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addin.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drawings/drawing3.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embeddings/oleObject3.bin" ContentType="application/vnd.openxmlformats-officedocument.oleObject"/>
  <Override PartName="/xl/embeddings/oleObject4.bin" ContentType="application/vnd.openxmlformats-officedocument.oleObject"/>
  <Override PartName="/xl/embeddings/oleObject5.bin" ContentType="application/vnd.openxmlformats-officedocument.oleObject"/>
  <Override PartName="/xl/drawings/drawing4.xml" ContentType="application/vnd.openxmlformats-officedocument.drawing+xml"/>
  <Override PartName="/xl/charts/chart2.xml" ContentType="application/vnd.openxmlformats-officedocument.drawingml.chart+xml"/>
  <Override PartName="/xl/drawings/drawing5.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harts/chart3.xml" ContentType="application/vnd.openxmlformats-officedocument.drawingml.chart+xml"/>
  <Override PartName="/xl/drawings/drawing6.xml" ContentType="application/vnd.openxmlformats-officedocument.drawing+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harts/chart4.xml" ContentType="application/vnd.openxmlformats-officedocument.drawingml.chart+xml"/>
  <Override PartName="/xl/drawings/drawing7.xml" ContentType="application/vnd.openxmlformats-officedocument.drawing+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harts/chart5.xml" ContentType="application/vnd.openxmlformats-officedocument.drawingml.chart+xml"/>
  <Override PartName="/xl/drawings/drawing8.xml" ContentType="application/vnd.openxmlformats-officedocument.drawing+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harts/chart6.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6" Type="http://schemas.openxmlformats.org/officeDocument/2006/relationships/extended-properties" Target="docProps/app.xml"/><Relationship Id="rId5" Type="http://schemas.openxmlformats.org/package/2006/relationships/metadata/core-properties" Target="docProps/core.xml"/><Relationship Id="rId4" Type="http://schemas.microsoft.com/office/2006/relationships/ui/extensibility" Target="customUI/customUI.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codeName="{DD97A8EA-9A9A-E61F-A557-7D5A7D7259CE}"/>
  <workbookPr codeName="ThisWorkbook" defaultThemeVersion="124226"/>
  <mc:AlternateContent xmlns:mc="http://schemas.openxmlformats.org/markup-compatibility/2006">
    <mc:Choice Requires="x15">
      <x15ac:absPath xmlns:x15ac="http://schemas.microsoft.com/office/spreadsheetml/2010/11/ac" url="C:\Users\Michael\OneDrive\Statistik\BEWIstat\Google Websteder\BEWIstat\"/>
    </mc:Choice>
  </mc:AlternateContent>
  <bookViews>
    <workbookView visibility="veryHidden" xWindow="-120" yWindow="-120" windowWidth="29040" windowHeight="17640" xr2:uid="{E6F9A185-98C2-475A-ABAC-62D10DB52C93}"/>
  </bookViews>
  <sheets>
    <sheet name="Texts" sheetId="1" r:id="rId1"/>
    <sheet name="Pictures" sheetId="16" r:id="rId2"/>
    <sheet name="Settings" sheetId="17" r:id="rId3"/>
    <sheet name="Ejendomsværdi" sheetId="18" r:id="rId4"/>
    <sheet name="Ejendomsværdi plot" sheetId="19" r:id="rId5"/>
    <sheet name="Ejendomsværdi regression 1-5" sheetId="20" r:id="rId6"/>
    <sheet name="Ejendomsværdiregression 6-7b(I)" sheetId="21" r:id="rId7"/>
    <sheet name="Ejendomsværdi kvmpris 7b(II)" sheetId="22" r:id="rId8"/>
    <sheet name="Ejendomsvurdering" sheetId="23" r:id="rId9"/>
    <sheet name="Ejendomsvurdering plot" sheetId="24" r:id="rId10"/>
    <sheet name="Ejendomsvurdering regression 1" sheetId="25" r:id="rId11"/>
    <sheet name="Ejendomsvurdering regression 2" sheetId="26" r:id="rId12"/>
    <sheet name="Økogården (Spørgeskema)" sheetId="27" r:id="rId13"/>
    <sheet name="Økogården(Æg og ost)" sheetId="28" r:id="rId14"/>
    <sheet name="Indkøb" sheetId="29" r:id="rId15"/>
    <sheet name="Salg" sheetId="30" r:id="rId16"/>
    <sheet name="Tilfredshed" sheetId="31" r:id="rId17"/>
    <sheet name="Ejendomsvurdering (2)" sheetId="32" r:id="rId18"/>
    <sheet name="Hypergeometrisk fordeling" sheetId="33" r:id="rId19"/>
    <sheet name="Binomialfordeling" sheetId="34" r:id="rId20"/>
    <sheet name="Poissonfordeling" sheetId="35" r:id="rId21"/>
    <sheet name="Normalfordeling" sheetId="36" r:id="rId22"/>
  </sheets>
  <definedNames>
    <definedName name="_xlnm._FilterDatabase" localSheetId="14" hidden="1">Indkøb!$A$1:$E$181</definedName>
    <definedName name="_xlnm._FilterDatabase" localSheetId="15" hidden="1">Salg!$A$1:$F$332</definedName>
    <definedName name="_xlnm._FilterDatabase" localSheetId="16" hidden="1">Tilfredshed!$A$1:$H$152</definedName>
    <definedName name="_xlnm._FilterDatabase" localSheetId="12" hidden="1">'Økogården (Spørgeskema)'!$A$1:$M$202</definedName>
    <definedName name="b_1" localSheetId="19">OFFSET(Binomialfordeling!$B$7,0,0,Binomialfordeling!$A$2+1,1)</definedName>
    <definedName name="b_1" localSheetId="18">OFFSET('Hypergeometrisk fordeling'!$B$8,0,0,'Hypergeometrisk fordeling'!$A$5+1,1)</definedName>
    <definedName name="b_1" localSheetId="20">OFFSET(Poissonfordeling!$B$6,0,0,Poissonfordeling!$A$2+1,1)</definedName>
    <definedName name="b_2" localSheetId="19">OFFSET(Binomialfordeling!$D$7,0,0,Binomialfordeling!$A$2+1,1)</definedName>
    <definedName name="b_2" localSheetId="18">OFFSET('Hypergeometrisk fordeling'!$D$8,0,0,'Hypergeometrisk fordeling'!$A$5+1,1)</definedName>
    <definedName name="b_2" localSheetId="20">OFFSET(Poissonfordeling!$D$6,0,0,Poissonfordeling!$A$2+1,1)</definedName>
    <definedName name="b_3" localSheetId="19">OFFSET(Binomialfordeling!$F$7,0,0,Binomialfordeling!$A$2+1,1)</definedName>
    <definedName name="b_3" localSheetId="18">OFFSET('Hypergeometrisk fordeling'!$F$8,0,0,'Hypergeometrisk fordeling'!$A$5+1,1)</definedName>
    <definedName name="b_3" localSheetId="20">OFFSET(Poissonfordeling!$F$6,0,0,Poissonfordeling!$A$2+1,1)</definedName>
    <definedName name="n_1" localSheetId="19">OFFSET(Binomialfordeling!$C$7,0,0,Binomialfordeling!$A$2+1,1)</definedName>
    <definedName name="n_1" localSheetId="18">OFFSET('Hypergeometrisk fordeling'!$C$8,0,0,'Hypergeometrisk fordeling'!$A$5+1,1)</definedName>
    <definedName name="n_1" localSheetId="21">OFFSET(Normalfordeling!$B$10,0,0,101,1)</definedName>
    <definedName name="n_1" localSheetId="20">OFFSET(Poissonfordeling!$C$6,0,0,Poissonfordeling!$A$2+1,1)</definedName>
    <definedName name="n_2" localSheetId="19">OFFSET(Binomialfordeling!$E$7,0,0,Binomialfordeling!$A$2+1,1)</definedName>
    <definedName name="n_2" localSheetId="18">OFFSET('Hypergeometrisk fordeling'!$E$8,0,0,'Hypergeometrisk fordeling'!$A$5+1,1)</definedName>
    <definedName name="n_2" localSheetId="21">OFFSET(Normalfordeling!$C$10,0,0,101,1)</definedName>
    <definedName name="n_2" localSheetId="20">OFFSET(Poissonfordeling!$E$6,0,0,Poissonfordeling!$A$2+1,1)</definedName>
    <definedName name="n_3" localSheetId="19">OFFSET(Binomialfordeling!$G$7,0,0,Binomialfordeling!$A$2+1,1)</definedName>
    <definedName name="n_3" localSheetId="18">OFFSET('Hypergeometrisk fordeling'!$G$8,0,0,'Hypergeometrisk fordeling'!$A$5+1,1)</definedName>
    <definedName name="n_3" localSheetId="21">OFFSET(Normalfordeling!$D$10,0,0,101,1)</definedName>
    <definedName name="n_3" localSheetId="20">OFFSET(Poissonfordeling!$G$6,0,0,Poissonfordeling!$A$2+1,1)</definedName>
    <definedName name="x_1" localSheetId="19">OFFSET(Binomialfordeling!$A$7,0,0,Binomialfordeling!$A$2+1,1)</definedName>
    <definedName name="x_1" localSheetId="18">OFFSET('Hypergeometrisk fordeling'!$A$8,0,0,'Hypergeometrisk fordeling'!$A$5+1,1)</definedName>
    <definedName name="x_1" localSheetId="21">OFFSET(Normalfordeling!$A$10,0,0,101,1)</definedName>
    <definedName name="x_1" localSheetId="20">OFFSET(Poissonfordeling!$A$6,0,0,Poissonfordeling!$A$2+1,1)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110" i="36" l="1"/>
  <c r="A109" i="36"/>
  <c r="A108" i="36"/>
  <c r="C108" i="36" s="1"/>
  <c r="A107" i="36"/>
  <c r="C106" i="36"/>
  <c r="A106" i="36"/>
  <c r="A105" i="36"/>
  <c r="C104" i="36"/>
  <c r="A104" i="36"/>
  <c r="A103" i="36"/>
  <c r="A102" i="36"/>
  <c r="C102" i="36" s="1"/>
  <c r="A101" i="36"/>
  <c r="A100" i="36"/>
  <c r="C100" i="36" s="1"/>
  <c r="A99" i="36"/>
  <c r="C98" i="36"/>
  <c r="A98" i="36"/>
  <c r="A97" i="36"/>
  <c r="C96" i="36"/>
  <c r="A96" i="36"/>
  <c r="A95" i="36"/>
  <c r="A94" i="36"/>
  <c r="C94" i="36" s="1"/>
  <c r="A93" i="36"/>
  <c r="A92" i="36"/>
  <c r="C92" i="36" s="1"/>
  <c r="A91" i="36"/>
  <c r="C90" i="36"/>
  <c r="A90" i="36"/>
  <c r="A89" i="36"/>
  <c r="C88" i="36"/>
  <c r="A88" i="36"/>
  <c r="A87" i="36"/>
  <c r="A86" i="36"/>
  <c r="C86" i="36" s="1"/>
  <c r="A85" i="36"/>
  <c r="A84" i="36"/>
  <c r="C84" i="36" s="1"/>
  <c r="A83" i="36"/>
  <c r="C82" i="36"/>
  <c r="A82" i="36"/>
  <c r="A81" i="36"/>
  <c r="C80" i="36"/>
  <c r="A80" i="36"/>
  <c r="A79" i="36"/>
  <c r="A78" i="36"/>
  <c r="C78" i="36" s="1"/>
  <c r="A77" i="36"/>
  <c r="A76" i="36"/>
  <c r="C76" i="36" s="1"/>
  <c r="A75" i="36"/>
  <c r="C74" i="36"/>
  <c r="A74" i="36"/>
  <c r="A73" i="36"/>
  <c r="C72" i="36"/>
  <c r="A72" i="36"/>
  <c r="A71" i="36"/>
  <c r="A70" i="36"/>
  <c r="C70" i="36" s="1"/>
  <c r="A69" i="36"/>
  <c r="A68" i="36"/>
  <c r="C68" i="36" s="1"/>
  <c r="A67" i="36"/>
  <c r="C66" i="36"/>
  <c r="A66" i="36"/>
  <c r="A65" i="36"/>
  <c r="C64" i="36"/>
  <c r="A64" i="36"/>
  <c r="A63" i="36"/>
  <c r="A62" i="36"/>
  <c r="C62" i="36" s="1"/>
  <c r="A61" i="36"/>
  <c r="A60" i="36"/>
  <c r="C60" i="36" s="1"/>
  <c r="A59" i="36"/>
  <c r="C58" i="36"/>
  <c r="A58" i="36"/>
  <c r="A57" i="36"/>
  <c r="C56" i="36"/>
  <c r="A56" i="36"/>
  <c r="A55" i="36"/>
  <c r="A54" i="36"/>
  <c r="C54" i="36" s="1"/>
  <c r="A53" i="36"/>
  <c r="A52" i="36"/>
  <c r="C52" i="36" s="1"/>
  <c r="A51" i="36"/>
  <c r="C50" i="36"/>
  <c r="A50" i="36"/>
  <c r="A49" i="36"/>
  <c r="C48" i="36"/>
  <c r="A48" i="36"/>
  <c r="A47" i="36"/>
  <c r="A46" i="36"/>
  <c r="C46" i="36" s="1"/>
  <c r="A45" i="36"/>
  <c r="A44" i="36"/>
  <c r="C44" i="36" s="1"/>
  <c r="A43" i="36"/>
  <c r="C42" i="36"/>
  <c r="A42" i="36"/>
  <c r="A41" i="36"/>
  <c r="C40" i="36"/>
  <c r="A40" i="36"/>
  <c r="A39" i="36"/>
  <c r="A38" i="36"/>
  <c r="C38" i="36" s="1"/>
  <c r="A37" i="36"/>
  <c r="A36" i="36"/>
  <c r="C36" i="36" s="1"/>
  <c r="A35" i="36"/>
  <c r="C34" i="36"/>
  <c r="A34" i="36"/>
  <c r="A33" i="36"/>
  <c r="C32" i="36"/>
  <c r="A32" i="36"/>
  <c r="A31" i="36"/>
  <c r="A30" i="36"/>
  <c r="C30" i="36" s="1"/>
  <c r="A29" i="36"/>
  <c r="A28" i="36"/>
  <c r="C28" i="36" s="1"/>
  <c r="A27" i="36"/>
  <c r="C26" i="36"/>
  <c r="A26" i="36"/>
  <c r="A25" i="36"/>
  <c r="D25" i="36" s="1"/>
  <c r="B24" i="36"/>
  <c r="A24" i="36"/>
  <c r="D24" i="36" s="1"/>
  <c r="A23" i="36"/>
  <c r="D23" i="36" s="1"/>
  <c r="B22" i="36"/>
  <c r="A22" i="36"/>
  <c r="D22" i="36" s="1"/>
  <c r="A21" i="36"/>
  <c r="D21" i="36" s="1"/>
  <c r="B20" i="36"/>
  <c r="A20" i="36"/>
  <c r="D20" i="36" s="1"/>
  <c r="A19" i="36"/>
  <c r="D19" i="36" s="1"/>
  <c r="B18" i="36"/>
  <c r="A18" i="36"/>
  <c r="D18" i="36" s="1"/>
  <c r="A17" i="36"/>
  <c r="D17" i="36" s="1"/>
  <c r="B16" i="36"/>
  <c r="A16" i="36"/>
  <c r="D16" i="36" s="1"/>
  <c r="A15" i="36"/>
  <c r="D15" i="36" s="1"/>
  <c r="B14" i="36"/>
  <c r="A14" i="36"/>
  <c r="D14" i="36" s="1"/>
  <c r="A13" i="36"/>
  <c r="D13" i="36" s="1"/>
  <c r="B12" i="36"/>
  <c r="A12" i="36"/>
  <c r="D12" i="36" s="1"/>
  <c r="A11" i="36"/>
  <c r="D11" i="36" s="1"/>
  <c r="B10" i="36"/>
  <c r="A10" i="36"/>
  <c r="D10" i="36" s="1"/>
  <c r="D9" i="36"/>
  <c r="C9" i="36"/>
  <c r="B9" i="36"/>
  <c r="D5" i="36"/>
  <c r="C5" i="36"/>
  <c r="B5" i="36"/>
  <c r="D4" i="36"/>
  <c r="C4" i="36"/>
  <c r="B4" i="36"/>
  <c r="D2" i="36"/>
  <c r="C2" i="36"/>
  <c r="B2" i="36"/>
  <c r="D1" i="36"/>
  <c r="C1" i="36"/>
  <c r="B1" i="36"/>
  <c r="G1006" i="35"/>
  <c r="F1006" i="35"/>
  <c r="E1006" i="35"/>
  <c r="D1006" i="35"/>
  <c r="C1006" i="35"/>
  <c r="B1006" i="35"/>
  <c r="G1005" i="35"/>
  <c r="F1005" i="35"/>
  <c r="E1005" i="35"/>
  <c r="D1005" i="35"/>
  <c r="C1005" i="35"/>
  <c r="B1005" i="35"/>
  <c r="G1004" i="35"/>
  <c r="F1004" i="35"/>
  <c r="E1004" i="35"/>
  <c r="D1004" i="35"/>
  <c r="C1004" i="35"/>
  <c r="B1004" i="35"/>
  <c r="G1003" i="35"/>
  <c r="F1003" i="35"/>
  <c r="E1003" i="35"/>
  <c r="D1003" i="35"/>
  <c r="C1003" i="35"/>
  <c r="B1003" i="35"/>
  <c r="G1002" i="35"/>
  <c r="F1002" i="35"/>
  <c r="E1002" i="35"/>
  <c r="D1002" i="35"/>
  <c r="C1002" i="35"/>
  <c r="B1002" i="35"/>
  <c r="G1001" i="35"/>
  <c r="F1001" i="35"/>
  <c r="E1001" i="35"/>
  <c r="D1001" i="35"/>
  <c r="C1001" i="35"/>
  <c r="B1001" i="35"/>
  <c r="G1000" i="35"/>
  <c r="F1000" i="35"/>
  <c r="E1000" i="35"/>
  <c r="D1000" i="35"/>
  <c r="C1000" i="35"/>
  <c r="B1000" i="35"/>
  <c r="G999" i="35"/>
  <c r="F999" i="35"/>
  <c r="E999" i="35"/>
  <c r="D999" i="35"/>
  <c r="C999" i="35"/>
  <c r="B999" i="35"/>
  <c r="G998" i="35"/>
  <c r="F998" i="35"/>
  <c r="E998" i="35"/>
  <c r="D998" i="35"/>
  <c r="C998" i="35"/>
  <c r="B998" i="35"/>
  <c r="G997" i="35"/>
  <c r="F997" i="35"/>
  <c r="E997" i="35"/>
  <c r="D997" i="35"/>
  <c r="C997" i="35"/>
  <c r="B997" i="35"/>
  <c r="G996" i="35"/>
  <c r="F996" i="35"/>
  <c r="E996" i="35"/>
  <c r="D996" i="35"/>
  <c r="C996" i="35"/>
  <c r="B996" i="35"/>
  <c r="G995" i="35"/>
  <c r="F995" i="35"/>
  <c r="E995" i="35"/>
  <c r="D995" i="35"/>
  <c r="C995" i="35"/>
  <c r="B995" i="35"/>
  <c r="G994" i="35"/>
  <c r="F994" i="35"/>
  <c r="E994" i="35"/>
  <c r="D994" i="35"/>
  <c r="C994" i="35"/>
  <c r="B994" i="35"/>
  <c r="G993" i="35"/>
  <c r="F993" i="35"/>
  <c r="E993" i="35"/>
  <c r="D993" i="35"/>
  <c r="C993" i="35"/>
  <c r="B993" i="35"/>
  <c r="G992" i="35"/>
  <c r="F992" i="35"/>
  <c r="E992" i="35"/>
  <c r="D992" i="35"/>
  <c r="C992" i="35"/>
  <c r="B992" i="35"/>
  <c r="G991" i="35"/>
  <c r="F991" i="35"/>
  <c r="E991" i="35"/>
  <c r="D991" i="35"/>
  <c r="C991" i="35"/>
  <c r="B991" i="35"/>
  <c r="G990" i="35"/>
  <c r="F990" i="35"/>
  <c r="E990" i="35"/>
  <c r="D990" i="35"/>
  <c r="C990" i="35"/>
  <c r="B990" i="35"/>
  <c r="G989" i="35"/>
  <c r="F989" i="35"/>
  <c r="E989" i="35"/>
  <c r="D989" i="35"/>
  <c r="C989" i="35"/>
  <c r="B989" i="35"/>
  <c r="G988" i="35"/>
  <c r="F988" i="35"/>
  <c r="E988" i="35"/>
  <c r="D988" i="35"/>
  <c r="C988" i="35"/>
  <c r="B988" i="35"/>
  <c r="G987" i="35"/>
  <c r="F987" i="35"/>
  <c r="E987" i="35"/>
  <c r="D987" i="35"/>
  <c r="C987" i="35"/>
  <c r="B987" i="35"/>
  <c r="G986" i="35"/>
  <c r="F986" i="35"/>
  <c r="E986" i="35"/>
  <c r="D986" i="35"/>
  <c r="C986" i="35"/>
  <c r="B986" i="35"/>
  <c r="G985" i="35"/>
  <c r="F985" i="35"/>
  <c r="E985" i="35"/>
  <c r="D985" i="35"/>
  <c r="C985" i="35"/>
  <c r="B985" i="35"/>
  <c r="G984" i="35"/>
  <c r="F984" i="35"/>
  <c r="E984" i="35"/>
  <c r="D984" i="35"/>
  <c r="C984" i="35"/>
  <c r="B984" i="35"/>
  <c r="G983" i="35"/>
  <c r="F983" i="35"/>
  <c r="E983" i="35"/>
  <c r="D983" i="35"/>
  <c r="C983" i="35"/>
  <c r="B983" i="35"/>
  <c r="G982" i="35"/>
  <c r="F982" i="35"/>
  <c r="E982" i="35"/>
  <c r="D982" i="35"/>
  <c r="C982" i="35"/>
  <c r="B982" i="35"/>
  <c r="G981" i="35"/>
  <c r="F981" i="35"/>
  <c r="E981" i="35"/>
  <c r="D981" i="35"/>
  <c r="C981" i="35"/>
  <c r="B981" i="35"/>
  <c r="G980" i="35"/>
  <c r="F980" i="35"/>
  <c r="E980" i="35"/>
  <c r="D980" i="35"/>
  <c r="C980" i="35"/>
  <c r="B980" i="35"/>
  <c r="G979" i="35"/>
  <c r="F979" i="35"/>
  <c r="E979" i="35"/>
  <c r="D979" i="35"/>
  <c r="C979" i="35"/>
  <c r="B979" i="35"/>
  <c r="G978" i="35"/>
  <c r="F978" i="35"/>
  <c r="E978" i="35"/>
  <c r="D978" i="35"/>
  <c r="C978" i="35"/>
  <c r="B978" i="35"/>
  <c r="G977" i="35"/>
  <c r="F977" i="35"/>
  <c r="E977" i="35"/>
  <c r="D977" i="35"/>
  <c r="C977" i="35"/>
  <c r="B977" i="35"/>
  <c r="G976" i="35"/>
  <c r="F976" i="35"/>
  <c r="E976" i="35"/>
  <c r="D976" i="35"/>
  <c r="C976" i="35"/>
  <c r="B976" i="35"/>
  <c r="G975" i="35"/>
  <c r="F975" i="35"/>
  <c r="E975" i="35"/>
  <c r="D975" i="35"/>
  <c r="C975" i="35"/>
  <c r="B975" i="35"/>
  <c r="G974" i="35"/>
  <c r="F974" i="35"/>
  <c r="E974" i="35"/>
  <c r="D974" i="35"/>
  <c r="C974" i="35"/>
  <c r="B974" i="35"/>
  <c r="G973" i="35"/>
  <c r="F973" i="35"/>
  <c r="E973" i="35"/>
  <c r="D973" i="35"/>
  <c r="C973" i="35"/>
  <c r="B973" i="35"/>
  <c r="G972" i="35"/>
  <c r="F972" i="35"/>
  <c r="E972" i="35"/>
  <c r="D972" i="35"/>
  <c r="C972" i="35"/>
  <c r="B972" i="35"/>
  <c r="G971" i="35"/>
  <c r="F971" i="35"/>
  <c r="E971" i="35"/>
  <c r="D971" i="35"/>
  <c r="C971" i="35"/>
  <c r="B971" i="35"/>
  <c r="G970" i="35"/>
  <c r="F970" i="35"/>
  <c r="E970" i="35"/>
  <c r="D970" i="35"/>
  <c r="C970" i="35"/>
  <c r="B970" i="35"/>
  <c r="G969" i="35"/>
  <c r="F969" i="35"/>
  <c r="E969" i="35"/>
  <c r="D969" i="35"/>
  <c r="C969" i="35"/>
  <c r="B969" i="35"/>
  <c r="G968" i="35"/>
  <c r="F968" i="35"/>
  <c r="E968" i="35"/>
  <c r="D968" i="35"/>
  <c r="C968" i="35"/>
  <c r="B968" i="35"/>
  <c r="G967" i="35"/>
  <c r="F967" i="35"/>
  <c r="E967" i="35"/>
  <c r="D967" i="35"/>
  <c r="C967" i="35"/>
  <c r="B967" i="35"/>
  <c r="G966" i="35"/>
  <c r="F966" i="35"/>
  <c r="E966" i="35"/>
  <c r="D966" i="35"/>
  <c r="C966" i="35"/>
  <c r="B966" i="35"/>
  <c r="G965" i="35"/>
  <c r="F965" i="35"/>
  <c r="E965" i="35"/>
  <c r="D965" i="35"/>
  <c r="C965" i="35"/>
  <c r="B965" i="35"/>
  <c r="G964" i="35"/>
  <c r="F964" i="35"/>
  <c r="E964" i="35"/>
  <c r="D964" i="35"/>
  <c r="C964" i="35"/>
  <c r="B964" i="35"/>
  <c r="G963" i="35"/>
  <c r="F963" i="35"/>
  <c r="E963" i="35"/>
  <c r="D963" i="35"/>
  <c r="C963" i="35"/>
  <c r="B963" i="35"/>
  <c r="G962" i="35"/>
  <c r="F962" i="35"/>
  <c r="E962" i="35"/>
  <c r="D962" i="35"/>
  <c r="C962" i="35"/>
  <c r="B962" i="35"/>
  <c r="G961" i="35"/>
  <c r="F961" i="35"/>
  <c r="E961" i="35"/>
  <c r="D961" i="35"/>
  <c r="C961" i="35"/>
  <c r="B961" i="35"/>
  <c r="G960" i="35"/>
  <c r="F960" i="35"/>
  <c r="E960" i="35"/>
  <c r="D960" i="35"/>
  <c r="C960" i="35"/>
  <c r="B960" i="35"/>
  <c r="G959" i="35"/>
  <c r="F959" i="35"/>
  <c r="E959" i="35"/>
  <c r="D959" i="35"/>
  <c r="C959" i="35"/>
  <c r="B959" i="35"/>
  <c r="G958" i="35"/>
  <c r="F958" i="35"/>
  <c r="E958" i="35"/>
  <c r="D958" i="35"/>
  <c r="C958" i="35"/>
  <c r="B958" i="35"/>
  <c r="G957" i="35"/>
  <c r="F957" i="35"/>
  <c r="E957" i="35"/>
  <c r="D957" i="35"/>
  <c r="C957" i="35"/>
  <c r="B957" i="35"/>
  <c r="G956" i="35"/>
  <c r="F956" i="35"/>
  <c r="E956" i="35"/>
  <c r="D956" i="35"/>
  <c r="C956" i="35"/>
  <c r="B956" i="35"/>
  <c r="G955" i="35"/>
  <c r="F955" i="35"/>
  <c r="E955" i="35"/>
  <c r="D955" i="35"/>
  <c r="C955" i="35"/>
  <c r="B955" i="35"/>
  <c r="G954" i="35"/>
  <c r="F954" i="35"/>
  <c r="E954" i="35"/>
  <c r="D954" i="35"/>
  <c r="C954" i="35"/>
  <c r="B954" i="35"/>
  <c r="G953" i="35"/>
  <c r="F953" i="35"/>
  <c r="E953" i="35"/>
  <c r="D953" i="35"/>
  <c r="C953" i="35"/>
  <c r="B953" i="35"/>
  <c r="G952" i="35"/>
  <c r="F952" i="35"/>
  <c r="E952" i="35"/>
  <c r="D952" i="35"/>
  <c r="C952" i="35"/>
  <c r="B952" i="35"/>
  <c r="G951" i="35"/>
  <c r="F951" i="35"/>
  <c r="E951" i="35"/>
  <c r="D951" i="35"/>
  <c r="C951" i="35"/>
  <c r="B951" i="35"/>
  <c r="G950" i="35"/>
  <c r="F950" i="35"/>
  <c r="E950" i="35"/>
  <c r="D950" i="35"/>
  <c r="C950" i="35"/>
  <c r="B950" i="35"/>
  <c r="G949" i="35"/>
  <c r="F949" i="35"/>
  <c r="E949" i="35"/>
  <c r="D949" i="35"/>
  <c r="C949" i="35"/>
  <c r="B949" i="35"/>
  <c r="G948" i="35"/>
  <c r="F948" i="35"/>
  <c r="E948" i="35"/>
  <c r="D948" i="35"/>
  <c r="C948" i="35"/>
  <c r="B948" i="35"/>
  <c r="G947" i="35"/>
  <c r="F947" i="35"/>
  <c r="E947" i="35"/>
  <c r="D947" i="35"/>
  <c r="C947" i="35"/>
  <c r="B947" i="35"/>
  <c r="G946" i="35"/>
  <c r="F946" i="35"/>
  <c r="E946" i="35"/>
  <c r="D946" i="35"/>
  <c r="C946" i="35"/>
  <c r="B946" i="35"/>
  <c r="G945" i="35"/>
  <c r="F945" i="35"/>
  <c r="E945" i="35"/>
  <c r="D945" i="35"/>
  <c r="C945" i="35"/>
  <c r="B945" i="35"/>
  <c r="G944" i="35"/>
  <c r="F944" i="35"/>
  <c r="E944" i="35"/>
  <c r="D944" i="35"/>
  <c r="C944" i="35"/>
  <c r="B944" i="35"/>
  <c r="G943" i="35"/>
  <c r="F943" i="35"/>
  <c r="E943" i="35"/>
  <c r="D943" i="35"/>
  <c r="C943" i="35"/>
  <c r="B943" i="35"/>
  <c r="G942" i="35"/>
  <c r="F942" i="35"/>
  <c r="E942" i="35"/>
  <c r="D942" i="35"/>
  <c r="C942" i="35"/>
  <c r="B942" i="35"/>
  <c r="G941" i="35"/>
  <c r="F941" i="35"/>
  <c r="E941" i="35"/>
  <c r="D941" i="35"/>
  <c r="C941" i="35"/>
  <c r="B941" i="35"/>
  <c r="G940" i="35"/>
  <c r="F940" i="35"/>
  <c r="E940" i="35"/>
  <c r="D940" i="35"/>
  <c r="C940" i="35"/>
  <c r="B940" i="35"/>
  <c r="G939" i="35"/>
  <c r="F939" i="35"/>
  <c r="E939" i="35"/>
  <c r="D939" i="35"/>
  <c r="C939" i="35"/>
  <c r="B939" i="35"/>
  <c r="G938" i="35"/>
  <c r="F938" i="35"/>
  <c r="E938" i="35"/>
  <c r="D938" i="35"/>
  <c r="C938" i="35"/>
  <c r="B938" i="35"/>
  <c r="G937" i="35"/>
  <c r="F937" i="35"/>
  <c r="E937" i="35"/>
  <c r="D937" i="35"/>
  <c r="C937" i="35"/>
  <c r="B937" i="35"/>
  <c r="G936" i="35"/>
  <c r="F936" i="35"/>
  <c r="E936" i="35"/>
  <c r="D936" i="35"/>
  <c r="C936" i="35"/>
  <c r="B936" i="35"/>
  <c r="G935" i="35"/>
  <c r="F935" i="35"/>
  <c r="E935" i="35"/>
  <c r="D935" i="35"/>
  <c r="C935" i="35"/>
  <c r="B935" i="35"/>
  <c r="G934" i="35"/>
  <c r="F934" i="35"/>
  <c r="E934" i="35"/>
  <c r="D934" i="35"/>
  <c r="C934" i="35"/>
  <c r="B934" i="35"/>
  <c r="G933" i="35"/>
  <c r="F933" i="35"/>
  <c r="E933" i="35"/>
  <c r="D933" i="35"/>
  <c r="C933" i="35"/>
  <c r="B933" i="35"/>
  <c r="G932" i="35"/>
  <c r="F932" i="35"/>
  <c r="E932" i="35"/>
  <c r="D932" i="35"/>
  <c r="C932" i="35"/>
  <c r="B932" i="35"/>
  <c r="G931" i="35"/>
  <c r="F931" i="35"/>
  <c r="E931" i="35"/>
  <c r="D931" i="35"/>
  <c r="C931" i="35"/>
  <c r="B931" i="35"/>
  <c r="G930" i="35"/>
  <c r="F930" i="35"/>
  <c r="E930" i="35"/>
  <c r="D930" i="35"/>
  <c r="C930" i="35"/>
  <c r="B930" i="35"/>
  <c r="G929" i="35"/>
  <c r="F929" i="35"/>
  <c r="E929" i="35"/>
  <c r="D929" i="35"/>
  <c r="C929" i="35"/>
  <c r="B929" i="35"/>
  <c r="G928" i="35"/>
  <c r="F928" i="35"/>
  <c r="E928" i="35"/>
  <c r="D928" i="35"/>
  <c r="C928" i="35"/>
  <c r="B928" i="35"/>
  <c r="G927" i="35"/>
  <c r="F927" i="35"/>
  <c r="E927" i="35"/>
  <c r="D927" i="35"/>
  <c r="C927" i="35"/>
  <c r="B927" i="35"/>
  <c r="G926" i="35"/>
  <c r="F926" i="35"/>
  <c r="E926" i="35"/>
  <c r="D926" i="35"/>
  <c r="C926" i="35"/>
  <c r="B926" i="35"/>
  <c r="G925" i="35"/>
  <c r="F925" i="35"/>
  <c r="E925" i="35"/>
  <c r="D925" i="35"/>
  <c r="C925" i="35"/>
  <c r="B925" i="35"/>
  <c r="G924" i="35"/>
  <c r="F924" i="35"/>
  <c r="E924" i="35"/>
  <c r="D924" i="35"/>
  <c r="C924" i="35"/>
  <c r="B924" i="35"/>
  <c r="G923" i="35"/>
  <c r="F923" i="35"/>
  <c r="E923" i="35"/>
  <c r="D923" i="35"/>
  <c r="C923" i="35"/>
  <c r="B923" i="35"/>
  <c r="G922" i="35"/>
  <c r="F922" i="35"/>
  <c r="E922" i="35"/>
  <c r="D922" i="35"/>
  <c r="C922" i="35"/>
  <c r="B922" i="35"/>
  <c r="G921" i="35"/>
  <c r="F921" i="35"/>
  <c r="E921" i="35"/>
  <c r="D921" i="35"/>
  <c r="C921" i="35"/>
  <c r="B921" i="35"/>
  <c r="G920" i="35"/>
  <c r="F920" i="35"/>
  <c r="E920" i="35"/>
  <c r="D920" i="35"/>
  <c r="C920" i="35"/>
  <c r="B920" i="35"/>
  <c r="G919" i="35"/>
  <c r="F919" i="35"/>
  <c r="E919" i="35"/>
  <c r="D919" i="35"/>
  <c r="C919" i="35"/>
  <c r="B919" i="35"/>
  <c r="G918" i="35"/>
  <c r="F918" i="35"/>
  <c r="E918" i="35"/>
  <c r="D918" i="35"/>
  <c r="C918" i="35"/>
  <c r="B918" i="35"/>
  <c r="G917" i="35"/>
  <c r="F917" i="35"/>
  <c r="E917" i="35"/>
  <c r="D917" i="35"/>
  <c r="C917" i="35"/>
  <c r="B917" i="35"/>
  <c r="G916" i="35"/>
  <c r="F916" i="35"/>
  <c r="E916" i="35"/>
  <c r="D916" i="35"/>
  <c r="C916" i="35"/>
  <c r="B916" i="35"/>
  <c r="G915" i="35"/>
  <c r="F915" i="35"/>
  <c r="E915" i="35"/>
  <c r="D915" i="35"/>
  <c r="C915" i="35"/>
  <c r="B915" i="35"/>
  <c r="G914" i="35"/>
  <c r="F914" i="35"/>
  <c r="E914" i="35"/>
  <c r="D914" i="35"/>
  <c r="C914" i="35"/>
  <c r="B914" i="35"/>
  <c r="G913" i="35"/>
  <c r="F913" i="35"/>
  <c r="E913" i="35"/>
  <c r="D913" i="35"/>
  <c r="C913" i="35"/>
  <c r="B913" i="35"/>
  <c r="G912" i="35"/>
  <c r="F912" i="35"/>
  <c r="E912" i="35"/>
  <c r="D912" i="35"/>
  <c r="C912" i="35"/>
  <c r="B912" i="35"/>
  <c r="G911" i="35"/>
  <c r="F911" i="35"/>
  <c r="E911" i="35"/>
  <c r="D911" i="35"/>
  <c r="C911" i="35"/>
  <c r="B911" i="35"/>
  <c r="G910" i="35"/>
  <c r="F910" i="35"/>
  <c r="E910" i="35"/>
  <c r="D910" i="35"/>
  <c r="C910" i="35"/>
  <c r="B910" i="35"/>
  <c r="G909" i="35"/>
  <c r="F909" i="35"/>
  <c r="E909" i="35"/>
  <c r="D909" i="35"/>
  <c r="C909" i="35"/>
  <c r="B909" i="35"/>
  <c r="G908" i="35"/>
  <c r="F908" i="35"/>
  <c r="E908" i="35"/>
  <c r="D908" i="35"/>
  <c r="C908" i="35"/>
  <c r="B908" i="35"/>
  <c r="G907" i="35"/>
  <c r="F907" i="35"/>
  <c r="E907" i="35"/>
  <c r="D907" i="35"/>
  <c r="C907" i="35"/>
  <c r="B907" i="35"/>
  <c r="G906" i="35"/>
  <c r="F906" i="35"/>
  <c r="E906" i="35"/>
  <c r="D906" i="35"/>
  <c r="C906" i="35"/>
  <c r="B906" i="35"/>
  <c r="G905" i="35"/>
  <c r="F905" i="35"/>
  <c r="E905" i="35"/>
  <c r="D905" i="35"/>
  <c r="C905" i="35"/>
  <c r="B905" i="35"/>
  <c r="G904" i="35"/>
  <c r="F904" i="35"/>
  <c r="E904" i="35"/>
  <c r="D904" i="35"/>
  <c r="C904" i="35"/>
  <c r="B904" i="35"/>
  <c r="G903" i="35"/>
  <c r="F903" i="35"/>
  <c r="E903" i="35"/>
  <c r="D903" i="35"/>
  <c r="C903" i="35"/>
  <c r="B903" i="35"/>
  <c r="G902" i="35"/>
  <c r="F902" i="35"/>
  <c r="E902" i="35"/>
  <c r="D902" i="35"/>
  <c r="C902" i="35"/>
  <c r="B902" i="35"/>
  <c r="G901" i="35"/>
  <c r="F901" i="35"/>
  <c r="E901" i="35"/>
  <c r="D901" i="35"/>
  <c r="C901" i="35"/>
  <c r="B901" i="35"/>
  <c r="G900" i="35"/>
  <c r="F900" i="35"/>
  <c r="E900" i="35"/>
  <c r="D900" i="35"/>
  <c r="C900" i="35"/>
  <c r="B900" i="35"/>
  <c r="G899" i="35"/>
  <c r="F899" i="35"/>
  <c r="E899" i="35"/>
  <c r="D899" i="35"/>
  <c r="C899" i="35"/>
  <c r="B899" i="35"/>
  <c r="G898" i="35"/>
  <c r="F898" i="35"/>
  <c r="E898" i="35"/>
  <c r="D898" i="35"/>
  <c r="C898" i="35"/>
  <c r="B898" i="35"/>
  <c r="G897" i="35"/>
  <c r="F897" i="35"/>
  <c r="E897" i="35"/>
  <c r="D897" i="35"/>
  <c r="C897" i="35"/>
  <c r="B897" i="35"/>
  <c r="G896" i="35"/>
  <c r="F896" i="35"/>
  <c r="E896" i="35"/>
  <c r="D896" i="35"/>
  <c r="C896" i="35"/>
  <c r="B896" i="35"/>
  <c r="G895" i="35"/>
  <c r="F895" i="35"/>
  <c r="E895" i="35"/>
  <c r="D895" i="35"/>
  <c r="C895" i="35"/>
  <c r="B895" i="35"/>
  <c r="G894" i="35"/>
  <c r="F894" i="35"/>
  <c r="E894" i="35"/>
  <c r="D894" i="35"/>
  <c r="C894" i="35"/>
  <c r="B894" i="35"/>
  <c r="G893" i="35"/>
  <c r="F893" i="35"/>
  <c r="E893" i="35"/>
  <c r="D893" i="35"/>
  <c r="C893" i="35"/>
  <c r="B893" i="35"/>
  <c r="G892" i="35"/>
  <c r="F892" i="35"/>
  <c r="E892" i="35"/>
  <c r="D892" i="35"/>
  <c r="C892" i="35"/>
  <c r="B892" i="35"/>
  <c r="G891" i="35"/>
  <c r="F891" i="35"/>
  <c r="E891" i="35"/>
  <c r="D891" i="35"/>
  <c r="C891" i="35"/>
  <c r="B891" i="35"/>
  <c r="G890" i="35"/>
  <c r="F890" i="35"/>
  <c r="E890" i="35"/>
  <c r="D890" i="35"/>
  <c r="C890" i="35"/>
  <c r="B890" i="35"/>
  <c r="G889" i="35"/>
  <c r="F889" i="35"/>
  <c r="E889" i="35"/>
  <c r="D889" i="35"/>
  <c r="C889" i="35"/>
  <c r="B889" i="35"/>
  <c r="G888" i="35"/>
  <c r="F888" i="35"/>
  <c r="E888" i="35"/>
  <c r="D888" i="35"/>
  <c r="C888" i="35"/>
  <c r="B888" i="35"/>
  <c r="G887" i="35"/>
  <c r="F887" i="35"/>
  <c r="E887" i="35"/>
  <c r="D887" i="35"/>
  <c r="C887" i="35"/>
  <c r="B887" i="35"/>
  <c r="G886" i="35"/>
  <c r="F886" i="35"/>
  <c r="E886" i="35"/>
  <c r="D886" i="35"/>
  <c r="C886" i="35"/>
  <c r="B886" i="35"/>
  <c r="G885" i="35"/>
  <c r="F885" i="35"/>
  <c r="E885" i="35"/>
  <c r="D885" i="35"/>
  <c r="C885" i="35"/>
  <c r="B885" i="35"/>
  <c r="G884" i="35"/>
  <c r="F884" i="35"/>
  <c r="E884" i="35"/>
  <c r="D884" i="35"/>
  <c r="C884" i="35"/>
  <c r="B884" i="35"/>
  <c r="G883" i="35"/>
  <c r="F883" i="35"/>
  <c r="E883" i="35"/>
  <c r="D883" i="35"/>
  <c r="C883" i="35"/>
  <c r="B883" i="35"/>
  <c r="G882" i="35"/>
  <c r="F882" i="35"/>
  <c r="E882" i="35"/>
  <c r="D882" i="35"/>
  <c r="C882" i="35"/>
  <c r="B882" i="35"/>
  <c r="G881" i="35"/>
  <c r="F881" i="35"/>
  <c r="E881" i="35"/>
  <c r="D881" i="35"/>
  <c r="C881" i="35"/>
  <c r="B881" i="35"/>
  <c r="G880" i="35"/>
  <c r="F880" i="35"/>
  <c r="E880" i="35"/>
  <c r="D880" i="35"/>
  <c r="C880" i="35"/>
  <c r="B880" i="35"/>
  <c r="G879" i="35"/>
  <c r="F879" i="35"/>
  <c r="E879" i="35"/>
  <c r="D879" i="35"/>
  <c r="C879" i="35"/>
  <c r="B879" i="35"/>
  <c r="G878" i="35"/>
  <c r="F878" i="35"/>
  <c r="E878" i="35"/>
  <c r="D878" i="35"/>
  <c r="C878" i="35"/>
  <c r="B878" i="35"/>
  <c r="G877" i="35"/>
  <c r="F877" i="35"/>
  <c r="E877" i="35"/>
  <c r="D877" i="35"/>
  <c r="C877" i="35"/>
  <c r="B877" i="35"/>
  <c r="G876" i="35"/>
  <c r="F876" i="35"/>
  <c r="E876" i="35"/>
  <c r="D876" i="35"/>
  <c r="C876" i="35"/>
  <c r="B876" i="35"/>
  <c r="G875" i="35"/>
  <c r="F875" i="35"/>
  <c r="E875" i="35"/>
  <c r="D875" i="35"/>
  <c r="C875" i="35"/>
  <c r="B875" i="35"/>
  <c r="G874" i="35"/>
  <c r="F874" i="35"/>
  <c r="E874" i="35"/>
  <c r="D874" i="35"/>
  <c r="C874" i="35"/>
  <c r="B874" i="35"/>
  <c r="G873" i="35"/>
  <c r="F873" i="35"/>
  <c r="E873" i="35"/>
  <c r="D873" i="35"/>
  <c r="C873" i="35"/>
  <c r="B873" i="35"/>
  <c r="G872" i="35"/>
  <c r="F872" i="35"/>
  <c r="E872" i="35"/>
  <c r="D872" i="35"/>
  <c r="C872" i="35"/>
  <c r="B872" i="35"/>
  <c r="G871" i="35"/>
  <c r="F871" i="35"/>
  <c r="E871" i="35"/>
  <c r="D871" i="35"/>
  <c r="C871" i="35"/>
  <c r="B871" i="35"/>
  <c r="G870" i="35"/>
  <c r="F870" i="35"/>
  <c r="E870" i="35"/>
  <c r="D870" i="35"/>
  <c r="C870" i="35"/>
  <c r="B870" i="35"/>
  <c r="G869" i="35"/>
  <c r="F869" i="35"/>
  <c r="E869" i="35"/>
  <c r="D869" i="35"/>
  <c r="C869" i="35"/>
  <c r="B869" i="35"/>
  <c r="G868" i="35"/>
  <c r="F868" i="35"/>
  <c r="E868" i="35"/>
  <c r="D868" i="35"/>
  <c r="C868" i="35"/>
  <c r="B868" i="35"/>
  <c r="G867" i="35"/>
  <c r="F867" i="35"/>
  <c r="E867" i="35"/>
  <c r="D867" i="35"/>
  <c r="C867" i="35"/>
  <c r="B867" i="35"/>
  <c r="G866" i="35"/>
  <c r="F866" i="35"/>
  <c r="E866" i="35"/>
  <c r="D866" i="35"/>
  <c r="C866" i="35"/>
  <c r="B866" i="35"/>
  <c r="G865" i="35"/>
  <c r="F865" i="35"/>
  <c r="E865" i="35"/>
  <c r="D865" i="35"/>
  <c r="C865" i="35"/>
  <c r="B865" i="35"/>
  <c r="G864" i="35"/>
  <c r="F864" i="35"/>
  <c r="E864" i="35"/>
  <c r="D864" i="35"/>
  <c r="C864" i="35"/>
  <c r="B864" i="35"/>
  <c r="G863" i="35"/>
  <c r="F863" i="35"/>
  <c r="E863" i="35"/>
  <c r="D863" i="35"/>
  <c r="C863" i="35"/>
  <c r="B863" i="35"/>
  <c r="G862" i="35"/>
  <c r="F862" i="35"/>
  <c r="E862" i="35"/>
  <c r="D862" i="35"/>
  <c r="C862" i="35"/>
  <c r="B862" i="35"/>
  <c r="G861" i="35"/>
  <c r="F861" i="35"/>
  <c r="E861" i="35"/>
  <c r="D861" i="35"/>
  <c r="C861" i="35"/>
  <c r="B861" i="35"/>
  <c r="G860" i="35"/>
  <c r="F860" i="35"/>
  <c r="E860" i="35"/>
  <c r="D860" i="35"/>
  <c r="C860" i="35"/>
  <c r="B860" i="35"/>
  <c r="G859" i="35"/>
  <c r="F859" i="35"/>
  <c r="E859" i="35"/>
  <c r="D859" i="35"/>
  <c r="C859" i="35"/>
  <c r="B859" i="35"/>
  <c r="G858" i="35"/>
  <c r="F858" i="35"/>
  <c r="E858" i="35"/>
  <c r="D858" i="35"/>
  <c r="C858" i="35"/>
  <c r="B858" i="35"/>
  <c r="G857" i="35"/>
  <c r="F857" i="35"/>
  <c r="E857" i="35"/>
  <c r="D857" i="35"/>
  <c r="C857" i="35"/>
  <c r="B857" i="35"/>
  <c r="G856" i="35"/>
  <c r="F856" i="35"/>
  <c r="E856" i="35"/>
  <c r="D856" i="35"/>
  <c r="C856" i="35"/>
  <c r="B856" i="35"/>
  <c r="G855" i="35"/>
  <c r="F855" i="35"/>
  <c r="E855" i="35"/>
  <c r="D855" i="35"/>
  <c r="C855" i="35"/>
  <c r="B855" i="35"/>
  <c r="G854" i="35"/>
  <c r="F854" i="35"/>
  <c r="E854" i="35"/>
  <c r="D854" i="35"/>
  <c r="C854" i="35"/>
  <c r="B854" i="35"/>
  <c r="G853" i="35"/>
  <c r="F853" i="35"/>
  <c r="E853" i="35"/>
  <c r="D853" i="35"/>
  <c r="C853" i="35"/>
  <c r="B853" i="35"/>
  <c r="G852" i="35"/>
  <c r="F852" i="35"/>
  <c r="E852" i="35"/>
  <c r="D852" i="35"/>
  <c r="C852" i="35"/>
  <c r="B852" i="35"/>
  <c r="G851" i="35"/>
  <c r="F851" i="35"/>
  <c r="E851" i="35"/>
  <c r="D851" i="35"/>
  <c r="C851" i="35"/>
  <c r="B851" i="35"/>
  <c r="G850" i="35"/>
  <c r="F850" i="35"/>
  <c r="E850" i="35"/>
  <c r="D850" i="35"/>
  <c r="C850" i="35"/>
  <c r="B850" i="35"/>
  <c r="G849" i="35"/>
  <c r="F849" i="35"/>
  <c r="E849" i="35"/>
  <c r="D849" i="35"/>
  <c r="C849" i="35"/>
  <c r="B849" i="35"/>
  <c r="G848" i="35"/>
  <c r="F848" i="35"/>
  <c r="E848" i="35"/>
  <c r="D848" i="35"/>
  <c r="C848" i="35"/>
  <c r="B848" i="35"/>
  <c r="G847" i="35"/>
  <c r="F847" i="35"/>
  <c r="E847" i="35"/>
  <c r="D847" i="35"/>
  <c r="C847" i="35"/>
  <c r="B847" i="35"/>
  <c r="G846" i="35"/>
  <c r="F846" i="35"/>
  <c r="E846" i="35"/>
  <c r="D846" i="35"/>
  <c r="C846" i="35"/>
  <c r="B846" i="35"/>
  <c r="G845" i="35"/>
  <c r="F845" i="35"/>
  <c r="E845" i="35"/>
  <c r="D845" i="35"/>
  <c r="C845" i="35"/>
  <c r="B845" i="35"/>
  <c r="G844" i="35"/>
  <c r="F844" i="35"/>
  <c r="E844" i="35"/>
  <c r="D844" i="35"/>
  <c r="C844" i="35"/>
  <c r="B844" i="35"/>
  <c r="G843" i="35"/>
  <c r="F843" i="35"/>
  <c r="E843" i="35"/>
  <c r="D843" i="35"/>
  <c r="C843" i="35"/>
  <c r="B843" i="35"/>
  <c r="G842" i="35"/>
  <c r="F842" i="35"/>
  <c r="E842" i="35"/>
  <c r="D842" i="35"/>
  <c r="C842" i="35"/>
  <c r="B842" i="35"/>
  <c r="G841" i="35"/>
  <c r="F841" i="35"/>
  <c r="E841" i="35"/>
  <c r="D841" i="35"/>
  <c r="C841" i="35"/>
  <c r="B841" i="35"/>
  <c r="G840" i="35"/>
  <c r="F840" i="35"/>
  <c r="E840" i="35"/>
  <c r="D840" i="35"/>
  <c r="C840" i="35"/>
  <c r="B840" i="35"/>
  <c r="G839" i="35"/>
  <c r="F839" i="35"/>
  <c r="E839" i="35"/>
  <c r="D839" i="35"/>
  <c r="C839" i="35"/>
  <c r="B839" i="35"/>
  <c r="G838" i="35"/>
  <c r="F838" i="35"/>
  <c r="E838" i="35"/>
  <c r="D838" i="35"/>
  <c r="C838" i="35"/>
  <c r="B838" i="35"/>
  <c r="G837" i="35"/>
  <c r="F837" i="35"/>
  <c r="E837" i="35"/>
  <c r="D837" i="35"/>
  <c r="C837" i="35"/>
  <c r="B837" i="35"/>
  <c r="G836" i="35"/>
  <c r="F836" i="35"/>
  <c r="E836" i="35"/>
  <c r="D836" i="35"/>
  <c r="C836" i="35"/>
  <c r="B836" i="35"/>
  <c r="G835" i="35"/>
  <c r="F835" i="35"/>
  <c r="E835" i="35"/>
  <c r="D835" i="35"/>
  <c r="C835" i="35"/>
  <c r="B835" i="35"/>
  <c r="G834" i="35"/>
  <c r="F834" i="35"/>
  <c r="E834" i="35"/>
  <c r="D834" i="35"/>
  <c r="C834" i="35"/>
  <c r="B834" i="35"/>
  <c r="G833" i="35"/>
  <c r="F833" i="35"/>
  <c r="E833" i="35"/>
  <c r="D833" i="35"/>
  <c r="C833" i="35"/>
  <c r="B833" i="35"/>
  <c r="G832" i="35"/>
  <c r="F832" i="35"/>
  <c r="E832" i="35"/>
  <c r="D832" i="35"/>
  <c r="C832" i="35"/>
  <c r="B832" i="35"/>
  <c r="G831" i="35"/>
  <c r="F831" i="35"/>
  <c r="E831" i="35"/>
  <c r="D831" i="35"/>
  <c r="C831" i="35"/>
  <c r="B831" i="35"/>
  <c r="G830" i="35"/>
  <c r="F830" i="35"/>
  <c r="E830" i="35"/>
  <c r="D830" i="35"/>
  <c r="C830" i="35"/>
  <c r="B830" i="35"/>
  <c r="G829" i="35"/>
  <c r="F829" i="35"/>
  <c r="E829" i="35"/>
  <c r="D829" i="35"/>
  <c r="C829" i="35"/>
  <c r="B829" i="35"/>
  <c r="G828" i="35"/>
  <c r="F828" i="35"/>
  <c r="E828" i="35"/>
  <c r="D828" i="35"/>
  <c r="C828" i="35"/>
  <c r="B828" i="35"/>
  <c r="G827" i="35"/>
  <c r="F827" i="35"/>
  <c r="E827" i="35"/>
  <c r="D827" i="35"/>
  <c r="C827" i="35"/>
  <c r="B827" i="35"/>
  <c r="G826" i="35"/>
  <c r="F826" i="35"/>
  <c r="E826" i="35"/>
  <c r="D826" i="35"/>
  <c r="C826" i="35"/>
  <c r="B826" i="35"/>
  <c r="G825" i="35"/>
  <c r="F825" i="35"/>
  <c r="E825" i="35"/>
  <c r="D825" i="35"/>
  <c r="C825" i="35"/>
  <c r="B825" i="35"/>
  <c r="G824" i="35"/>
  <c r="F824" i="35"/>
  <c r="E824" i="35"/>
  <c r="D824" i="35"/>
  <c r="C824" i="35"/>
  <c r="B824" i="35"/>
  <c r="G823" i="35"/>
  <c r="F823" i="35"/>
  <c r="E823" i="35"/>
  <c r="D823" i="35"/>
  <c r="C823" i="35"/>
  <c r="B823" i="35"/>
  <c r="G822" i="35"/>
  <c r="F822" i="35"/>
  <c r="E822" i="35"/>
  <c r="D822" i="35"/>
  <c r="C822" i="35"/>
  <c r="B822" i="35"/>
  <c r="G821" i="35"/>
  <c r="F821" i="35"/>
  <c r="E821" i="35"/>
  <c r="D821" i="35"/>
  <c r="C821" i="35"/>
  <c r="B821" i="35"/>
  <c r="G820" i="35"/>
  <c r="F820" i="35"/>
  <c r="E820" i="35"/>
  <c r="D820" i="35"/>
  <c r="C820" i="35"/>
  <c r="B820" i="35"/>
  <c r="G819" i="35"/>
  <c r="F819" i="35"/>
  <c r="E819" i="35"/>
  <c r="D819" i="35"/>
  <c r="C819" i="35"/>
  <c r="B819" i="35"/>
  <c r="G818" i="35"/>
  <c r="F818" i="35"/>
  <c r="E818" i="35"/>
  <c r="D818" i="35"/>
  <c r="C818" i="35"/>
  <c r="B818" i="35"/>
  <c r="G817" i="35"/>
  <c r="F817" i="35"/>
  <c r="E817" i="35"/>
  <c r="D817" i="35"/>
  <c r="C817" i="35"/>
  <c r="B817" i="35"/>
  <c r="G816" i="35"/>
  <c r="F816" i="35"/>
  <c r="E816" i="35"/>
  <c r="D816" i="35"/>
  <c r="C816" i="35"/>
  <c r="B816" i="35"/>
  <c r="G815" i="35"/>
  <c r="F815" i="35"/>
  <c r="E815" i="35"/>
  <c r="D815" i="35"/>
  <c r="C815" i="35"/>
  <c r="B815" i="35"/>
  <c r="G814" i="35"/>
  <c r="F814" i="35"/>
  <c r="E814" i="35"/>
  <c r="D814" i="35"/>
  <c r="C814" i="35"/>
  <c r="B814" i="35"/>
  <c r="G813" i="35"/>
  <c r="F813" i="35"/>
  <c r="E813" i="35"/>
  <c r="D813" i="35"/>
  <c r="C813" i="35"/>
  <c r="B813" i="35"/>
  <c r="G812" i="35"/>
  <c r="F812" i="35"/>
  <c r="E812" i="35"/>
  <c r="D812" i="35"/>
  <c r="C812" i="35"/>
  <c r="B812" i="35"/>
  <c r="G811" i="35"/>
  <c r="F811" i="35"/>
  <c r="E811" i="35"/>
  <c r="D811" i="35"/>
  <c r="C811" i="35"/>
  <c r="B811" i="35"/>
  <c r="G810" i="35"/>
  <c r="F810" i="35"/>
  <c r="E810" i="35"/>
  <c r="D810" i="35"/>
  <c r="C810" i="35"/>
  <c r="B810" i="35"/>
  <c r="G809" i="35"/>
  <c r="F809" i="35"/>
  <c r="E809" i="35"/>
  <c r="D809" i="35"/>
  <c r="C809" i="35"/>
  <c r="B809" i="35"/>
  <c r="G808" i="35"/>
  <c r="F808" i="35"/>
  <c r="E808" i="35"/>
  <c r="D808" i="35"/>
  <c r="C808" i="35"/>
  <c r="B808" i="35"/>
  <c r="G807" i="35"/>
  <c r="F807" i="35"/>
  <c r="E807" i="35"/>
  <c r="D807" i="35"/>
  <c r="C807" i="35"/>
  <c r="B807" i="35"/>
  <c r="G806" i="35"/>
  <c r="F806" i="35"/>
  <c r="E806" i="35"/>
  <c r="D806" i="35"/>
  <c r="C806" i="35"/>
  <c r="B806" i="35"/>
  <c r="G805" i="35"/>
  <c r="F805" i="35"/>
  <c r="E805" i="35"/>
  <c r="D805" i="35"/>
  <c r="C805" i="35"/>
  <c r="B805" i="35"/>
  <c r="G804" i="35"/>
  <c r="F804" i="35"/>
  <c r="E804" i="35"/>
  <c r="D804" i="35"/>
  <c r="C804" i="35"/>
  <c r="B804" i="35"/>
  <c r="G803" i="35"/>
  <c r="F803" i="35"/>
  <c r="E803" i="35"/>
  <c r="D803" i="35"/>
  <c r="C803" i="35"/>
  <c r="B803" i="35"/>
  <c r="G802" i="35"/>
  <c r="F802" i="35"/>
  <c r="E802" i="35"/>
  <c r="D802" i="35"/>
  <c r="C802" i="35"/>
  <c r="B802" i="35"/>
  <c r="G801" i="35"/>
  <c r="F801" i="35"/>
  <c r="E801" i="35"/>
  <c r="D801" i="35"/>
  <c r="C801" i="35"/>
  <c r="B801" i="35"/>
  <c r="G800" i="35"/>
  <c r="F800" i="35"/>
  <c r="E800" i="35"/>
  <c r="D800" i="35"/>
  <c r="C800" i="35"/>
  <c r="B800" i="35"/>
  <c r="G799" i="35"/>
  <c r="F799" i="35"/>
  <c r="E799" i="35"/>
  <c r="D799" i="35"/>
  <c r="C799" i="35"/>
  <c r="B799" i="35"/>
  <c r="G798" i="35"/>
  <c r="F798" i="35"/>
  <c r="E798" i="35"/>
  <c r="D798" i="35"/>
  <c r="C798" i="35"/>
  <c r="B798" i="35"/>
  <c r="G797" i="35"/>
  <c r="F797" i="35"/>
  <c r="E797" i="35"/>
  <c r="D797" i="35"/>
  <c r="C797" i="35"/>
  <c r="B797" i="35"/>
  <c r="G796" i="35"/>
  <c r="F796" i="35"/>
  <c r="E796" i="35"/>
  <c r="D796" i="35"/>
  <c r="C796" i="35"/>
  <c r="B796" i="35"/>
  <c r="G795" i="35"/>
  <c r="F795" i="35"/>
  <c r="E795" i="35"/>
  <c r="D795" i="35"/>
  <c r="C795" i="35"/>
  <c r="B795" i="35"/>
  <c r="G794" i="35"/>
  <c r="F794" i="35"/>
  <c r="E794" i="35"/>
  <c r="D794" i="35"/>
  <c r="C794" i="35"/>
  <c r="B794" i="35"/>
  <c r="G793" i="35"/>
  <c r="F793" i="35"/>
  <c r="E793" i="35"/>
  <c r="D793" i="35"/>
  <c r="C793" i="35"/>
  <c r="B793" i="35"/>
  <c r="G792" i="35"/>
  <c r="F792" i="35"/>
  <c r="E792" i="35"/>
  <c r="D792" i="35"/>
  <c r="C792" i="35"/>
  <c r="B792" i="35"/>
  <c r="G791" i="35"/>
  <c r="F791" i="35"/>
  <c r="E791" i="35"/>
  <c r="D791" i="35"/>
  <c r="C791" i="35"/>
  <c r="B791" i="35"/>
  <c r="G790" i="35"/>
  <c r="F790" i="35"/>
  <c r="E790" i="35"/>
  <c r="D790" i="35"/>
  <c r="C790" i="35"/>
  <c r="B790" i="35"/>
  <c r="G789" i="35"/>
  <c r="F789" i="35"/>
  <c r="E789" i="35"/>
  <c r="D789" i="35"/>
  <c r="C789" i="35"/>
  <c r="B789" i="35"/>
  <c r="G788" i="35"/>
  <c r="F788" i="35"/>
  <c r="E788" i="35"/>
  <c r="D788" i="35"/>
  <c r="C788" i="35"/>
  <c r="B788" i="35"/>
  <c r="G787" i="35"/>
  <c r="F787" i="35"/>
  <c r="E787" i="35"/>
  <c r="D787" i="35"/>
  <c r="C787" i="35"/>
  <c r="B787" i="35"/>
  <c r="G786" i="35"/>
  <c r="F786" i="35"/>
  <c r="E786" i="35"/>
  <c r="D786" i="35"/>
  <c r="C786" i="35"/>
  <c r="B786" i="35"/>
  <c r="G785" i="35"/>
  <c r="F785" i="35"/>
  <c r="E785" i="35"/>
  <c r="D785" i="35"/>
  <c r="C785" i="35"/>
  <c r="B785" i="35"/>
  <c r="G784" i="35"/>
  <c r="F784" i="35"/>
  <c r="E784" i="35"/>
  <c r="D784" i="35"/>
  <c r="C784" i="35"/>
  <c r="B784" i="35"/>
  <c r="G783" i="35"/>
  <c r="F783" i="35"/>
  <c r="E783" i="35"/>
  <c r="D783" i="35"/>
  <c r="C783" i="35"/>
  <c r="B783" i="35"/>
  <c r="G782" i="35"/>
  <c r="F782" i="35"/>
  <c r="E782" i="35"/>
  <c r="D782" i="35"/>
  <c r="C782" i="35"/>
  <c r="B782" i="35"/>
  <c r="G781" i="35"/>
  <c r="F781" i="35"/>
  <c r="E781" i="35"/>
  <c r="D781" i="35"/>
  <c r="C781" i="35"/>
  <c r="B781" i="35"/>
  <c r="G780" i="35"/>
  <c r="F780" i="35"/>
  <c r="E780" i="35"/>
  <c r="D780" i="35"/>
  <c r="C780" i="35"/>
  <c r="B780" i="35"/>
  <c r="G779" i="35"/>
  <c r="F779" i="35"/>
  <c r="E779" i="35"/>
  <c r="D779" i="35"/>
  <c r="C779" i="35"/>
  <c r="B779" i="35"/>
  <c r="G778" i="35"/>
  <c r="F778" i="35"/>
  <c r="E778" i="35"/>
  <c r="D778" i="35"/>
  <c r="C778" i="35"/>
  <c r="B778" i="35"/>
  <c r="G777" i="35"/>
  <c r="F777" i="35"/>
  <c r="E777" i="35"/>
  <c r="D777" i="35"/>
  <c r="C777" i="35"/>
  <c r="B777" i="35"/>
  <c r="G776" i="35"/>
  <c r="F776" i="35"/>
  <c r="E776" i="35"/>
  <c r="D776" i="35"/>
  <c r="C776" i="35"/>
  <c r="B776" i="35"/>
  <c r="G775" i="35"/>
  <c r="F775" i="35"/>
  <c r="E775" i="35"/>
  <c r="D775" i="35"/>
  <c r="C775" i="35"/>
  <c r="B775" i="35"/>
  <c r="G774" i="35"/>
  <c r="F774" i="35"/>
  <c r="E774" i="35"/>
  <c r="D774" i="35"/>
  <c r="C774" i="35"/>
  <c r="B774" i="35"/>
  <c r="G773" i="35"/>
  <c r="F773" i="35"/>
  <c r="E773" i="35"/>
  <c r="D773" i="35"/>
  <c r="C773" i="35"/>
  <c r="B773" i="35"/>
  <c r="G772" i="35"/>
  <c r="F772" i="35"/>
  <c r="E772" i="35"/>
  <c r="D772" i="35"/>
  <c r="C772" i="35"/>
  <c r="B772" i="35"/>
  <c r="G771" i="35"/>
  <c r="F771" i="35"/>
  <c r="E771" i="35"/>
  <c r="D771" i="35"/>
  <c r="C771" i="35"/>
  <c r="B771" i="35"/>
  <c r="G770" i="35"/>
  <c r="F770" i="35"/>
  <c r="E770" i="35"/>
  <c r="D770" i="35"/>
  <c r="C770" i="35"/>
  <c r="B770" i="35"/>
  <c r="G769" i="35"/>
  <c r="F769" i="35"/>
  <c r="E769" i="35"/>
  <c r="D769" i="35"/>
  <c r="C769" i="35"/>
  <c r="B769" i="35"/>
  <c r="G768" i="35"/>
  <c r="F768" i="35"/>
  <c r="E768" i="35"/>
  <c r="D768" i="35"/>
  <c r="C768" i="35"/>
  <c r="B768" i="35"/>
  <c r="G767" i="35"/>
  <c r="F767" i="35"/>
  <c r="E767" i="35"/>
  <c r="D767" i="35"/>
  <c r="C767" i="35"/>
  <c r="B767" i="35"/>
  <c r="G766" i="35"/>
  <c r="F766" i="35"/>
  <c r="E766" i="35"/>
  <c r="D766" i="35"/>
  <c r="C766" i="35"/>
  <c r="B766" i="35"/>
  <c r="G765" i="35"/>
  <c r="F765" i="35"/>
  <c r="E765" i="35"/>
  <c r="D765" i="35"/>
  <c r="C765" i="35"/>
  <c r="B765" i="35"/>
  <c r="G764" i="35"/>
  <c r="F764" i="35"/>
  <c r="E764" i="35"/>
  <c r="D764" i="35"/>
  <c r="C764" i="35"/>
  <c r="B764" i="35"/>
  <c r="G763" i="35"/>
  <c r="F763" i="35"/>
  <c r="E763" i="35"/>
  <c r="D763" i="35"/>
  <c r="C763" i="35"/>
  <c r="B763" i="35"/>
  <c r="G762" i="35"/>
  <c r="F762" i="35"/>
  <c r="E762" i="35"/>
  <c r="D762" i="35"/>
  <c r="C762" i="35"/>
  <c r="B762" i="35"/>
  <c r="G761" i="35"/>
  <c r="F761" i="35"/>
  <c r="E761" i="35"/>
  <c r="D761" i="35"/>
  <c r="C761" i="35"/>
  <c r="B761" i="35"/>
  <c r="G760" i="35"/>
  <c r="F760" i="35"/>
  <c r="E760" i="35"/>
  <c r="D760" i="35"/>
  <c r="C760" i="35"/>
  <c r="B760" i="35"/>
  <c r="G759" i="35"/>
  <c r="F759" i="35"/>
  <c r="E759" i="35"/>
  <c r="D759" i="35"/>
  <c r="C759" i="35"/>
  <c r="B759" i="35"/>
  <c r="G758" i="35"/>
  <c r="F758" i="35"/>
  <c r="E758" i="35"/>
  <c r="D758" i="35"/>
  <c r="C758" i="35"/>
  <c r="B758" i="35"/>
  <c r="G757" i="35"/>
  <c r="F757" i="35"/>
  <c r="E757" i="35"/>
  <c r="D757" i="35"/>
  <c r="C757" i="35"/>
  <c r="B757" i="35"/>
  <c r="G756" i="35"/>
  <c r="F756" i="35"/>
  <c r="E756" i="35"/>
  <c r="D756" i="35"/>
  <c r="C756" i="35"/>
  <c r="B756" i="35"/>
  <c r="G755" i="35"/>
  <c r="F755" i="35"/>
  <c r="E755" i="35"/>
  <c r="D755" i="35"/>
  <c r="C755" i="35"/>
  <c r="B755" i="35"/>
  <c r="G754" i="35"/>
  <c r="F754" i="35"/>
  <c r="E754" i="35"/>
  <c r="D754" i="35"/>
  <c r="C754" i="35"/>
  <c r="B754" i="35"/>
  <c r="G753" i="35"/>
  <c r="F753" i="35"/>
  <c r="E753" i="35"/>
  <c r="D753" i="35"/>
  <c r="C753" i="35"/>
  <c r="B753" i="35"/>
  <c r="G752" i="35"/>
  <c r="F752" i="35"/>
  <c r="E752" i="35"/>
  <c r="D752" i="35"/>
  <c r="C752" i="35"/>
  <c r="B752" i="35"/>
  <c r="G751" i="35"/>
  <c r="F751" i="35"/>
  <c r="E751" i="35"/>
  <c r="D751" i="35"/>
  <c r="C751" i="35"/>
  <c r="B751" i="35"/>
  <c r="G750" i="35"/>
  <c r="F750" i="35"/>
  <c r="E750" i="35"/>
  <c r="D750" i="35"/>
  <c r="C750" i="35"/>
  <c r="B750" i="35"/>
  <c r="G749" i="35"/>
  <c r="F749" i="35"/>
  <c r="E749" i="35"/>
  <c r="D749" i="35"/>
  <c r="C749" i="35"/>
  <c r="B749" i="35"/>
  <c r="G748" i="35"/>
  <c r="F748" i="35"/>
  <c r="E748" i="35"/>
  <c r="D748" i="35"/>
  <c r="C748" i="35"/>
  <c r="B748" i="35"/>
  <c r="G747" i="35"/>
  <c r="F747" i="35"/>
  <c r="E747" i="35"/>
  <c r="D747" i="35"/>
  <c r="C747" i="35"/>
  <c r="B747" i="35"/>
  <c r="G746" i="35"/>
  <c r="F746" i="35"/>
  <c r="E746" i="35"/>
  <c r="D746" i="35"/>
  <c r="C746" i="35"/>
  <c r="B746" i="35"/>
  <c r="G745" i="35"/>
  <c r="F745" i="35"/>
  <c r="E745" i="35"/>
  <c r="D745" i="35"/>
  <c r="C745" i="35"/>
  <c r="B745" i="35"/>
  <c r="G744" i="35"/>
  <c r="F744" i="35"/>
  <c r="E744" i="35"/>
  <c r="D744" i="35"/>
  <c r="C744" i="35"/>
  <c r="B744" i="35"/>
  <c r="G743" i="35"/>
  <c r="F743" i="35"/>
  <c r="E743" i="35"/>
  <c r="D743" i="35"/>
  <c r="C743" i="35"/>
  <c r="B743" i="35"/>
  <c r="G742" i="35"/>
  <c r="F742" i="35"/>
  <c r="E742" i="35"/>
  <c r="D742" i="35"/>
  <c r="C742" i="35"/>
  <c r="B742" i="35"/>
  <c r="G741" i="35"/>
  <c r="F741" i="35"/>
  <c r="E741" i="35"/>
  <c r="D741" i="35"/>
  <c r="C741" i="35"/>
  <c r="B741" i="35"/>
  <c r="G740" i="35"/>
  <c r="F740" i="35"/>
  <c r="E740" i="35"/>
  <c r="D740" i="35"/>
  <c r="C740" i="35"/>
  <c r="B740" i="35"/>
  <c r="G739" i="35"/>
  <c r="F739" i="35"/>
  <c r="E739" i="35"/>
  <c r="D739" i="35"/>
  <c r="C739" i="35"/>
  <c r="B739" i="35"/>
  <c r="G738" i="35"/>
  <c r="F738" i="35"/>
  <c r="E738" i="35"/>
  <c r="D738" i="35"/>
  <c r="C738" i="35"/>
  <c r="B738" i="35"/>
  <c r="G737" i="35"/>
  <c r="F737" i="35"/>
  <c r="E737" i="35"/>
  <c r="D737" i="35"/>
  <c r="C737" i="35"/>
  <c r="B737" i="35"/>
  <c r="G736" i="35"/>
  <c r="F736" i="35"/>
  <c r="E736" i="35"/>
  <c r="D736" i="35"/>
  <c r="C736" i="35"/>
  <c r="B736" i="35"/>
  <c r="G735" i="35"/>
  <c r="F735" i="35"/>
  <c r="E735" i="35"/>
  <c r="D735" i="35"/>
  <c r="C735" i="35"/>
  <c r="B735" i="35"/>
  <c r="G734" i="35"/>
  <c r="F734" i="35"/>
  <c r="E734" i="35"/>
  <c r="D734" i="35"/>
  <c r="C734" i="35"/>
  <c r="B734" i="35"/>
  <c r="G733" i="35"/>
  <c r="F733" i="35"/>
  <c r="E733" i="35"/>
  <c r="D733" i="35"/>
  <c r="C733" i="35"/>
  <c r="B733" i="35"/>
  <c r="G732" i="35"/>
  <c r="F732" i="35"/>
  <c r="E732" i="35"/>
  <c r="D732" i="35"/>
  <c r="C732" i="35"/>
  <c r="B732" i="35"/>
  <c r="G731" i="35"/>
  <c r="F731" i="35"/>
  <c r="E731" i="35"/>
  <c r="D731" i="35"/>
  <c r="C731" i="35"/>
  <c r="B731" i="35"/>
  <c r="G730" i="35"/>
  <c r="F730" i="35"/>
  <c r="E730" i="35"/>
  <c r="D730" i="35"/>
  <c r="C730" i="35"/>
  <c r="B730" i="35"/>
  <c r="G729" i="35"/>
  <c r="F729" i="35"/>
  <c r="E729" i="35"/>
  <c r="D729" i="35"/>
  <c r="C729" i="35"/>
  <c r="B729" i="35"/>
  <c r="G728" i="35"/>
  <c r="F728" i="35"/>
  <c r="E728" i="35"/>
  <c r="D728" i="35"/>
  <c r="C728" i="35"/>
  <c r="B728" i="35"/>
  <c r="G727" i="35"/>
  <c r="F727" i="35"/>
  <c r="E727" i="35"/>
  <c r="D727" i="35"/>
  <c r="C727" i="35"/>
  <c r="B727" i="35"/>
  <c r="G726" i="35"/>
  <c r="F726" i="35"/>
  <c r="E726" i="35"/>
  <c r="D726" i="35"/>
  <c r="C726" i="35"/>
  <c r="B726" i="35"/>
  <c r="G725" i="35"/>
  <c r="F725" i="35"/>
  <c r="E725" i="35"/>
  <c r="D725" i="35"/>
  <c r="C725" i="35"/>
  <c r="B725" i="35"/>
  <c r="G724" i="35"/>
  <c r="F724" i="35"/>
  <c r="E724" i="35"/>
  <c r="D724" i="35"/>
  <c r="C724" i="35"/>
  <c r="B724" i="35"/>
  <c r="G723" i="35"/>
  <c r="F723" i="35"/>
  <c r="E723" i="35"/>
  <c r="D723" i="35"/>
  <c r="C723" i="35"/>
  <c r="B723" i="35"/>
  <c r="G722" i="35"/>
  <c r="F722" i="35"/>
  <c r="E722" i="35"/>
  <c r="D722" i="35"/>
  <c r="C722" i="35"/>
  <c r="B722" i="35"/>
  <c r="G721" i="35"/>
  <c r="F721" i="35"/>
  <c r="E721" i="35"/>
  <c r="D721" i="35"/>
  <c r="C721" i="35"/>
  <c r="B721" i="35"/>
  <c r="G720" i="35"/>
  <c r="F720" i="35"/>
  <c r="E720" i="35"/>
  <c r="D720" i="35"/>
  <c r="C720" i="35"/>
  <c r="B720" i="35"/>
  <c r="G719" i="35"/>
  <c r="F719" i="35"/>
  <c r="E719" i="35"/>
  <c r="D719" i="35"/>
  <c r="C719" i="35"/>
  <c r="B719" i="35"/>
  <c r="G718" i="35"/>
  <c r="F718" i="35"/>
  <c r="E718" i="35"/>
  <c r="D718" i="35"/>
  <c r="C718" i="35"/>
  <c r="B718" i="35"/>
  <c r="G717" i="35"/>
  <c r="F717" i="35"/>
  <c r="E717" i="35"/>
  <c r="D717" i="35"/>
  <c r="C717" i="35"/>
  <c r="B717" i="35"/>
  <c r="G716" i="35"/>
  <c r="F716" i="35"/>
  <c r="E716" i="35"/>
  <c r="D716" i="35"/>
  <c r="C716" i="35"/>
  <c r="B716" i="35"/>
  <c r="G715" i="35"/>
  <c r="F715" i="35"/>
  <c r="E715" i="35"/>
  <c r="D715" i="35"/>
  <c r="C715" i="35"/>
  <c r="B715" i="35"/>
  <c r="G714" i="35"/>
  <c r="F714" i="35"/>
  <c r="E714" i="35"/>
  <c r="D714" i="35"/>
  <c r="C714" i="35"/>
  <c r="B714" i="35"/>
  <c r="G713" i="35"/>
  <c r="F713" i="35"/>
  <c r="E713" i="35"/>
  <c r="D713" i="35"/>
  <c r="C713" i="35"/>
  <c r="B713" i="35"/>
  <c r="G712" i="35"/>
  <c r="F712" i="35"/>
  <c r="E712" i="35"/>
  <c r="D712" i="35"/>
  <c r="C712" i="35"/>
  <c r="B712" i="35"/>
  <c r="G711" i="35"/>
  <c r="F711" i="35"/>
  <c r="E711" i="35"/>
  <c r="D711" i="35"/>
  <c r="C711" i="35"/>
  <c r="B711" i="35"/>
  <c r="G710" i="35"/>
  <c r="F710" i="35"/>
  <c r="E710" i="35"/>
  <c r="D710" i="35"/>
  <c r="C710" i="35"/>
  <c r="B710" i="35"/>
  <c r="G709" i="35"/>
  <c r="F709" i="35"/>
  <c r="E709" i="35"/>
  <c r="D709" i="35"/>
  <c r="C709" i="35"/>
  <c r="B709" i="35"/>
  <c r="G708" i="35"/>
  <c r="F708" i="35"/>
  <c r="E708" i="35"/>
  <c r="D708" i="35"/>
  <c r="C708" i="35"/>
  <c r="B708" i="35"/>
  <c r="G707" i="35"/>
  <c r="F707" i="35"/>
  <c r="E707" i="35"/>
  <c r="D707" i="35"/>
  <c r="C707" i="35"/>
  <c r="B707" i="35"/>
  <c r="G706" i="35"/>
  <c r="F706" i="35"/>
  <c r="E706" i="35"/>
  <c r="D706" i="35"/>
  <c r="C706" i="35"/>
  <c r="B706" i="35"/>
  <c r="G705" i="35"/>
  <c r="F705" i="35"/>
  <c r="E705" i="35"/>
  <c r="D705" i="35"/>
  <c r="C705" i="35"/>
  <c r="B705" i="35"/>
  <c r="G704" i="35"/>
  <c r="F704" i="35"/>
  <c r="E704" i="35"/>
  <c r="D704" i="35"/>
  <c r="C704" i="35"/>
  <c r="B704" i="35"/>
  <c r="G703" i="35"/>
  <c r="F703" i="35"/>
  <c r="E703" i="35"/>
  <c r="D703" i="35"/>
  <c r="C703" i="35"/>
  <c r="B703" i="35"/>
  <c r="G702" i="35"/>
  <c r="F702" i="35"/>
  <c r="E702" i="35"/>
  <c r="D702" i="35"/>
  <c r="C702" i="35"/>
  <c r="B702" i="35"/>
  <c r="G701" i="35"/>
  <c r="F701" i="35"/>
  <c r="E701" i="35"/>
  <c r="D701" i="35"/>
  <c r="C701" i="35"/>
  <c r="B701" i="35"/>
  <c r="G700" i="35"/>
  <c r="F700" i="35"/>
  <c r="E700" i="35"/>
  <c r="D700" i="35"/>
  <c r="C700" i="35"/>
  <c r="B700" i="35"/>
  <c r="G699" i="35"/>
  <c r="F699" i="35"/>
  <c r="E699" i="35"/>
  <c r="D699" i="35"/>
  <c r="C699" i="35"/>
  <c r="B699" i="35"/>
  <c r="G698" i="35"/>
  <c r="F698" i="35"/>
  <c r="E698" i="35"/>
  <c r="D698" i="35"/>
  <c r="C698" i="35"/>
  <c r="B698" i="35"/>
  <c r="G697" i="35"/>
  <c r="F697" i="35"/>
  <c r="E697" i="35"/>
  <c r="D697" i="35"/>
  <c r="C697" i="35"/>
  <c r="B697" i="35"/>
  <c r="G696" i="35"/>
  <c r="F696" i="35"/>
  <c r="E696" i="35"/>
  <c r="D696" i="35"/>
  <c r="C696" i="35"/>
  <c r="B696" i="35"/>
  <c r="G695" i="35"/>
  <c r="F695" i="35"/>
  <c r="E695" i="35"/>
  <c r="D695" i="35"/>
  <c r="C695" i="35"/>
  <c r="B695" i="35"/>
  <c r="G694" i="35"/>
  <c r="F694" i="35"/>
  <c r="E694" i="35"/>
  <c r="D694" i="35"/>
  <c r="C694" i="35"/>
  <c r="B694" i="35"/>
  <c r="G693" i="35"/>
  <c r="F693" i="35"/>
  <c r="E693" i="35"/>
  <c r="D693" i="35"/>
  <c r="C693" i="35"/>
  <c r="B693" i="35"/>
  <c r="G692" i="35"/>
  <c r="F692" i="35"/>
  <c r="E692" i="35"/>
  <c r="D692" i="35"/>
  <c r="C692" i="35"/>
  <c r="B692" i="35"/>
  <c r="G691" i="35"/>
  <c r="F691" i="35"/>
  <c r="E691" i="35"/>
  <c r="D691" i="35"/>
  <c r="C691" i="35"/>
  <c r="B691" i="35"/>
  <c r="G690" i="35"/>
  <c r="F690" i="35"/>
  <c r="E690" i="35"/>
  <c r="D690" i="35"/>
  <c r="C690" i="35"/>
  <c r="B690" i="35"/>
  <c r="G689" i="35"/>
  <c r="F689" i="35"/>
  <c r="E689" i="35"/>
  <c r="D689" i="35"/>
  <c r="C689" i="35"/>
  <c r="B689" i="35"/>
  <c r="G688" i="35"/>
  <c r="F688" i="35"/>
  <c r="E688" i="35"/>
  <c r="D688" i="35"/>
  <c r="C688" i="35"/>
  <c r="B688" i="35"/>
  <c r="G687" i="35"/>
  <c r="F687" i="35"/>
  <c r="E687" i="35"/>
  <c r="D687" i="35"/>
  <c r="C687" i="35"/>
  <c r="B687" i="35"/>
  <c r="G686" i="35"/>
  <c r="F686" i="35"/>
  <c r="E686" i="35"/>
  <c r="D686" i="35"/>
  <c r="C686" i="35"/>
  <c r="B686" i="35"/>
  <c r="G685" i="35"/>
  <c r="F685" i="35"/>
  <c r="E685" i="35"/>
  <c r="D685" i="35"/>
  <c r="C685" i="35"/>
  <c r="B685" i="35"/>
  <c r="G684" i="35"/>
  <c r="F684" i="35"/>
  <c r="E684" i="35"/>
  <c r="D684" i="35"/>
  <c r="C684" i="35"/>
  <c r="B684" i="35"/>
  <c r="G683" i="35"/>
  <c r="F683" i="35"/>
  <c r="E683" i="35"/>
  <c r="D683" i="35"/>
  <c r="C683" i="35"/>
  <c r="B683" i="35"/>
  <c r="G682" i="35"/>
  <c r="F682" i="35"/>
  <c r="E682" i="35"/>
  <c r="D682" i="35"/>
  <c r="C682" i="35"/>
  <c r="B682" i="35"/>
  <c r="G681" i="35"/>
  <c r="F681" i="35"/>
  <c r="E681" i="35"/>
  <c r="D681" i="35"/>
  <c r="C681" i="35"/>
  <c r="B681" i="35"/>
  <c r="G680" i="35"/>
  <c r="F680" i="35"/>
  <c r="E680" i="35"/>
  <c r="D680" i="35"/>
  <c r="C680" i="35"/>
  <c r="B680" i="35"/>
  <c r="G679" i="35"/>
  <c r="F679" i="35"/>
  <c r="E679" i="35"/>
  <c r="D679" i="35"/>
  <c r="C679" i="35"/>
  <c r="B679" i="35"/>
  <c r="G678" i="35"/>
  <c r="F678" i="35"/>
  <c r="E678" i="35"/>
  <c r="D678" i="35"/>
  <c r="C678" i="35"/>
  <c r="B678" i="35"/>
  <c r="G677" i="35"/>
  <c r="F677" i="35"/>
  <c r="E677" i="35"/>
  <c r="D677" i="35"/>
  <c r="C677" i="35"/>
  <c r="B677" i="35"/>
  <c r="G676" i="35"/>
  <c r="F676" i="35"/>
  <c r="E676" i="35"/>
  <c r="D676" i="35"/>
  <c r="C676" i="35"/>
  <c r="B676" i="35"/>
  <c r="G675" i="35"/>
  <c r="F675" i="35"/>
  <c r="E675" i="35"/>
  <c r="D675" i="35"/>
  <c r="C675" i="35"/>
  <c r="B675" i="35"/>
  <c r="G674" i="35"/>
  <c r="F674" i="35"/>
  <c r="E674" i="35"/>
  <c r="D674" i="35"/>
  <c r="C674" i="35"/>
  <c r="B674" i="35"/>
  <c r="G673" i="35"/>
  <c r="F673" i="35"/>
  <c r="E673" i="35"/>
  <c r="D673" i="35"/>
  <c r="C673" i="35"/>
  <c r="B673" i="35"/>
  <c r="G672" i="35"/>
  <c r="F672" i="35"/>
  <c r="E672" i="35"/>
  <c r="D672" i="35"/>
  <c r="C672" i="35"/>
  <c r="B672" i="35"/>
  <c r="G671" i="35"/>
  <c r="F671" i="35"/>
  <c r="E671" i="35"/>
  <c r="D671" i="35"/>
  <c r="C671" i="35"/>
  <c r="B671" i="35"/>
  <c r="G670" i="35"/>
  <c r="F670" i="35"/>
  <c r="E670" i="35"/>
  <c r="D670" i="35"/>
  <c r="C670" i="35"/>
  <c r="B670" i="35"/>
  <c r="G669" i="35"/>
  <c r="F669" i="35"/>
  <c r="E669" i="35"/>
  <c r="D669" i="35"/>
  <c r="C669" i="35"/>
  <c r="B669" i="35"/>
  <c r="G668" i="35"/>
  <c r="F668" i="35"/>
  <c r="E668" i="35"/>
  <c r="D668" i="35"/>
  <c r="C668" i="35"/>
  <c r="B668" i="35"/>
  <c r="G667" i="35"/>
  <c r="F667" i="35"/>
  <c r="E667" i="35"/>
  <c r="D667" i="35"/>
  <c r="C667" i="35"/>
  <c r="B667" i="35"/>
  <c r="G666" i="35"/>
  <c r="F666" i="35"/>
  <c r="E666" i="35"/>
  <c r="D666" i="35"/>
  <c r="C666" i="35"/>
  <c r="B666" i="35"/>
  <c r="G665" i="35"/>
  <c r="F665" i="35"/>
  <c r="E665" i="35"/>
  <c r="D665" i="35"/>
  <c r="C665" i="35"/>
  <c r="B665" i="35"/>
  <c r="G664" i="35"/>
  <c r="F664" i="35"/>
  <c r="E664" i="35"/>
  <c r="D664" i="35"/>
  <c r="C664" i="35"/>
  <c r="B664" i="35"/>
  <c r="G663" i="35"/>
  <c r="F663" i="35"/>
  <c r="E663" i="35"/>
  <c r="D663" i="35"/>
  <c r="C663" i="35"/>
  <c r="B663" i="35"/>
  <c r="G662" i="35"/>
  <c r="F662" i="35"/>
  <c r="E662" i="35"/>
  <c r="D662" i="35"/>
  <c r="C662" i="35"/>
  <c r="B662" i="35"/>
  <c r="G661" i="35"/>
  <c r="F661" i="35"/>
  <c r="E661" i="35"/>
  <c r="D661" i="35"/>
  <c r="C661" i="35"/>
  <c r="B661" i="35"/>
  <c r="G660" i="35"/>
  <c r="F660" i="35"/>
  <c r="E660" i="35"/>
  <c r="D660" i="35"/>
  <c r="C660" i="35"/>
  <c r="B660" i="35"/>
  <c r="G659" i="35"/>
  <c r="F659" i="35"/>
  <c r="E659" i="35"/>
  <c r="D659" i="35"/>
  <c r="C659" i="35"/>
  <c r="B659" i="35"/>
  <c r="G658" i="35"/>
  <c r="F658" i="35"/>
  <c r="E658" i="35"/>
  <c r="D658" i="35"/>
  <c r="C658" i="35"/>
  <c r="B658" i="35"/>
  <c r="G657" i="35"/>
  <c r="F657" i="35"/>
  <c r="E657" i="35"/>
  <c r="D657" i="35"/>
  <c r="C657" i="35"/>
  <c r="B657" i="35"/>
  <c r="G656" i="35"/>
  <c r="F656" i="35"/>
  <c r="E656" i="35"/>
  <c r="D656" i="35"/>
  <c r="C656" i="35"/>
  <c r="B656" i="35"/>
  <c r="G655" i="35"/>
  <c r="F655" i="35"/>
  <c r="E655" i="35"/>
  <c r="D655" i="35"/>
  <c r="C655" i="35"/>
  <c r="B655" i="35"/>
  <c r="G654" i="35"/>
  <c r="F654" i="35"/>
  <c r="E654" i="35"/>
  <c r="D654" i="35"/>
  <c r="C654" i="35"/>
  <c r="B654" i="35"/>
  <c r="G653" i="35"/>
  <c r="F653" i="35"/>
  <c r="E653" i="35"/>
  <c r="D653" i="35"/>
  <c r="C653" i="35"/>
  <c r="B653" i="35"/>
  <c r="G652" i="35"/>
  <c r="F652" i="35"/>
  <c r="E652" i="35"/>
  <c r="D652" i="35"/>
  <c r="C652" i="35"/>
  <c r="B652" i="35"/>
  <c r="G651" i="35"/>
  <c r="F651" i="35"/>
  <c r="E651" i="35"/>
  <c r="D651" i="35"/>
  <c r="C651" i="35"/>
  <c r="B651" i="35"/>
  <c r="G650" i="35"/>
  <c r="F650" i="35"/>
  <c r="E650" i="35"/>
  <c r="D650" i="35"/>
  <c r="C650" i="35"/>
  <c r="B650" i="35"/>
  <c r="G649" i="35"/>
  <c r="F649" i="35"/>
  <c r="E649" i="35"/>
  <c r="D649" i="35"/>
  <c r="C649" i="35"/>
  <c r="B649" i="35"/>
  <c r="G648" i="35"/>
  <c r="F648" i="35"/>
  <c r="E648" i="35"/>
  <c r="D648" i="35"/>
  <c r="C648" i="35"/>
  <c r="B648" i="35"/>
  <c r="G647" i="35"/>
  <c r="F647" i="35"/>
  <c r="E647" i="35"/>
  <c r="D647" i="35"/>
  <c r="C647" i="35"/>
  <c r="B647" i="35"/>
  <c r="G646" i="35"/>
  <c r="F646" i="35"/>
  <c r="E646" i="35"/>
  <c r="D646" i="35"/>
  <c r="C646" i="35"/>
  <c r="B646" i="35"/>
  <c r="G645" i="35"/>
  <c r="F645" i="35"/>
  <c r="E645" i="35"/>
  <c r="D645" i="35"/>
  <c r="C645" i="35"/>
  <c r="B645" i="35"/>
  <c r="G644" i="35"/>
  <c r="F644" i="35"/>
  <c r="E644" i="35"/>
  <c r="D644" i="35"/>
  <c r="C644" i="35"/>
  <c r="B644" i="35"/>
  <c r="G643" i="35"/>
  <c r="F643" i="35"/>
  <c r="E643" i="35"/>
  <c r="D643" i="35"/>
  <c r="C643" i="35"/>
  <c r="B643" i="35"/>
  <c r="G642" i="35"/>
  <c r="F642" i="35"/>
  <c r="E642" i="35"/>
  <c r="D642" i="35"/>
  <c r="C642" i="35"/>
  <c r="B642" i="35"/>
  <c r="G641" i="35"/>
  <c r="F641" i="35"/>
  <c r="E641" i="35"/>
  <c r="D641" i="35"/>
  <c r="C641" i="35"/>
  <c r="B641" i="35"/>
  <c r="G640" i="35"/>
  <c r="F640" i="35"/>
  <c r="E640" i="35"/>
  <c r="D640" i="35"/>
  <c r="C640" i="35"/>
  <c r="B640" i="35"/>
  <c r="G639" i="35"/>
  <c r="F639" i="35"/>
  <c r="E639" i="35"/>
  <c r="D639" i="35"/>
  <c r="C639" i="35"/>
  <c r="B639" i="35"/>
  <c r="G638" i="35"/>
  <c r="F638" i="35"/>
  <c r="E638" i="35"/>
  <c r="D638" i="35"/>
  <c r="C638" i="35"/>
  <c r="B638" i="35"/>
  <c r="G637" i="35"/>
  <c r="F637" i="35"/>
  <c r="E637" i="35"/>
  <c r="D637" i="35"/>
  <c r="C637" i="35"/>
  <c r="B637" i="35"/>
  <c r="G636" i="35"/>
  <c r="F636" i="35"/>
  <c r="E636" i="35"/>
  <c r="D636" i="35"/>
  <c r="C636" i="35"/>
  <c r="B636" i="35"/>
  <c r="G635" i="35"/>
  <c r="F635" i="35"/>
  <c r="E635" i="35"/>
  <c r="D635" i="35"/>
  <c r="C635" i="35"/>
  <c r="B635" i="35"/>
  <c r="G634" i="35"/>
  <c r="F634" i="35"/>
  <c r="E634" i="35"/>
  <c r="D634" i="35"/>
  <c r="C634" i="35"/>
  <c r="B634" i="35"/>
  <c r="G633" i="35"/>
  <c r="F633" i="35"/>
  <c r="E633" i="35"/>
  <c r="D633" i="35"/>
  <c r="C633" i="35"/>
  <c r="B633" i="35"/>
  <c r="G632" i="35"/>
  <c r="F632" i="35"/>
  <c r="E632" i="35"/>
  <c r="D632" i="35"/>
  <c r="C632" i="35"/>
  <c r="B632" i="35"/>
  <c r="G631" i="35"/>
  <c r="F631" i="35"/>
  <c r="E631" i="35"/>
  <c r="D631" i="35"/>
  <c r="C631" i="35"/>
  <c r="B631" i="35"/>
  <c r="G630" i="35"/>
  <c r="F630" i="35"/>
  <c r="E630" i="35"/>
  <c r="D630" i="35"/>
  <c r="C630" i="35"/>
  <c r="B630" i="35"/>
  <c r="G629" i="35"/>
  <c r="F629" i="35"/>
  <c r="E629" i="35"/>
  <c r="D629" i="35"/>
  <c r="C629" i="35"/>
  <c r="B629" i="35"/>
  <c r="G628" i="35"/>
  <c r="F628" i="35"/>
  <c r="E628" i="35"/>
  <c r="D628" i="35"/>
  <c r="C628" i="35"/>
  <c r="B628" i="35"/>
  <c r="G627" i="35"/>
  <c r="F627" i="35"/>
  <c r="E627" i="35"/>
  <c r="D627" i="35"/>
  <c r="C627" i="35"/>
  <c r="B627" i="35"/>
  <c r="G626" i="35"/>
  <c r="F626" i="35"/>
  <c r="E626" i="35"/>
  <c r="D626" i="35"/>
  <c r="C626" i="35"/>
  <c r="B626" i="35"/>
  <c r="G625" i="35"/>
  <c r="F625" i="35"/>
  <c r="E625" i="35"/>
  <c r="D625" i="35"/>
  <c r="C625" i="35"/>
  <c r="B625" i="35"/>
  <c r="G624" i="35"/>
  <c r="F624" i="35"/>
  <c r="E624" i="35"/>
  <c r="D624" i="35"/>
  <c r="C624" i="35"/>
  <c r="B624" i="35"/>
  <c r="G623" i="35"/>
  <c r="F623" i="35"/>
  <c r="E623" i="35"/>
  <c r="D623" i="35"/>
  <c r="C623" i="35"/>
  <c r="B623" i="35"/>
  <c r="G622" i="35"/>
  <c r="F622" i="35"/>
  <c r="E622" i="35"/>
  <c r="D622" i="35"/>
  <c r="C622" i="35"/>
  <c r="B622" i="35"/>
  <c r="G621" i="35"/>
  <c r="F621" i="35"/>
  <c r="E621" i="35"/>
  <c r="D621" i="35"/>
  <c r="C621" i="35"/>
  <c r="B621" i="35"/>
  <c r="G620" i="35"/>
  <c r="F620" i="35"/>
  <c r="E620" i="35"/>
  <c r="D620" i="35"/>
  <c r="C620" i="35"/>
  <c r="B620" i="35"/>
  <c r="G619" i="35"/>
  <c r="F619" i="35"/>
  <c r="E619" i="35"/>
  <c r="D619" i="35"/>
  <c r="C619" i="35"/>
  <c r="B619" i="35"/>
  <c r="G618" i="35"/>
  <c r="F618" i="35"/>
  <c r="E618" i="35"/>
  <c r="D618" i="35"/>
  <c r="C618" i="35"/>
  <c r="B618" i="35"/>
  <c r="G617" i="35"/>
  <c r="F617" i="35"/>
  <c r="E617" i="35"/>
  <c r="D617" i="35"/>
  <c r="C617" i="35"/>
  <c r="B617" i="35"/>
  <c r="G616" i="35"/>
  <c r="F616" i="35"/>
  <c r="E616" i="35"/>
  <c r="D616" i="35"/>
  <c r="C616" i="35"/>
  <c r="B616" i="35"/>
  <c r="G615" i="35"/>
  <c r="F615" i="35"/>
  <c r="E615" i="35"/>
  <c r="D615" i="35"/>
  <c r="C615" i="35"/>
  <c r="B615" i="35"/>
  <c r="G614" i="35"/>
  <c r="F614" i="35"/>
  <c r="E614" i="35"/>
  <c r="D614" i="35"/>
  <c r="C614" i="35"/>
  <c r="B614" i="35"/>
  <c r="G613" i="35"/>
  <c r="F613" i="35"/>
  <c r="E613" i="35"/>
  <c r="D613" i="35"/>
  <c r="C613" i="35"/>
  <c r="B613" i="35"/>
  <c r="G612" i="35"/>
  <c r="F612" i="35"/>
  <c r="E612" i="35"/>
  <c r="D612" i="35"/>
  <c r="C612" i="35"/>
  <c r="B612" i="35"/>
  <c r="G611" i="35"/>
  <c r="F611" i="35"/>
  <c r="E611" i="35"/>
  <c r="D611" i="35"/>
  <c r="C611" i="35"/>
  <c r="B611" i="35"/>
  <c r="G610" i="35"/>
  <c r="F610" i="35"/>
  <c r="E610" i="35"/>
  <c r="D610" i="35"/>
  <c r="C610" i="35"/>
  <c r="B610" i="35"/>
  <c r="G609" i="35"/>
  <c r="F609" i="35"/>
  <c r="E609" i="35"/>
  <c r="D609" i="35"/>
  <c r="C609" i="35"/>
  <c r="B609" i="35"/>
  <c r="G608" i="35"/>
  <c r="F608" i="35"/>
  <c r="E608" i="35"/>
  <c r="D608" i="35"/>
  <c r="C608" i="35"/>
  <c r="B608" i="35"/>
  <c r="G607" i="35"/>
  <c r="F607" i="35"/>
  <c r="E607" i="35"/>
  <c r="D607" i="35"/>
  <c r="C607" i="35"/>
  <c r="B607" i="35"/>
  <c r="G606" i="35"/>
  <c r="F606" i="35"/>
  <c r="E606" i="35"/>
  <c r="D606" i="35"/>
  <c r="C606" i="35"/>
  <c r="B606" i="35"/>
  <c r="G605" i="35"/>
  <c r="F605" i="35"/>
  <c r="E605" i="35"/>
  <c r="D605" i="35"/>
  <c r="C605" i="35"/>
  <c r="B605" i="35"/>
  <c r="G604" i="35"/>
  <c r="F604" i="35"/>
  <c r="E604" i="35"/>
  <c r="D604" i="35"/>
  <c r="C604" i="35"/>
  <c r="B604" i="35"/>
  <c r="G603" i="35"/>
  <c r="F603" i="35"/>
  <c r="E603" i="35"/>
  <c r="D603" i="35"/>
  <c r="C603" i="35"/>
  <c r="B603" i="35"/>
  <c r="G602" i="35"/>
  <c r="F602" i="35"/>
  <c r="E602" i="35"/>
  <c r="D602" i="35"/>
  <c r="C602" i="35"/>
  <c r="B602" i="35"/>
  <c r="G601" i="35"/>
  <c r="F601" i="35"/>
  <c r="E601" i="35"/>
  <c r="D601" i="35"/>
  <c r="C601" i="35"/>
  <c r="B601" i="35"/>
  <c r="G600" i="35"/>
  <c r="F600" i="35"/>
  <c r="E600" i="35"/>
  <c r="D600" i="35"/>
  <c r="C600" i="35"/>
  <c r="B600" i="35"/>
  <c r="G599" i="35"/>
  <c r="F599" i="35"/>
  <c r="E599" i="35"/>
  <c r="D599" i="35"/>
  <c r="C599" i="35"/>
  <c r="B599" i="35"/>
  <c r="G598" i="35"/>
  <c r="F598" i="35"/>
  <c r="E598" i="35"/>
  <c r="D598" i="35"/>
  <c r="C598" i="35"/>
  <c r="B598" i="35"/>
  <c r="G597" i="35"/>
  <c r="F597" i="35"/>
  <c r="E597" i="35"/>
  <c r="D597" i="35"/>
  <c r="C597" i="35"/>
  <c r="B597" i="35"/>
  <c r="G596" i="35"/>
  <c r="F596" i="35"/>
  <c r="E596" i="35"/>
  <c r="D596" i="35"/>
  <c r="C596" i="35"/>
  <c r="B596" i="35"/>
  <c r="G595" i="35"/>
  <c r="F595" i="35"/>
  <c r="E595" i="35"/>
  <c r="D595" i="35"/>
  <c r="C595" i="35"/>
  <c r="B595" i="35"/>
  <c r="G594" i="35"/>
  <c r="F594" i="35"/>
  <c r="E594" i="35"/>
  <c r="D594" i="35"/>
  <c r="C594" i="35"/>
  <c r="B594" i="35"/>
  <c r="G593" i="35"/>
  <c r="F593" i="35"/>
  <c r="E593" i="35"/>
  <c r="D593" i="35"/>
  <c r="C593" i="35"/>
  <c r="B593" i="35"/>
  <c r="G592" i="35"/>
  <c r="F592" i="35"/>
  <c r="E592" i="35"/>
  <c r="D592" i="35"/>
  <c r="C592" i="35"/>
  <c r="B592" i="35"/>
  <c r="G591" i="35"/>
  <c r="F591" i="35"/>
  <c r="E591" i="35"/>
  <c r="D591" i="35"/>
  <c r="C591" i="35"/>
  <c r="B591" i="35"/>
  <c r="G590" i="35"/>
  <c r="F590" i="35"/>
  <c r="E590" i="35"/>
  <c r="D590" i="35"/>
  <c r="C590" i="35"/>
  <c r="B590" i="35"/>
  <c r="G589" i="35"/>
  <c r="F589" i="35"/>
  <c r="E589" i="35"/>
  <c r="D589" i="35"/>
  <c r="C589" i="35"/>
  <c r="B589" i="35"/>
  <c r="G588" i="35"/>
  <c r="F588" i="35"/>
  <c r="E588" i="35"/>
  <c r="D588" i="35"/>
  <c r="C588" i="35"/>
  <c r="B588" i="35"/>
  <c r="G587" i="35"/>
  <c r="F587" i="35"/>
  <c r="E587" i="35"/>
  <c r="D587" i="35"/>
  <c r="C587" i="35"/>
  <c r="B587" i="35"/>
  <c r="G586" i="35"/>
  <c r="F586" i="35"/>
  <c r="E586" i="35"/>
  <c r="D586" i="35"/>
  <c r="C586" i="35"/>
  <c r="B586" i="35"/>
  <c r="G585" i="35"/>
  <c r="F585" i="35"/>
  <c r="E585" i="35"/>
  <c r="D585" i="35"/>
  <c r="C585" i="35"/>
  <c r="B585" i="35"/>
  <c r="G584" i="35"/>
  <c r="F584" i="35"/>
  <c r="E584" i="35"/>
  <c r="D584" i="35"/>
  <c r="C584" i="35"/>
  <c r="B584" i="35"/>
  <c r="G583" i="35"/>
  <c r="F583" i="35"/>
  <c r="E583" i="35"/>
  <c r="D583" i="35"/>
  <c r="C583" i="35"/>
  <c r="B583" i="35"/>
  <c r="G582" i="35"/>
  <c r="F582" i="35"/>
  <c r="E582" i="35"/>
  <c r="D582" i="35"/>
  <c r="C582" i="35"/>
  <c r="B582" i="35"/>
  <c r="G581" i="35"/>
  <c r="F581" i="35"/>
  <c r="E581" i="35"/>
  <c r="D581" i="35"/>
  <c r="C581" i="35"/>
  <c r="B581" i="35"/>
  <c r="G580" i="35"/>
  <c r="F580" i="35"/>
  <c r="E580" i="35"/>
  <c r="D580" i="35"/>
  <c r="C580" i="35"/>
  <c r="B580" i="35"/>
  <c r="G579" i="35"/>
  <c r="F579" i="35"/>
  <c r="E579" i="35"/>
  <c r="D579" i="35"/>
  <c r="C579" i="35"/>
  <c r="B579" i="35"/>
  <c r="G578" i="35"/>
  <c r="F578" i="35"/>
  <c r="E578" i="35"/>
  <c r="D578" i="35"/>
  <c r="C578" i="35"/>
  <c r="B578" i="35"/>
  <c r="G577" i="35"/>
  <c r="F577" i="35"/>
  <c r="E577" i="35"/>
  <c r="D577" i="35"/>
  <c r="C577" i="35"/>
  <c r="B577" i="35"/>
  <c r="G576" i="35"/>
  <c r="F576" i="35"/>
  <c r="E576" i="35"/>
  <c r="D576" i="35"/>
  <c r="C576" i="35"/>
  <c r="B576" i="35"/>
  <c r="G575" i="35"/>
  <c r="F575" i="35"/>
  <c r="E575" i="35"/>
  <c r="D575" i="35"/>
  <c r="C575" i="35"/>
  <c r="B575" i="35"/>
  <c r="G574" i="35"/>
  <c r="F574" i="35"/>
  <c r="E574" i="35"/>
  <c r="D574" i="35"/>
  <c r="C574" i="35"/>
  <c r="B574" i="35"/>
  <c r="G573" i="35"/>
  <c r="F573" i="35"/>
  <c r="E573" i="35"/>
  <c r="D573" i="35"/>
  <c r="C573" i="35"/>
  <c r="B573" i="35"/>
  <c r="G572" i="35"/>
  <c r="F572" i="35"/>
  <c r="E572" i="35"/>
  <c r="D572" i="35"/>
  <c r="C572" i="35"/>
  <c r="B572" i="35"/>
  <c r="G571" i="35"/>
  <c r="F571" i="35"/>
  <c r="E571" i="35"/>
  <c r="D571" i="35"/>
  <c r="C571" i="35"/>
  <c r="B571" i="35"/>
  <c r="G570" i="35"/>
  <c r="F570" i="35"/>
  <c r="E570" i="35"/>
  <c r="D570" i="35"/>
  <c r="C570" i="35"/>
  <c r="B570" i="35"/>
  <c r="G569" i="35"/>
  <c r="F569" i="35"/>
  <c r="E569" i="35"/>
  <c r="D569" i="35"/>
  <c r="C569" i="35"/>
  <c r="B569" i="35"/>
  <c r="G568" i="35"/>
  <c r="F568" i="35"/>
  <c r="E568" i="35"/>
  <c r="D568" i="35"/>
  <c r="C568" i="35"/>
  <c r="B568" i="35"/>
  <c r="G567" i="35"/>
  <c r="F567" i="35"/>
  <c r="E567" i="35"/>
  <c r="D567" i="35"/>
  <c r="C567" i="35"/>
  <c r="B567" i="35"/>
  <c r="G566" i="35"/>
  <c r="F566" i="35"/>
  <c r="E566" i="35"/>
  <c r="D566" i="35"/>
  <c r="C566" i="35"/>
  <c r="B566" i="35"/>
  <c r="G565" i="35"/>
  <c r="F565" i="35"/>
  <c r="E565" i="35"/>
  <c r="D565" i="35"/>
  <c r="C565" i="35"/>
  <c r="B565" i="35"/>
  <c r="G564" i="35"/>
  <c r="F564" i="35"/>
  <c r="E564" i="35"/>
  <c r="D564" i="35"/>
  <c r="C564" i="35"/>
  <c r="B564" i="35"/>
  <c r="G563" i="35"/>
  <c r="F563" i="35"/>
  <c r="E563" i="35"/>
  <c r="D563" i="35"/>
  <c r="C563" i="35"/>
  <c r="B563" i="35"/>
  <c r="G562" i="35"/>
  <c r="F562" i="35"/>
  <c r="E562" i="35"/>
  <c r="D562" i="35"/>
  <c r="C562" i="35"/>
  <c r="B562" i="35"/>
  <c r="G561" i="35"/>
  <c r="F561" i="35"/>
  <c r="E561" i="35"/>
  <c r="D561" i="35"/>
  <c r="C561" i="35"/>
  <c r="B561" i="35"/>
  <c r="G560" i="35"/>
  <c r="F560" i="35"/>
  <c r="E560" i="35"/>
  <c r="D560" i="35"/>
  <c r="C560" i="35"/>
  <c r="B560" i="35"/>
  <c r="G559" i="35"/>
  <c r="F559" i="35"/>
  <c r="E559" i="35"/>
  <c r="D559" i="35"/>
  <c r="C559" i="35"/>
  <c r="B559" i="35"/>
  <c r="G558" i="35"/>
  <c r="F558" i="35"/>
  <c r="E558" i="35"/>
  <c r="D558" i="35"/>
  <c r="C558" i="35"/>
  <c r="B558" i="35"/>
  <c r="G557" i="35"/>
  <c r="F557" i="35"/>
  <c r="E557" i="35"/>
  <c r="D557" i="35"/>
  <c r="C557" i="35"/>
  <c r="B557" i="35"/>
  <c r="G556" i="35"/>
  <c r="F556" i="35"/>
  <c r="E556" i="35"/>
  <c r="D556" i="35"/>
  <c r="C556" i="35"/>
  <c r="B556" i="35"/>
  <c r="G555" i="35"/>
  <c r="F555" i="35"/>
  <c r="E555" i="35"/>
  <c r="D555" i="35"/>
  <c r="C555" i="35"/>
  <c r="B555" i="35"/>
  <c r="G554" i="35"/>
  <c r="F554" i="35"/>
  <c r="E554" i="35"/>
  <c r="D554" i="35"/>
  <c r="C554" i="35"/>
  <c r="B554" i="35"/>
  <c r="G553" i="35"/>
  <c r="F553" i="35"/>
  <c r="E553" i="35"/>
  <c r="D553" i="35"/>
  <c r="C553" i="35"/>
  <c r="B553" i="35"/>
  <c r="G552" i="35"/>
  <c r="F552" i="35"/>
  <c r="E552" i="35"/>
  <c r="D552" i="35"/>
  <c r="C552" i="35"/>
  <c r="B552" i="35"/>
  <c r="G551" i="35"/>
  <c r="F551" i="35"/>
  <c r="E551" i="35"/>
  <c r="D551" i="35"/>
  <c r="C551" i="35"/>
  <c r="B551" i="35"/>
  <c r="G550" i="35"/>
  <c r="F550" i="35"/>
  <c r="E550" i="35"/>
  <c r="D550" i="35"/>
  <c r="C550" i="35"/>
  <c r="B550" i="35"/>
  <c r="G549" i="35"/>
  <c r="F549" i="35"/>
  <c r="E549" i="35"/>
  <c r="D549" i="35"/>
  <c r="C549" i="35"/>
  <c r="B549" i="35"/>
  <c r="G548" i="35"/>
  <c r="F548" i="35"/>
  <c r="E548" i="35"/>
  <c r="D548" i="35"/>
  <c r="C548" i="35"/>
  <c r="B548" i="35"/>
  <c r="G547" i="35"/>
  <c r="F547" i="35"/>
  <c r="E547" i="35"/>
  <c r="D547" i="35"/>
  <c r="C547" i="35"/>
  <c r="B547" i="35"/>
  <c r="G546" i="35"/>
  <c r="F546" i="35"/>
  <c r="E546" i="35"/>
  <c r="D546" i="35"/>
  <c r="C546" i="35"/>
  <c r="B546" i="35"/>
  <c r="G545" i="35"/>
  <c r="F545" i="35"/>
  <c r="E545" i="35"/>
  <c r="D545" i="35"/>
  <c r="C545" i="35"/>
  <c r="B545" i="35"/>
  <c r="G544" i="35"/>
  <c r="F544" i="35"/>
  <c r="E544" i="35"/>
  <c r="D544" i="35"/>
  <c r="C544" i="35"/>
  <c r="B544" i="35"/>
  <c r="G543" i="35"/>
  <c r="F543" i="35"/>
  <c r="E543" i="35"/>
  <c r="D543" i="35"/>
  <c r="C543" i="35"/>
  <c r="B543" i="35"/>
  <c r="G542" i="35"/>
  <c r="F542" i="35"/>
  <c r="E542" i="35"/>
  <c r="D542" i="35"/>
  <c r="C542" i="35"/>
  <c r="B542" i="35"/>
  <c r="G541" i="35"/>
  <c r="F541" i="35"/>
  <c r="E541" i="35"/>
  <c r="D541" i="35"/>
  <c r="C541" i="35"/>
  <c r="B541" i="35"/>
  <c r="G540" i="35"/>
  <c r="F540" i="35"/>
  <c r="E540" i="35"/>
  <c r="D540" i="35"/>
  <c r="C540" i="35"/>
  <c r="B540" i="35"/>
  <c r="G539" i="35"/>
  <c r="F539" i="35"/>
  <c r="E539" i="35"/>
  <c r="D539" i="35"/>
  <c r="C539" i="35"/>
  <c r="B539" i="35"/>
  <c r="G538" i="35"/>
  <c r="F538" i="35"/>
  <c r="E538" i="35"/>
  <c r="D538" i="35"/>
  <c r="C538" i="35"/>
  <c r="B538" i="35"/>
  <c r="G537" i="35"/>
  <c r="F537" i="35"/>
  <c r="E537" i="35"/>
  <c r="D537" i="35"/>
  <c r="C537" i="35"/>
  <c r="B537" i="35"/>
  <c r="G536" i="35"/>
  <c r="F536" i="35"/>
  <c r="E536" i="35"/>
  <c r="D536" i="35"/>
  <c r="C536" i="35"/>
  <c r="B536" i="35"/>
  <c r="G535" i="35"/>
  <c r="F535" i="35"/>
  <c r="E535" i="35"/>
  <c r="D535" i="35"/>
  <c r="C535" i="35"/>
  <c r="B535" i="35"/>
  <c r="G534" i="35"/>
  <c r="F534" i="35"/>
  <c r="E534" i="35"/>
  <c r="D534" i="35"/>
  <c r="C534" i="35"/>
  <c r="B534" i="35"/>
  <c r="G533" i="35"/>
  <c r="F533" i="35"/>
  <c r="E533" i="35"/>
  <c r="D533" i="35"/>
  <c r="C533" i="35"/>
  <c r="B533" i="35"/>
  <c r="G532" i="35"/>
  <c r="F532" i="35"/>
  <c r="E532" i="35"/>
  <c r="D532" i="35"/>
  <c r="C532" i="35"/>
  <c r="B532" i="35"/>
  <c r="G531" i="35"/>
  <c r="F531" i="35"/>
  <c r="E531" i="35"/>
  <c r="D531" i="35"/>
  <c r="C531" i="35"/>
  <c r="B531" i="35"/>
  <c r="G530" i="35"/>
  <c r="F530" i="35"/>
  <c r="E530" i="35"/>
  <c r="D530" i="35"/>
  <c r="C530" i="35"/>
  <c r="B530" i="35"/>
  <c r="G529" i="35"/>
  <c r="F529" i="35"/>
  <c r="E529" i="35"/>
  <c r="D529" i="35"/>
  <c r="C529" i="35"/>
  <c r="B529" i="35"/>
  <c r="G528" i="35"/>
  <c r="F528" i="35"/>
  <c r="E528" i="35"/>
  <c r="D528" i="35"/>
  <c r="C528" i="35"/>
  <c r="B528" i="35"/>
  <c r="G527" i="35"/>
  <c r="F527" i="35"/>
  <c r="E527" i="35"/>
  <c r="D527" i="35"/>
  <c r="C527" i="35"/>
  <c r="B527" i="35"/>
  <c r="G526" i="35"/>
  <c r="F526" i="35"/>
  <c r="E526" i="35"/>
  <c r="D526" i="35"/>
  <c r="C526" i="35"/>
  <c r="B526" i="35"/>
  <c r="G525" i="35"/>
  <c r="F525" i="35"/>
  <c r="E525" i="35"/>
  <c r="D525" i="35"/>
  <c r="C525" i="35"/>
  <c r="B525" i="35"/>
  <c r="G524" i="35"/>
  <c r="F524" i="35"/>
  <c r="E524" i="35"/>
  <c r="D524" i="35"/>
  <c r="C524" i="35"/>
  <c r="B524" i="35"/>
  <c r="G523" i="35"/>
  <c r="F523" i="35"/>
  <c r="E523" i="35"/>
  <c r="D523" i="35"/>
  <c r="C523" i="35"/>
  <c r="B523" i="35"/>
  <c r="G522" i="35"/>
  <c r="F522" i="35"/>
  <c r="E522" i="35"/>
  <c r="D522" i="35"/>
  <c r="C522" i="35"/>
  <c r="B522" i="35"/>
  <c r="G521" i="35"/>
  <c r="F521" i="35"/>
  <c r="E521" i="35"/>
  <c r="D521" i="35"/>
  <c r="C521" i="35"/>
  <c r="B521" i="35"/>
  <c r="G520" i="35"/>
  <c r="F520" i="35"/>
  <c r="E520" i="35"/>
  <c r="D520" i="35"/>
  <c r="C520" i="35"/>
  <c r="B520" i="35"/>
  <c r="G519" i="35"/>
  <c r="F519" i="35"/>
  <c r="E519" i="35"/>
  <c r="D519" i="35"/>
  <c r="C519" i="35"/>
  <c r="B519" i="35"/>
  <c r="G518" i="35"/>
  <c r="F518" i="35"/>
  <c r="E518" i="35"/>
  <c r="D518" i="35"/>
  <c r="C518" i="35"/>
  <c r="B518" i="35"/>
  <c r="G517" i="35"/>
  <c r="F517" i="35"/>
  <c r="E517" i="35"/>
  <c r="D517" i="35"/>
  <c r="C517" i="35"/>
  <c r="B517" i="35"/>
  <c r="G516" i="35"/>
  <c r="F516" i="35"/>
  <c r="E516" i="35"/>
  <c r="D516" i="35"/>
  <c r="C516" i="35"/>
  <c r="B516" i="35"/>
  <c r="G515" i="35"/>
  <c r="F515" i="35"/>
  <c r="E515" i="35"/>
  <c r="D515" i="35"/>
  <c r="C515" i="35"/>
  <c r="B515" i="35"/>
  <c r="G514" i="35"/>
  <c r="F514" i="35"/>
  <c r="E514" i="35"/>
  <c r="D514" i="35"/>
  <c r="C514" i="35"/>
  <c r="B514" i="35"/>
  <c r="G513" i="35"/>
  <c r="F513" i="35"/>
  <c r="E513" i="35"/>
  <c r="D513" i="35"/>
  <c r="C513" i="35"/>
  <c r="B513" i="35"/>
  <c r="G512" i="35"/>
  <c r="F512" i="35"/>
  <c r="E512" i="35"/>
  <c r="D512" i="35"/>
  <c r="C512" i="35"/>
  <c r="B512" i="35"/>
  <c r="G511" i="35"/>
  <c r="F511" i="35"/>
  <c r="E511" i="35"/>
  <c r="D511" i="35"/>
  <c r="C511" i="35"/>
  <c r="B511" i="35"/>
  <c r="G510" i="35"/>
  <c r="F510" i="35"/>
  <c r="E510" i="35"/>
  <c r="D510" i="35"/>
  <c r="C510" i="35"/>
  <c r="B510" i="35"/>
  <c r="G509" i="35"/>
  <c r="F509" i="35"/>
  <c r="E509" i="35"/>
  <c r="D509" i="35"/>
  <c r="C509" i="35"/>
  <c r="B509" i="35"/>
  <c r="G508" i="35"/>
  <c r="F508" i="35"/>
  <c r="E508" i="35"/>
  <c r="D508" i="35"/>
  <c r="C508" i="35"/>
  <c r="B508" i="35"/>
  <c r="G507" i="35"/>
  <c r="F507" i="35"/>
  <c r="E507" i="35"/>
  <c r="D507" i="35"/>
  <c r="C507" i="35"/>
  <c r="B507" i="35"/>
  <c r="G506" i="35"/>
  <c r="F506" i="35"/>
  <c r="E506" i="35"/>
  <c r="D506" i="35"/>
  <c r="C506" i="35"/>
  <c r="B506" i="35"/>
  <c r="G505" i="35"/>
  <c r="F505" i="35"/>
  <c r="E505" i="35"/>
  <c r="D505" i="35"/>
  <c r="C505" i="35"/>
  <c r="B505" i="35"/>
  <c r="G504" i="35"/>
  <c r="F504" i="35"/>
  <c r="E504" i="35"/>
  <c r="D504" i="35"/>
  <c r="C504" i="35"/>
  <c r="B504" i="35"/>
  <c r="G503" i="35"/>
  <c r="F503" i="35"/>
  <c r="E503" i="35"/>
  <c r="D503" i="35"/>
  <c r="C503" i="35"/>
  <c r="B503" i="35"/>
  <c r="G502" i="35"/>
  <c r="F502" i="35"/>
  <c r="E502" i="35"/>
  <c r="D502" i="35"/>
  <c r="C502" i="35"/>
  <c r="B502" i="35"/>
  <c r="G501" i="35"/>
  <c r="F501" i="35"/>
  <c r="E501" i="35"/>
  <c r="D501" i="35"/>
  <c r="C501" i="35"/>
  <c r="B501" i="35"/>
  <c r="G500" i="35"/>
  <c r="F500" i="35"/>
  <c r="E500" i="35"/>
  <c r="D500" i="35"/>
  <c r="C500" i="35"/>
  <c r="B500" i="35"/>
  <c r="G499" i="35"/>
  <c r="F499" i="35"/>
  <c r="E499" i="35"/>
  <c r="D499" i="35"/>
  <c r="C499" i="35"/>
  <c r="B499" i="35"/>
  <c r="G498" i="35"/>
  <c r="F498" i="35"/>
  <c r="E498" i="35"/>
  <c r="D498" i="35"/>
  <c r="C498" i="35"/>
  <c r="B498" i="35"/>
  <c r="G497" i="35"/>
  <c r="F497" i="35"/>
  <c r="E497" i="35"/>
  <c r="D497" i="35"/>
  <c r="C497" i="35"/>
  <c r="B497" i="35"/>
  <c r="G496" i="35"/>
  <c r="F496" i="35"/>
  <c r="E496" i="35"/>
  <c r="D496" i="35"/>
  <c r="C496" i="35"/>
  <c r="B496" i="35"/>
  <c r="G495" i="35"/>
  <c r="F495" i="35"/>
  <c r="E495" i="35"/>
  <c r="D495" i="35"/>
  <c r="C495" i="35"/>
  <c r="B495" i="35"/>
  <c r="G494" i="35"/>
  <c r="F494" i="35"/>
  <c r="E494" i="35"/>
  <c r="D494" i="35"/>
  <c r="C494" i="35"/>
  <c r="B494" i="35"/>
  <c r="G493" i="35"/>
  <c r="F493" i="35"/>
  <c r="E493" i="35"/>
  <c r="D493" i="35"/>
  <c r="C493" i="35"/>
  <c r="B493" i="35"/>
  <c r="G492" i="35"/>
  <c r="F492" i="35"/>
  <c r="E492" i="35"/>
  <c r="D492" i="35"/>
  <c r="C492" i="35"/>
  <c r="B492" i="35"/>
  <c r="G491" i="35"/>
  <c r="F491" i="35"/>
  <c r="E491" i="35"/>
  <c r="D491" i="35"/>
  <c r="C491" i="35"/>
  <c r="B491" i="35"/>
  <c r="G490" i="35"/>
  <c r="F490" i="35"/>
  <c r="E490" i="35"/>
  <c r="D490" i="35"/>
  <c r="C490" i="35"/>
  <c r="B490" i="35"/>
  <c r="G489" i="35"/>
  <c r="F489" i="35"/>
  <c r="E489" i="35"/>
  <c r="D489" i="35"/>
  <c r="C489" i="35"/>
  <c r="B489" i="35"/>
  <c r="G488" i="35"/>
  <c r="F488" i="35"/>
  <c r="E488" i="35"/>
  <c r="D488" i="35"/>
  <c r="C488" i="35"/>
  <c r="B488" i="35"/>
  <c r="G487" i="35"/>
  <c r="F487" i="35"/>
  <c r="E487" i="35"/>
  <c r="D487" i="35"/>
  <c r="C487" i="35"/>
  <c r="B487" i="35"/>
  <c r="G486" i="35"/>
  <c r="F486" i="35"/>
  <c r="E486" i="35"/>
  <c r="D486" i="35"/>
  <c r="C486" i="35"/>
  <c r="B486" i="35"/>
  <c r="G485" i="35"/>
  <c r="F485" i="35"/>
  <c r="E485" i="35"/>
  <c r="D485" i="35"/>
  <c r="C485" i="35"/>
  <c r="B485" i="35"/>
  <c r="G484" i="35"/>
  <c r="F484" i="35"/>
  <c r="E484" i="35"/>
  <c r="D484" i="35"/>
  <c r="C484" i="35"/>
  <c r="B484" i="35"/>
  <c r="G483" i="35"/>
  <c r="F483" i="35"/>
  <c r="E483" i="35"/>
  <c r="D483" i="35"/>
  <c r="C483" i="35"/>
  <c r="B483" i="35"/>
  <c r="G482" i="35"/>
  <c r="F482" i="35"/>
  <c r="E482" i="35"/>
  <c r="D482" i="35"/>
  <c r="C482" i="35"/>
  <c r="B482" i="35"/>
  <c r="G481" i="35"/>
  <c r="F481" i="35"/>
  <c r="E481" i="35"/>
  <c r="D481" i="35"/>
  <c r="C481" i="35"/>
  <c r="B481" i="35"/>
  <c r="G480" i="35"/>
  <c r="F480" i="35"/>
  <c r="E480" i="35"/>
  <c r="D480" i="35"/>
  <c r="C480" i="35"/>
  <c r="B480" i="35"/>
  <c r="G479" i="35"/>
  <c r="F479" i="35"/>
  <c r="E479" i="35"/>
  <c r="D479" i="35"/>
  <c r="C479" i="35"/>
  <c r="B479" i="35"/>
  <c r="G478" i="35"/>
  <c r="F478" i="35"/>
  <c r="E478" i="35"/>
  <c r="D478" i="35"/>
  <c r="C478" i="35"/>
  <c r="B478" i="35"/>
  <c r="G477" i="35"/>
  <c r="F477" i="35"/>
  <c r="E477" i="35"/>
  <c r="D477" i="35"/>
  <c r="C477" i="35"/>
  <c r="B477" i="35"/>
  <c r="G476" i="35"/>
  <c r="F476" i="35"/>
  <c r="E476" i="35"/>
  <c r="D476" i="35"/>
  <c r="C476" i="35"/>
  <c r="B476" i="35"/>
  <c r="G475" i="35"/>
  <c r="F475" i="35"/>
  <c r="E475" i="35"/>
  <c r="D475" i="35"/>
  <c r="C475" i="35"/>
  <c r="B475" i="35"/>
  <c r="G474" i="35"/>
  <c r="F474" i="35"/>
  <c r="E474" i="35"/>
  <c r="D474" i="35"/>
  <c r="C474" i="35"/>
  <c r="B474" i="35"/>
  <c r="G473" i="35"/>
  <c r="F473" i="35"/>
  <c r="E473" i="35"/>
  <c r="D473" i="35"/>
  <c r="C473" i="35"/>
  <c r="B473" i="35"/>
  <c r="G472" i="35"/>
  <c r="F472" i="35"/>
  <c r="E472" i="35"/>
  <c r="D472" i="35"/>
  <c r="C472" i="35"/>
  <c r="B472" i="35"/>
  <c r="G471" i="35"/>
  <c r="F471" i="35"/>
  <c r="E471" i="35"/>
  <c r="D471" i="35"/>
  <c r="C471" i="35"/>
  <c r="B471" i="35"/>
  <c r="G470" i="35"/>
  <c r="F470" i="35"/>
  <c r="E470" i="35"/>
  <c r="D470" i="35"/>
  <c r="C470" i="35"/>
  <c r="B470" i="35"/>
  <c r="G469" i="35"/>
  <c r="F469" i="35"/>
  <c r="E469" i="35"/>
  <c r="D469" i="35"/>
  <c r="C469" i="35"/>
  <c r="B469" i="35"/>
  <c r="G468" i="35"/>
  <c r="F468" i="35"/>
  <c r="E468" i="35"/>
  <c r="D468" i="35"/>
  <c r="C468" i="35"/>
  <c r="B468" i="35"/>
  <c r="G467" i="35"/>
  <c r="F467" i="35"/>
  <c r="E467" i="35"/>
  <c r="D467" i="35"/>
  <c r="C467" i="35"/>
  <c r="B467" i="35"/>
  <c r="G466" i="35"/>
  <c r="F466" i="35"/>
  <c r="E466" i="35"/>
  <c r="D466" i="35"/>
  <c r="C466" i="35"/>
  <c r="B466" i="35"/>
  <c r="G465" i="35"/>
  <c r="F465" i="35"/>
  <c r="E465" i="35"/>
  <c r="D465" i="35"/>
  <c r="C465" i="35"/>
  <c r="B465" i="35"/>
  <c r="G464" i="35"/>
  <c r="F464" i="35"/>
  <c r="E464" i="35"/>
  <c r="D464" i="35"/>
  <c r="C464" i="35"/>
  <c r="B464" i="35"/>
  <c r="G463" i="35"/>
  <c r="F463" i="35"/>
  <c r="E463" i="35"/>
  <c r="D463" i="35"/>
  <c r="C463" i="35"/>
  <c r="B463" i="35"/>
  <c r="G462" i="35"/>
  <c r="F462" i="35"/>
  <c r="E462" i="35"/>
  <c r="D462" i="35"/>
  <c r="C462" i="35"/>
  <c r="B462" i="35"/>
  <c r="G461" i="35"/>
  <c r="F461" i="35"/>
  <c r="E461" i="35"/>
  <c r="D461" i="35"/>
  <c r="C461" i="35"/>
  <c r="B461" i="35"/>
  <c r="G460" i="35"/>
  <c r="F460" i="35"/>
  <c r="E460" i="35"/>
  <c r="D460" i="35"/>
  <c r="C460" i="35"/>
  <c r="B460" i="35"/>
  <c r="G459" i="35"/>
  <c r="F459" i="35"/>
  <c r="E459" i="35"/>
  <c r="D459" i="35"/>
  <c r="C459" i="35"/>
  <c r="B459" i="35"/>
  <c r="G458" i="35"/>
  <c r="F458" i="35"/>
  <c r="E458" i="35"/>
  <c r="D458" i="35"/>
  <c r="C458" i="35"/>
  <c r="B458" i="35"/>
  <c r="G457" i="35"/>
  <c r="F457" i="35"/>
  <c r="E457" i="35"/>
  <c r="D457" i="35"/>
  <c r="C457" i="35"/>
  <c r="B457" i="35"/>
  <c r="G456" i="35"/>
  <c r="F456" i="35"/>
  <c r="E456" i="35"/>
  <c r="D456" i="35"/>
  <c r="C456" i="35"/>
  <c r="B456" i="35"/>
  <c r="G455" i="35"/>
  <c r="F455" i="35"/>
  <c r="E455" i="35"/>
  <c r="D455" i="35"/>
  <c r="C455" i="35"/>
  <c r="B455" i="35"/>
  <c r="G454" i="35"/>
  <c r="F454" i="35"/>
  <c r="E454" i="35"/>
  <c r="D454" i="35"/>
  <c r="C454" i="35"/>
  <c r="B454" i="35"/>
  <c r="G453" i="35"/>
  <c r="F453" i="35"/>
  <c r="E453" i="35"/>
  <c r="D453" i="35"/>
  <c r="C453" i="35"/>
  <c r="B453" i="35"/>
  <c r="G452" i="35"/>
  <c r="F452" i="35"/>
  <c r="E452" i="35"/>
  <c r="D452" i="35"/>
  <c r="C452" i="35"/>
  <c r="B452" i="35"/>
  <c r="G451" i="35"/>
  <c r="F451" i="35"/>
  <c r="E451" i="35"/>
  <c r="D451" i="35"/>
  <c r="C451" i="35"/>
  <c r="B451" i="35"/>
  <c r="G450" i="35"/>
  <c r="F450" i="35"/>
  <c r="E450" i="35"/>
  <c r="D450" i="35"/>
  <c r="C450" i="35"/>
  <c r="B450" i="35"/>
  <c r="G449" i="35"/>
  <c r="F449" i="35"/>
  <c r="E449" i="35"/>
  <c r="D449" i="35"/>
  <c r="C449" i="35"/>
  <c r="B449" i="35"/>
  <c r="G448" i="35"/>
  <c r="F448" i="35"/>
  <c r="E448" i="35"/>
  <c r="D448" i="35"/>
  <c r="C448" i="35"/>
  <c r="B448" i="35"/>
  <c r="G447" i="35"/>
  <c r="F447" i="35"/>
  <c r="E447" i="35"/>
  <c r="D447" i="35"/>
  <c r="C447" i="35"/>
  <c r="B447" i="35"/>
  <c r="G446" i="35"/>
  <c r="F446" i="35"/>
  <c r="E446" i="35"/>
  <c r="D446" i="35"/>
  <c r="C446" i="35"/>
  <c r="B446" i="35"/>
  <c r="G445" i="35"/>
  <c r="F445" i="35"/>
  <c r="E445" i="35"/>
  <c r="D445" i="35"/>
  <c r="C445" i="35"/>
  <c r="B445" i="35"/>
  <c r="G444" i="35"/>
  <c r="F444" i="35"/>
  <c r="E444" i="35"/>
  <c r="D444" i="35"/>
  <c r="C444" i="35"/>
  <c r="B444" i="35"/>
  <c r="G443" i="35"/>
  <c r="F443" i="35"/>
  <c r="E443" i="35"/>
  <c r="D443" i="35"/>
  <c r="C443" i="35"/>
  <c r="B443" i="35"/>
  <c r="G442" i="35"/>
  <c r="F442" i="35"/>
  <c r="E442" i="35"/>
  <c r="D442" i="35"/>
  <c r="C442" i="35"/>
  <c r="B442" i="35"/>
  <c r="G441" i="35"/>
  <c r="F441" i="35"/>
  <c r="E441" i="35"/>
  <c r="D441" i="35"/>
  <c r="C441" i="35"/>
  <c r="B441" i="35"/>
  <c r="G440" i="35"/>
  <c r="F440" i="35"/>
  <c r="E440" i="35"/>
  <c r="D440" i="35"/>
  <c r="C440" i="35"/>
  <c r="B440" i="35"/>
  <c r="G439" i="35"/>
  <c r="F439" i="35"/>
  <c r="E439" i="35"/>
  <c r="D439" i="35"/>
  <c r="C439" i="35"/>
  <c r="B439" i="35"/>
  <c r="G438" i="35"/>
  <c r="F438" i="35"/>
  <c r="E438" i="35"/>
  <c r="D438" i="35"/>
  <c r="C438" i="35"/>
  <c r="B438" i="35"/>
  <c r="G437" i="35"/>
  <c r="F437" i="35"/>
  <c r="E437" i="35"/>
  <c r="D437" i="35"/>
  <c r="C437" i="35"/>
  <c r="B437" i="35"/>
  <c r="G436" i="35"/>
  <c r="F436" i="35"/>
  <c r="E436" i="35"/>
  <c r="D436" i="35"/>
  <c r="C436" i="35"/>
  <c r="B436" i="35"/>
  <c r="G435" i="35"/>
  <c r="F435" i="35"/>
  <c r="E435" i="35"/>
  <c r="D435" i="35"/>
  <c r="C435" i="35"/>
  <c r="B435" i="35"/>
  <c r="G434" i="35"/>
  <c r="F434" i="35"/>
  <c r="E434" i="35"/>
  <c r="D434" i="35"/>
  <c r="C434" i="35"/>
  <c r="B434" i="35"/>
  <c r="G433" i="35"/>
  <c r="F433" i="35"/>
  <c r="E433" i="35"/>
  <c r="D433" i="35"/>
  <c r="C433" i="35"/>
  <c r="B433" i="35"/>
  <c r="G432" i="35"/>
  <c r="F432" i="35"/>
  <c r="E432" i="35"/>
  <c r="D432" i="35"/>
  <c r="C432" i="35"/>
  <c r="B432" i="35"/>
  <c r="G431" i="35"/>
  <c r="F431" i="35"/>
  <c r="E431" i="35"/>
  <c r="D431" i="35"/>
  <c r="C431" i="35"/>
  <c r="B431" i="35"/>
  <c r="G430" i="35"/>
  <c r="F430" i="35"/>
  <c r="E430" i="35"/>
  <c r="D430" i="35"/>
  <c r="C430" i="35"/>
  <c r="B430" i="35"/>
  <c r="G429" i="35"/>
  <c r="F429" i="35"/>
  <c r="E429" i="35"/>
  <c r="D429" i="35"/>
  <c r="C429" i="35"/>
  <c r="B429" i="35"/>
  <c r="G428" i="35"/>
  <c r="F428" i="35"/>
  <c r="E428" i="35"/>
  <c r="D428" i="35"/>
  <c r="C428" i="35"/>
  <c r="B428" i="35"/>
  <c r="G427" i="35"/>
  <c r="F427" i="35"/>
  <c r="E427" i="35"/>
  <c r="D427" i="35"/>
  <c r="C427" i="35"/>
  <c r="B427" i="35"/>
  <c r="G426" i="35"/>
  <c r="F426" i="35"/>
  <c r="E426" i="35"/>
  <c r="D426" i="35"/>
  <c r="C426" i="35"/>
  <c r="B426" i="35"/>
  <c r="G425" i="35"/>
  <c r="F425" i="35"/>
  <c r="E425" i="35"/>
  <c r="D425" i="35"/>
  <c r="C425" i="35"/>
  <c r="B425" i="35"/>
  <c r="G424" i="35"/>
  <c r="F424" i="35"/>
  <c r="E424" i="35"/>
  <c r="D424" i="35"/>
  <c r="C424" i="35"/>
  <c r="B424" i="35"/>
  <c r="G423" i="35"/>
  <c r="F423" i="35"/>
  <c r="E423" i="35"/>
  <c r="D423" i="35"/>
  <c r="C423" i="35"/>
  <c r="B423" i="35"/>
  <c r="G422" i="35"/>
  <c r="F422" i="35"/>
  <c r="E422" i="35"/>
  <c r="D422" i="35"/>
  <c r="C422" i="35"/>
  <c r="B422" i="35"/>
  <c r="G421" i="35"/>
  <c r="F421" i="35"/>
  <c r="E421" i="35"/>
  <c r="D421" i="35"/>
  <c r="C421" i="35"/>
  <c r="B421" i="35"/>
  <c r="G420" i="35"/>
  <c r="F420" i="35"/>
  <c r="E420" i="35"/>
  <c r="D420" i="35"/>
  <c r="C420" i="35"/>
  <c r="B420" i="35"/>
  <c r="G419" i="35"/>
  <c r="F419" i="35"/>
  <c r="E419" i="35"/>
  <c r="D419" i="35"/>
  <c r="C419" i="35"/>
  <c r="B419" i="35"/>
  <c r="G418" i="35"/>
  <c r="F418" i="35"/>
  <c r="E418" i="35"/>
  <c r="D418" i="35"/>
  <c r="C418" i="35"/>
  <c r="B418" i="35"/>
  <c r="G417" i="35"/>
  <c r="F417" i="35"/>
  <c r="E417" i="35"/>
  <c r="D417" i="35"/>
  <c r="C417" i="35"/>
  <c r="B417" i="35"/>
  <c r="G416" i="35"/>
  <c r="F416" i="35"/>
  <c r="E416" i="35"/>
  <c r="D416" i="35"/>
  <c r="C416" i="35"/>
  <c r="B416" i="35"/>
  <c r="G415" i="35"/>
  <c r="F415" i="35"/>
  <c r="E415" i="35"/>
  <c r="D415" i="35"/>
  <c r="C415" i="35"/>
  <c r="B415" i="35"/>
  <c r="G414" i="35"/>
  <c r="F414" i="35"/>
  <c r="E414" i="35"/>
  <c r="D414" i="35"/>
  <c r="C414" i="35"/>
  <c r="B414" i="35"/>
  <c r="G413" i="35"/>
  <c r="F413" i="35"/>
  <c r="E413" i="35"/>
  <c r="D413" i="35"/>
  <c r="C413" i="35"/>
  <c r="B413" i="35"/>
  <c r="G412" i="35"/>
  <c r="F412" i="35"/>
  <c r="E412" i="35"/>
  <c r="D412" i="35"/>
  <c r="C412" i="35"/>
  <c r="B412" i="35"/>
  <c r="G411" i="35"/>
  <c r="F411" i="35"/>
  <c r="E411" i="35"/>
  <c r="D411" i="35"/>
  <c r="C411" i="35"/>
  <c r="B411" i="35"/>
  <c r="G410" i="35"/>
  <c r="F410" i="35"/>
  <c r="E410" i="35"/>
  <c r="D410" i="35"/>
  <c r="C410" i="35"/>
  <c r="B410" i="35"/>
  <c r="G409" i="35"/>
  <c r="F409" i="35"/>
  <c r="E409" i="35"/>
  <c r="D409" i="35"/>
  <c r="C409" i="35"/>
  <c r="B409" i="35"/>
  <c r="G408" i="35"/>
  <c r="F408" i="35"/>
  <c r="E408" i="35"/>
  <c r="D408" i="35"/>
  <c r="C408" i="35"/>
  <c r="B408" i="35"/>
  <c r="G407" i="35"/>
  <c r="F407" i="35"/>
  <c r="E407" i="35"/>
  <c r="D407" i="35"/>
  <c r="C407" i="35"/>
  <c r="B407" i="35"/>
  <c r="G406" i="35"/>
  <c r="F406" i="35"/>
  <c r="E406" i="35"/>
  <c r="D406" i="35"/>
  <c r="C406" i="35"/>
  <c r="B406" i="35"/>
  <c r="G405" i="35"/>
  <c r="F405" i="35"/>
  <c r="E405" i="35"/>
  <c r="D405" i="35"/>
  <c r="C405" i="35"/>
  <c r="B405" i="35"/>
  <c r="G404" i="35"/>
  <c r="F404" i="35"/>
  <c r="E404" i="35"/>
  <c r="D404" i="35"/>
  <c r="C404" i="35"/>
  <c r="B404" i="35"/>
  <c r="G403" i="35"/>
  <c r="F403" i="35"/>
  <c r="E403" i="35"/>
  <c r="D403" i="35"/>
  <c r="C403" i="35"/>
  <c r="B403" i="35"/>
  <c r="G402" i="35"/>
  <c r="F402" i="35"/>
  <c r="E402" i="35"/>
  <c r="D402" i="35"/>
  <c r="C402" i="35"/>
  <c r="B402" i="35"/>
  <c r="G401" i="35"/>
  <c r="F401" i="35"/>
  <c r="E401" i="35"/>
  <c r="D401" i="35"/>
  <c r="C401" i="35"/>
  <c r="B401" i="35"/>
  <c r="G400" i="35"/>
  <c r="F400" i="35"/>
  <c r="E400" i="35"/>
  <c r="D400" i="35"/>
  <c r="C400" i="35"/>
  <c r="B400" i="35"/>
  <c r="G399" i="35"/>
  <c r="F399" i="35"/>
  <c r="E399" i="35"/>
  <c r="D399" i="35"/>
  <c r="C399" i="35"/>
  <c r="B399" i="35"/>
  <c r="G398" i="35"/>
  <c r="F398" i="35"/>
  <c r="E398" i="35"/>
  <c r="D398" i="35"/>
  <c r="C398" i="35"/>
  <c r="B398" i="35"/>
  <c r="G397" i="35"/>
  <c r="F397" i="35"/>
  <c r="E397" i="35"/>
  <c r="D397" i="35"/>
  <c r="C397" i="35"/>
  <c r="B397" i="35"/>
  <c r="G396" i="35"/>
  <c r="F396" i="35"/>
  <c r="E396" i="35"/>
  <c r="D396" i="35"/>
  <c r="C396" i="35"/>
  <c r="B396" i="35"/>
  <c r="G395" i="35"/>
  <c r="F395" i="35"/>
  <c r="E395" i="35"/>
  <c r="D395" i="35"/>
  <c r="C395" i="35"/>
  <c r="B395" i="35"/>
  <c r="G394" i="35"/>
  <c r="F394" i="35"/>
  <c r="E394" i="35"/>
  <c r="D394" i="35"/>
  <c r="C394" i="35"/>
  <c r="B394" i="35"/>
  <c r="G393" i="35"/>
  <c r="F393" i="35"/>
  <c r="E393" i="35"/>
  <c r="D393" i="35"/>
  <c r="C393" i="35"/>
  <c r="B393" i="35"/>
  <c r="G392" i="35"/>
  <c r="F392" i="35"/>
  <c r="E392" i="35"/>
  <c r="D392" i="35"/>
  <c r="C392" i="35"/>
  <c r="B392" i="35"/>
  <c r="G391" i="35"/>
  <c r="F391" i="35"/>
  <c r="E391" i="35"/>
  <c r="D391" i="35"/>
  <c r="C391" i="35"/>
  <c r="B391" i="35"/>
  <c r="G390" i="35"/>
  <c r="F390" i="35"/>
  <c r="E390" i="35"/>
  <c r="D390" i="35"/>
  <c r="C390" i="35"/>
  <c r="B390" i="35"/>
  <c r="G389" i="35"/>
  <c r="F389" i="35"/>
  <c r="E389" i="35"/>
  <c r="D389" i="35"/>
  <c r="C389" i="35"/>
  <c r="B389" i="35"/>
  <c r="G388" i="35"/>
  <c r="F388" i="35"/>
  <c r="E388" i="35"/>
  <c r="D388" i="35"/>
  <c r="C388" i="35"/>
  <c r="B388" i="35"/>
  <c r="G387" i="35"/>
  <c r="F387" i="35"/>
  <c r="E387" i="35"/>
  <c r="D387" i="35"/>
  <c r="C387" i="35"/>
  <c r="B387" i="35"/>
  <c r="G386" i="35"/>
  <c r="F386" i="35"/>
  <c r="E386" i="35"/>
  <c r="D386" i="35"/>
  <c r="C386" i="35"/>
  <c r="B386" i="35"/>
  <c r="G385" i="35"/>
  <c r="F385" i="35"/>
  <c r="E385" i="35"/>
  <c r="D385" i="35"/>
  <c r="C385" i="35"/>
  <c r="B385" i="35"/>
  <c r="G384" i="35"/>
  <c r="F384" i="35"/>
  <c r="E384" i="35"/>
  <c r="D384" i="35"/>
  <c r="C384" i="35"/>
  <c r="B384" i="35"/>
  <c r="G383" i="35"/>
  <c r="F383" i="35"/>
  <c r="E383" i="35"/>
  <c r="D383" i="35"/>
  <c r="C383" i="35"/>
  <c r="B383" i="35"/>
  <c r="G382" i="35"/>
  <c r="F382" i="35"/>
  <c r="E382" i="35"/>
  <c r="D382" i="35"/>
  <c r="C382" i="35"/>
  <c r="B382" i="35"/>
  <c r="G381" i="35"/>
  <c r="F381" i="35"/>
  <c r="E381" i="35"/>
  <c r="D381" i="35"/>
  <c r="C381" i="35"/>
  <c r="B381" i="35"/>
  <c r="G380" i="35"/>
  <c r="F380" i="35"/>
  <c r="E380" i="35"/>
  <c r="D380" i="35"/>
  <c r="C380" i="35"/>
  <c r="B380" i="35"/>
  <c r="G379" i="35"/>
  <c r="F379" i="35"/>
  <c r="E379" i="35"/>
  <c r="D379" i="35"/>
  <c r="C379" i="35"/>
  <c r="B379" i="35"/>
  <c r="G378" i="35"/>
  <c r="F378" i="35"/>
  <c r="E378" i="35"/>
  <c r="D378" i="35"/>
  <c r="C378" i="35"/>
  <c r="B378" i="35"/>
  <c r="G377" i="35"/>
  <c r="F377" i="35"/>
  <c r="E377" i="35"/>
  <c r="D377" i="35"/>
  <c r="C377" i="35"/>
  <c r="B377" i="35"/>
  <c r="G376" i="35"/>
  <c r="F376" i="35"/>
  <c r="E376" i="35"/>
  <c r="D376" i="35"/>
  <c r="C376" i="35"/>
  <c r="B376" i="35"/>
  <c r="G375" i="35"/>
  <c r="F375" i="35"/>
  <c r="E375" i="35"/>
  <c r="D375" i="35"/>
  <c r="C375" i="35"/>
  <c r="B375" i="35"/>
  <c r="G374" i="35"/>
  <c r="F374" i="35"/>
  <c r="E374" i="35"/>
  <c r="D374" i="35"/>
  <c r="C374" i="35"/>
  <c r="B374" i="35"/>
  <c r="G373" i="35"/>
  <c r="F373" i="35"/>
  <c r="E373" i="35"/>
  <c r="D373" i="35"/>
  <c r="C373" i="35"/>
  <c r="B373" i="35"/>
  <c r="G372" i="35"/>
  <c r="F372" i="35"/>
  <c r="E372" i="35"/>
  <c r="D372" i="35"/>
  <c r="C372" i="35"/>
  <c r="B372" i="35"/>
  <c r="G371" i="35"/>
  <c r="F371" i="35"/>
  <c r="E371" i="35"/>
  <c r="D371" i="35"/>
  <c r="C371" i="35"/>
  <c r="B371" i="35"/>
  <c r="G370" i="35"/>
  <c r="F370" i="35"/>
  <c r="E370" i="35"/>
  <c r="D370" i="35"/>
  <c r="C370" i="35"/>
  <c r="B370" i="35"/>
  <c r="G369" i="35"/>
  <c r="F369" i="35"/>
  <c r="E369" i="35"/>
  <c r="D369" i="35"/>
  <c r="C369" i="35"/>
  <c r="B369" i="35"/>
  <c r="G368" i="35"/>
  <c r="F368" i="35"/>
  <c r="E368" i="35"/>
  <c r="D368" i="35"/>
  <c r="C368" i="35"/>
  <c r="B368" i="35"/>
  <c r="G367" i="35"/>
  <c r="F367" i="35"/>
  <c r="E367" i="35"/>
  <c r="D367" i="35"/>
  <c r="C367" i="35"/>
  <c r="B367" i="35"/>
  <c r="G366" i="35"/>
  <c r="F366" i="35"/>
  <c r="E366" i="35"/>
  <c r="D366" i="35"/>
  <c r="C366" i="35"/>
  <c r="B366" i="35"/>
  <c r="G365" i="35"/>
  <c r="F365" i="35"/>
  <c r="E365" i="35"/>
  <c r="D365" i="35"/>
  <c r="C365" i="35"/>
  <c r="B365" i="35"/>
  <c r="G364" i="35"/>
  <c r="F364" i="35"/>
  <c r="E364" i="35"/>
  <c r="D364" i="35"/>
  <c r="C364" i="35"/>
  <c r="B364" i="35"/>
  <c r="G363" i="35"/>
  <c r="F363" i="35"/>
  <c r="E363" i="35"/>
  <c r="D363" i="35"/>
  <c r="C363" i="35"/>
  <c r="B363" i="35"/>
  <c r="G362" i="35"/>
  <c r="F362" i="35"/>
  <c r="E362" i="35"/>
  <c r="D362" i="35"/>
  <c r="C362" i="35"/>
  <c r="B362" i="35"/>
  <c r="G361" i="35"/>
  <c r="F361" i="35"/>
  <c r="E361" i="35"/>
  <c r="D361" i="35"/>
  <c r="C361" i="35"/>
  <c r="B361" i="35"/>
  <c r="G360" i="35"/>
  <c r="F360" i="35"/>
  <c r="E360" i="35"/>
  <c r="D360" i="35"/>
  <c r="C360" i="35"/>
  <c r="B360" i="35"/>
  <c r="G359" i="35"/>
  <c r="F359" i="35"/>
  <c r="E359" i="35"/>
  <c r="D359" i="35"/>
  <c r="C359" i="35"/>
  <c r="B359" i="35"/>
  <c r="G358" i="35"/>
  <c r="F358" i="35"/>
  <c r="E358" i="35"/>
  <c r="D358" i="35"/>
  <c r="C358" i="35"/>
  <c r="B358" i="35"/>
  <c r="G357" i="35"/>
  <c r="F357" i="35"/>
  <c r="E357" i="35"/>
  <c r="D357" i="35"/>
  <c r="C357" i="35"/>
  <c r="B357" i="35"/>
  <c r="G356" i="35"/>
  <c r="F356" i="35"/>
  <c r="E356" i="35"/>
  <c r="D356" i="35"/>
  <c r="C356" i="35"/>
  <c r="B356" i="35"/>
  <c r="G355" i="35"/>
  <c r="F355" i="35"/>
  <c r="E355" i="35"/>
  <c r="D355" i="35"/>
  <c r="C355" i="35"/>
  <c r="B355" i="35"/>
  <c r="G354" i="35"/>
  <c r="F354" i="35"/>
  <c r="E354" i="35"/>
  <c r="D354" i="35"/>
  <c r="C354" i="35"/>
  <c r="B354" i="35"/>
  <c r="G353" i="35"/>
  <c r="F353" i="35"/>
  <c r="E353" i="35"/>
  <c r="D353" i="35"/>
  <c r="C353" i="35"/>
  <c r="B353" i="35"/>
  <c r="G352" i="35"/>
  <c r="F352" i="35"/>
  <c r="E352" i="35"/>
  <c r="D352" i="35"/>
  <c r="C352" i="35"/>
  <c r="B352" i="35"/>
  <c r="G351" i="35"/>
  <c r="F351" i="35"/>
  <c r="E351" i="35"/>
  <c r="D351" i="35"/>
  <c r="C351" i="35"/>
  <c r="B351" i="35"/>
  <c r="G350" i="35"/>
  <c r="F350" i="35"/>
  <c r="E350" i="35"/>
  <c r="D350" i="35"/>
  <c r="C350" i="35"/>
  <c r="B350" i="35"/>
  <c r="G349" i="35"/>
  <c r="F349" i="35"/>
  <c r="E349" i="35"/>
  <c r="D349" i="35"/>
  <c r="C349" i="35"/>
  <c r="B349" i="35"/>
  <c r="G348" i="35"/>
  <c r="F348" i="35"/>
  <c r="E348" i="35"/>
  <c r="D348" i="35"/>
  <c r="C348" i="35"/>
  <c r="B348" i="35"/>
  <c r="G347" i="35"/>
  <c r="F347" i="35"/>
  <c r="E347" i="35"/>
  <c r="D347" i="35"/>
  <c r="C347" i="35"/>
  <c r="B347" i="35"/>
  <c r="G346" i="35"/>
  <c r="F346" i="35"/>
  <c r="E346" i="35"/>
  <c r="D346" i="35"/>
  <c r="C346" i="35"/>
  <c r="B346" i="35"/>
  <c r="G345" i="35"/>
  <c r="F345" i="35"/>
  <c r="E345" i="35"/>
  <c r="D345" i="35"/>
  <c r="C345" i="35"/>
  <c r="B345" i="35"/>
  <c r="G344" i="35"/>
  <c r="F344" i="35"/>
  <c r="E344" i="35"/>
  <c r="D344" i="35"/>
  <c r="C344" i="35"/>
  <c r="B344" i="35"/>
  <c r="G343" i="35"/>
  <c r="F343" i="35"/>
  <c r="E343" i="35"/>
  <c r="D343" i="35"/>
  <c r="C343" i="35"/>
  <c r="B343" i="35"/>
  <c r="G342" i="35"/>
  <c r="F342" i="35"/>
  <c r="E342" i="35"/>
  <c r="D342" i="35"/>
  <c r="C342" i="35"/>
  <c r="B342" i="35"/>
  <c r="G341" i="35"/>
  <c r="F341" i="35"/>
  <c r="E341" i="35"/>
  <c r="D341" i="35"/>
  <c r="C341" i="35"/>
  <c r="B341" i="35"/>
  <c r="G340" i="35"/>
  <c r="F340" i="35"/>
  <c r="E340" i="35"/>
  <c r="D340" i="35"/>
  <c r="C340" i="35"/>
  <c r="B340" i="35"/>
  <c r="G339" i="35"/>
  <c r="F339" i="35"/>
  <c r="E339" i="35"/>
  <c r="D339" i="35"/>
  <c r="C339" i="35"/>
  <c r="B339" i="35"/>
  <c r="G338" i="35"/>
  <c r="F338" i="35"/>
  <c r="E338" i="35"/>
  <c r="D338" i="35"/>
  <c r="C338" i="35"/>
  <c r="B338" i="35"/>
  <c r="G337" i="35"/>
  <c r="F337" i="35"/>
  <c r="E337" i="35"/>
  <c r="D337" i="35"/>
  <c r="C337" i="35"/>
  <c r="B337" i="35"/>
  <c r="G336" i="35"/>
  <c r="F336" i="35"/>
  <c r="E336" i="35"/>
  <c r="D336" i="35"/>
  <c r="C336" i="35"/>
  <c r="B336" i="35"/>
  <c r="G335" i="35"/>
  <c r="F335" i="35"/>
  <c r="E335" i="35"/>
  <c r="D335" i="35"/>
  <c r="C335" i="35"/>
  <c r="B335" i="35"/>
  <c r="G334" i="35"/>
  <c r="F334" i="35"/>
  <c r="E334" i="35"/>
  <c r="D334" i="35"/>
  <c r="C334" i="35"/>
  <c r="B334" i="35"/>
  <c r="G333" i="35"/>
  <c r="F333" i="35"/>
  <c r="E333" i="35"/>
  <c r="D333" i="35"/>
  <c r="C333" i="35"/>
  <c r="B333" i="35"/>
  <c r="G332" i="35"/>
  <c r="F332" i="35"/>
  <c r="E332" i="35"/>
  <c r="D332" i="35"/>
  <c r="C332" i="35"/>
  <c r="B332" i="35"/>
  <c r="G331" i="35"/>
  <c r="F331" i="35"/>
  <c r="E331" i="35"/>
  <c r="D331" i="35"/>
  <c r="C331" i="35"/>
  <c r="B331" i="35"/>
  <c r="G330" i="35"/>
  <c r="F330" i="35"/>
  <c r="E330" i="35"/>
  <c r="D330" i="35"/>
  <c r="C330" i="35"/>
  <c r="B330" i="35"/>
  <c r="G329" i="35"/>
  <c r="F329" i="35"/>
  <c r="E329" i="35"/>
  <c r="D329" i="35"/>
  <c r="C329" i="35"/>
  <c r="B329" i="35"/>
  <c r="G328" i="35"/>
  <c r="F328" i="35"/>
  <c r="E328" i="35"/>
  <c r="D328" i="35"/>
  <c r="C328" i="35"/>
  <c r="B328" i="35"/>
  <c r="G327" i="35"/>
  <c r="F327" i="35"/>
  <c r="E327" i="35"/>
  <c r="D327" i="35"/>
  <c r="C327" i="35"/>
  <c r="B327" i="35"/>
  <c r="G326" i="35"/>
  <c r="F326" i="35"/>
  <c r="E326" i="35"/>
  <c r="D326" i="35"/>
  <c r="C326" i="35"/>
  <c r="B326" i="35"/>
  <c r="G325" i="35"/>
  <c r="F325" i="35"/>
  <c r="E325" i="35"/>
  <c r="D325" i="35"/>
  <c r="C325" i="35"/>
  <c r="B325" i="35"/>
  <c r="G324" i="35"/>
  <c r="F324" i="35"/>
  <c r="E324" i="35"/>
  <c r="D324" i="35"/>
  <c r="C324" i="35"/>
  <c r="B324" i="35"/>
  <c r="G323" i="35"/>
  <c r="F323" i="35"/>
  <c r="E323" i="35"/>
  <c r="D323" i="35"/>
  <c r="C323" i="35"/>
  <c r="B323" i="35"/>
  <c r="G322" i="35"/>
  <c r="F322" i="35"/>
  <c r="E322" i="35"/>
  <c r="D322" i="35"/>
  <c r="C322" i="35"/>
  <c r="B322" i="35"/>
  <c r="G321" i="35"/>
  <c r="F321" i="35"/>
  <c r="E321" i="35"/>
  <c r="D321" i="35"/>
  <c r="C321" i="35"/>
  <c r="B321" i="35"/>
  <c r="G320" i="35"/>
  <c r="F320" i="35"/>
  <c r="E320" i="35"/>
  <c r="D320" i="35"/>
  <c r="C320" i="35"/>
  <c r="B320" i="35"/>
  <c r="G319" i="35"/>
  <c r="F319" i="35"/>
  <c r="E319" i="35"/>
  <c r="D319" i="35"/>
  <c r="C319" i="35"/>
  <c r="B319" i="35"/>
  <c r="G318" i="35"/>
  <c r="F318" i="35"/>
  <c r="E318" i="35"/>
  <c r="D318" i="35"/>
  <c r="C318" i="35"/>
  <c r="B318" i="35"/>
  <c r="G317" i="35"/>
  <c r="F317" i="35"/>
  <c r="E317" i="35"/>
  <c r="D317" i="35"/>
  <c r="C317" i="35"/>
  <c r="B317" i="35"/>
  <c r="G316" i="35"/>
  <c r="F316" i="35"/>
  <c r="E316" i="35"/>
  <c r="D316" i="35"/>
  <c r="C316" i="35"/>
  <c r="B316" i="35"/>
  <c r="G315" i="35"/>
  <c r="F315" i="35"/>
  <c r="E315" i="35"/>
  <c r="D315" i="35"/>
  <c r="C315" i="35"/>
  <c r="B315" i="35"/>
  <c r="G314" i="35"/>
  <c r="F314" i="35"/>
  <c r="E314" i="35"/>
  <c r="D314" i="35"/>
  <c r="C314" i="35"/>
  <c r="B314" i="35"/>
  <c r="G313" i="35"/>
  <c r="F313" i="35"/>
  <c r="E313" i="35"/>
  <c r="D313" i="35"/>
  <c r="C313" i="35"/>
  <c r="B313" i="35"/>
  <c r="G312" i="35"/>
  <c r="F312" i="35"/>
  <c r="E312" i="35"/>
  <c r="D312" i="35"/>
  <c r="C312" i="35"/>
  <c r="B312" i="35"/>
  <c r="G311" i="35"/>
  <c r="F311" i="35"/>
  <c r="E311" i="35"/>
  <c r="D311" i="35"/>
  <c r="C311" i="35"/>
  <c r="B311" i="35"/>
  <c r="G310" i="35"/>
  <c r="F310" i="35"/>
  <c r="E310" i="35"/>
  <c r="D310" i="35"/>
  <c r="C310" i="35"/>
  <c r="B310" i="35"/>
  <c r="G309" i="35"/>
  <c r="F309" i="35"/>
  <c r="E309" i="35"/>
  <c r="D309" i="35"/>
  <c r="C309" i="35"/>
  <c r="B309" i="35"/>
  <c r="G308" i="35"/>
  <c r="F308" i="35"/>
  <c r="E308" i="35"/>
  <c r="D308" i="35"/>
  <c r="C308" i="35"/>
  <c r="B308" i="35"/>
  <c r="G307" i="35"/>
  <c r="F307" i="35"/>
  <c r="E307" i="35"/>
  <c r="D307" i="35"/>
  <c r="C307" i="35"/>
  <c r="B307" i="35"/>
  <c r="G306" i="35"/>
  <c r="F306" i="35"/>
  <c r="E306" i="35"/>
  <c r="D306" i="35"/>
  <c r="C306" i="35"/>
  <c r="B306" i="35"/>
  <c r="G305" i="35"/>
  <c r="F305" i="35"/>
  <c r="E305" i="35"/>
  <c r="D305" i="35"/>
  <c r="C305" i="35"/>
  <c r="B305" i="35"/>
  <c r="G304" i="35"/>
  <c r="F304" i="35"/>
  <c r="E304" i="35"/>
  <c r="D304" i="35"/>
  <c r="C304" i="35"/>
  <c r="B304" i="35"/>
  <c r="G303" i="35"/>
  <c r="F303" i="35"/>
  <c r="E303" i="35"/>
  <c r="D303" i="35"/>
  <c r="C303" i="35"/>
  <c r="B303" i="35"/>
  <c r="G302" i="35"/>
  <c r="F302" i="35"/>
  <c r="E302" i="35"/>
  <c r="D302" i="35"/>
  <c r="C302" i="35"/>
  <c r="B302" i="35"/>
  <c r="G301" i="35"/>
  <c r="F301" i="35"/>
  <c r="E301" i="35"/>
  <c r="D301" i="35"/>
  <c r="C301" i="35"/>
  <c r="B301" i="35"/>
  <c r="G300" i="35"/>
  <c r="F300" i="35"/>
  <c r="E300" i="35"/>
  <c r="D300" i="35"/>
  <c r="C300" i="35"/>
  <c r="B300" i="35"/>
  <c r="G299" i="35"/>
  <c r="F299" i="35"/>
  <c r="E299" i="35"/>
  <c r="D299" i="35"/>
  <c r="C299" i="35"/>
  <c r="B299" i="35"/>
  <c r="G298" i="35"/>
  <c r="F298" i="35"/>
  <c r="E298" i="35"/>
  <c r="D298" i="35"/>
  <c r="C298" i="35"/>
  <c r="B298" i="35"/>
  <c r="G297" i="35"/>
  <c r="F297" i="35"/>
  <c r="E297" i="35"/>
  <c r="D297" i="35"/>
  <c r="C297" i="35"/>
  <c r="B297" i="35"/>
  <c r="G296" i="35"/>
  <c r="F296" i="35"/>
  <c r="E296" i="35"/>
  <c r="D296" i="35"/>
  <c r="C296" i="35"/>
  <c r="B296" i="35"/>
  <c r="G295" i="35"/>
  <c r="F295" i="35"/>
  <c r="E295" i="35"/>
  <c r="D295" i="35"/>
  <c r="C295" i="35"/>
  <c r="B295" i="35"/>
  <c r="G294" i="35"/>
  <c r="F294" i="35"/>
  <c r="E294" i="35"/>
  <c r="D294" i="35"/>
  <c r="C294" i="35"/>
  <c r="B294" i="35"/>
  <c r="G293" i="35"/>
  <c r="F293" i="35"/>
  <c r="E293" i="35"/>
  <c r="D293" i="35"/>
  <c r="C293" i="35"/>
  <c r="B293" i="35"/>
  <c r="G292" i="35"/>
  <c r="F292" i="35"/>
  <c r="E292" i="35"/>
  <c r="D292" i="35"/>
  <c r="C292" i="35"/>
  <c r="B292" i="35"/>
  <c r="G291" i="35"/>
  <c r="F291" i="35"/>
  <c r="E291" i="35"/>
  <c r="D291" i="35"/>
  <c r="C291" i="35"/>
  <c r="B291" i="35"/>
  <c r="G290" i="35"/>
  <c r="F290" i="35"/>
  <c r="E290" i="35"/>
  <c r="D290" i="35"/>
  <c r="C290" i="35"/>
  <c r="B290" i="35"/>
  <c r="G289" i="35"/>
  <c r="F289" i="35"/>
  <c r="E289" i="35"/>
  <c r="D289" i="35"/>
  <c r="C289" i="35"/>
  <c r="B289" i="35"/>
  <c r="G288" i="35"/>
  <c r="F288" i="35"/>
  <c r="E288" i="35"/>
  <c r="D288" i="35"/>
  <c r="C288" i="35"/>
  <c r="B288" i="35"/>
  <c r="G287" i="35"/>
  <c r="F287" i="35"/>
  <c r="E287" i="35"/>
  <c r="D287" i="35"/>
  <c r="C287" i="35"/>
  <c r="B287" i="35"/>
  <c r="G286" i="35"/>
  <c r="F286" i="35"/>
  <c r="E286" i="35"/>
  <c r="D286" i="35"/>
  <c r="C286" i="35"/>
  <c r="B286" i="35"/>
  <c r="G285" i="35"/>
  <c r="F285" i="35"/>
  <c r="E285" i="35"/>
  <c r="D285" i="35"/>
  <c r="C285" i="35"/>
  <c r="B285" i="35"/>
  <c r="G284" i="35"/>
  <c r="F284" i="35"/>
  <c r="E284" i="35"/>
  <c r="D284" i="35"/>
  <c r="C284" i="35"/>
  <c r="B284" i="35"/>
  <c r="G283" i="35"/>
  <c r="F283" i="35"/>
  <c r="E283" i="35"/>
  <c r="D283" i="35"/>
  <c r="C283" i="35"/>
  <c r="B283" i="35"/>
  <c r="G282" i="35"/>
  <c r="F282" i="35"/>
  <c r="E282" i="35"/>
  <c r="D282" i="35"/>
  <c r="C282" i="35"/>
  <c r="B282" i="35"/>
  <c r="G281" i="35"/>
  <c r="F281" i="35"/>
  <c r="E281" i="35"/>
  <c r="D281" i="35"/>
  <c r="C281" i="35"/>
  <c r="B281" i="35"/>
  <c r="G280" i="35"/>
  <c r="F280" i="35"/>
  <c r="E280" i="35"/>
  <c r="D280" i="35"/>
  <c r="C280" i="35"/>
  <c r="B280" i="35"/>
  <c r="G279" i="35"/>
  <c r="F279" i="35"/>
  <c r="E279" i="35"/>
  <c r="D279" i="35"/>
  <c r="C279" i="35"/>
  <c r="B279" i="35"/>
  <c r="G278" i="35"/>
  <c r="F278" i="35"/>
  <c r="E278" i="35"/>
  <c r="D278" i="35"/>
  <c r="C278" i="35"/>
  <c r="B278" i="35"/>
  <c r="G277" i="35"/>
  <c r="F277" i="35"/>
  <c r="E277" i="35"/>
  <c r="D277" i="35"/>
  <c r="C277" i="35"/>
  <c r="B277" i="35"/>
  <c r="G276" i="35"/>
  <c r="F276" i="35"/>
  <c r="E276" i="35"/>
  <c r="D276" i="35"/>
  <c r="C276" i="35"/>
  <c r="B276" i="35"/>
  <c r="G275" i="35"/>
  <c r="F275" i="35"/>
  <c r="E275" i="35"/>
  <c r="D275" i="35"/>
  <c r="C275" i="35"/>
  <c r="B275" i="35"/>
  <c r="G274" i="35"/>
  <c r="F274" i="35"/>
  <c r="E274" i="35"/>
  <c r="D274" i="35"/>
  <c r="C274" i="35"/>
  <c r="B274" i="35"/>
  <c r="G273" i="35"/>
  <c r="F273" i="35"/>
  <c r="E273" i="35"/>
  <c r="D273" i="35"/>
  <c r="C273" i="35"/>
  <c r="B273" i="35"/>
  <c r="G272" i="35"/>
  <c r="F272" i="35"/>
  <c r="E272" i="35"/>
  <c r="D272" i="35"/>
  <c r="C272" i="35"/>
  <c r="B272" i="35"/>
  <c r="G271" i="35"/>
  <c r="F271" i="35"/>
  <c r="E271" i="35"/>
  <c r="D271" i="35"/>
  <c r="C271" i="35"/>
  <c r="B271" i="35"/>
  <c r="G270" i="35"/>
  <c r="F270" i="35"/>
  <c r="E270" i="35"/>
  <c r="D270" i="35"/>
  <c r="C270" i="35"/>
  <c r="B270" i="35"/>
  <c r="G269" i="35"/>
  <c r="F269" i="35"/>
  <c r="E269" i="35"/>
  <c r="D269" i="35"/>
  <c r="C269" i="35"/>
  <c r="B269" i="35"/>
  <c r="G268" i="35"/>
  <c r="F268" i="35"/>
  <c r="E268" i="35"/>
  <c r="D268" i="35"/>
  <c r="C268" i="35"/>
  <c r="B268" i="35"/>
  <c r="G267" i="35"/>
  <c r="F267" i="35"/>
  <c r="E267" i="35"/>
  <c r="D267" i="35"/>
  <c r="C267" i="35"/>
  <c r="B267" i="35"/>
  <c r="G266" i="35"/>
  <c r="F266" i="35"/>
  <c r="E266" i="35"/>
  <c r="D266" i="35"/>
  <c r="C266" i="35"/>
  <c r="B266" i="35"/>
  <c r="G265" i="35"/>
  <c r="F265" i="35"/>
  <c r="E265" i="35"/>
  <c r="D265" i="35"/>
  <c r="C265" i="35"/>
  <c r="B265" i="35"/>
  <c r="G264" i="35"/>
  <c r="F264" i="35"/>
  <c r="E264" i="35"/>
  <c r="D264" i="35"/>
  <c r="C264" i="35"/>
  <c r="B264" i="35"/>
  <c r="G263" i="35"/>
  <c r="F263" i="35"/>
  <c r="E263" i="35"/>
  <c r="D263" i="35"/>
  <c r="C263" i="35"/>
  <c r="B263" i="35"/>
  <c r="G262" i="35"/>
  <c r="F262" i="35"/>
  <c r="E262" i="35"/>
  <c r="D262" i="35"/>
  <c r="C262" i="35"/>
  <c r="B262" i="35"/>
  <c r="G261" i="35"/>
  <c r="F261" i="35"/>
  <c r="E261" i="35"/>
  <c r="D261" i="35"/>
  <c r="C261" i="35"/>
  <c r="B261" i="35"/>
  <c r="G260" i="35"/>
  <c r="F260" i="35"/>
  <c r="E260" i="35"/>
  <c r="D260" i="35"/>
  <c r="C260" i="35"/>
  <c r="B260" i="35"/>
  <c r="G259" i="35"/>
  <c r="F259" i="35"/>
  <c r="E259" i="35"/>
  <c r="D259" i="35"/>
  <c r="C259" i="35"/>
  <c r="B259" i="35"/>
  <c r="G258" i="35"/>
  <c r="F258" i="35"/>
  <c r="E258" i="35"/>
  <c r="D258" i="35"/>
  <c r="C258" i="35"/>
  <c r="B258" i="35"/>
  <c r="G257" i="35"/>
  <c r="F257" i="35"/>
  <c r="E257" i="35"/>
  <c r="D257" i="35"/>
  <c r="C257" i="35"/>
  <c r="B257" i="35"/>
  <c r="G256" i="35"/>
  <c r="F256" i="35"/>
  <c r="E256" i="35"/>
  <c r="D256" i="35"/>
  <c r="C256" i="35"/>
  <c r="B256" i="35"/>
  <c r="G255" i="35"/>
  <c r="F255" i="35"/>
  <c r="E255" i="35"/>
  <c r="D255" i="35"/>
  <c r="C255" i="35"/>
  <c r="B255" i="35"/>
  <c r="G254" i="35"/>
  <c r="F254" i="35"/>
  <c r="E254" i="35"/>
  <c r="D254" i="35"/>
  <c r="C254" i="35"/>
  <c r="B254" i="35"/>
  <c r="G253" i="35"/>
  <c r="F253" i="35"/>
  <c r="E253" i="35"/>
  <c r="D253" i="35"/>
  <c r="C253" i="35"/>
  <c r="B253" i="35"/>
  <c r="G252" i="35"/>
  <c r="F252" i="35"/>
  <c r="E252" i="35"/>
  <c r="D252" i="35"/>
  <c r="C252" i="35"/>
  <c r="B252" i="35"/>
  <c r="G251" i="35"/>
  <c r="F251" i="35"/>
  <c r="E251" i="35"/>
  <c r="D251" i="35"/>
  <c r="C251" i="35"/>
  <c r="B251" i="35"/>
  <c r="G250" i="35"/>
  <c r="F250" i="35"/>
  <c r="E250" i="35"/>
  <c r="D250" i="35"/>
  <c r="C250" i="35"/>
  <c r="B250" i="35"/>
  <c r="G249" i="35"/>
  <c r="F249" i="35"/>
  <c r="E249" i="35"/>
  <c r="D249" i="35"/>
  <c r="C249" i="35"/>
  <c r="B249" i="35"/>
  <c r="G248" i="35"/>
  <c r="F248" i="35"/>
  <c r="E248" i="35"/>
  <c r="D248" i="35"/>
  <c r="C248" i="35"/>
  <c r="B248" i="35"/>
  <c r="G247" i="35"/>
  <c r="F247" i="35"/>
  <c r="E247" i="35"/>
  <c r="D247" i="35"/>
  <c r="C247" i="35"/>
  <c r="B247" i="35"/>
  <c r="G246" i="35"/>
  <c r="F246" i="35"/>
  <c r="E246" i="35"/>
  <c r="D246" i="35"/>
  <c r="C246" i="35"/>
  <c r="B246" i="35"/>
  <c r="G245" i="35"/>
  <c r="F245" i="35"/>
  <c r="E245" i="35"/>
  <c r="D245" i="35"/>
  <c r="C245" i="35"/>
  <c r="B245" i="35"/>
  <c r="G244" i="35"/>
  <c r="F244" i="35"/>
  <c r="E244" i="35"/>
  <c r="D244" i="35"/>
  <c r="C244" i="35"/>
  <c r="B244" i="35"/>
  <c r="G243" i="35"/>
  <c r="F243" i="35"/>
  <c r="E243" i="35"/>
  <c r="D243" i="35"/>
  <c r="C243" i="35"/>
  <c r="B243" i="35"/>
  <c r="G242" i="35"/>
  <c r="F242" i="35"/>
  <c r="E242" i="35"/>
  <c r="D242" i="35"/>
  <c r="C242" i="35"/>
  <c r="B242" i="35"/>
  <c r="G241" i="35"/>
  <c r="F241" i="35"/>
  <c r="E241" i="35"/>
  <c r="D241" i="35"/>
  <c r="C241" i="35"/>
  <c r="B241" i="35"/>
  <c r="G240" i="35"/>
  <c r="F240" i="35"/>
  <c r="E240" i="35"/>
  <c r="D240" i="35"/>
  <c r="C240" i="35"/>
  <c r="B240" i="35"/>
  <c r="G239" i="35"/>
  <c r="F239" i="35"/>
  <c r="E239" i="35"/>
  <c r="D239" i="35"/>
  <c r="C239" i="35"/>
  <c r="B239" i="35"/>
  <c r="G238" i="35"/>
  <c r="F238" i="35"/>
  <c r="E238" i="35"/>
  <c r="D238" i="35"/>
  <c r="C238" i="35"/>
  <c r="B238" i="35"/>
  <c r="G237" i="35"/>
  <c r="F237" i="35"/>
  <c r="E237" i="35"/>
  <c r="D237" i="35"/>
  <c r="C237" i="35"/>
  <c r="B237" i="35"/>
  <c r="G236" i="35"/>
  <c r="F236" i="35"/>
  <c r="E236" i="35"/>
  <c r="D236" i="35"/>
  <c r="C236" i="35"/>
  <c r="B236" i="35"/>
  <c r="G235" i="35"/>
  <c r="F235" i="35"/>
  <c r="E235" i="35"/>
  <c r="D235" i="35"/>
  <c r="C235" i="35"/>
  <c r="B235" i="35"/>
  <c r="G234" i="35"/>
  <c r="F234" i="35"/>
  <c r="E234" i="35"/>
  <c r="D234" i="35"/>
  <c r="C234" i="35"/>
  <c r="B234" i="35"/>
  <c r="G233" i="35"/>
  <c r="F233" i="35"/>
  <c r="E233" i="35"/>
  <c r="D233" i="35"/>
  <c r="C233" i="35"/>
  <c r="B233" i="35"/>
  <c r="G232" i="35"/>
  <c r="F232" i="35"/>
  <c r="E232" i="35"/>
  <c r="D232" i="35"/>
  <c r="C232" i="35"/>
  <c r="B232" i="35"/>
  <c r="G231" i="35"/>
  <c r="F231" i="35"/>
  <c r="E231" i="35"/>
  <c r="D231" i="35"/>
  <c r="C231" i="35"/>
  <c r="B231" i="35"/>
  <c r="G230" i="35"/>
  <c r="F230" i="35"/>
  <c r="E230" i="35"/>
  <c r="D230" i="35"/>
  <c r="C230" i="35"/>
  <c r="B230" i="35"/>
  <c r="G229" i="35"/>
  <c r="F229" i="35"/>
  <c r="E229" i="35"/>
  <c r="D229" i="35"/>
  <c r="C229" i="35"/>
  <c r="B229" i="35"/>
  <c r="G228" i="35"/>
  <c r="F228" i="35"/>
  <c r="E228" i="35"/>
  <c r="D228" i="35"/>
  <c r="C228" i="35"/>
  <c r="B228" i="35"/>
  <c r="G227" i="35"/>
  <c r="F227" i="35"/>
  <c r="E227" i="35"/>
  <c r="D227" i="35"/>
  <c r="C227" i="35"/>
  <c r="B227" i="35"/>
  <c r="G226" i="35"/>
  <c r="F226" i="35"/>
  <c r="E226" i="35"/>
  <c r="D226" i="35"/>
  <c r="C226" i="35"/>
  <c r="B226" i="35"/>
  <c r="G225" i="35"/>
  <c r="F225" i="35"/>
  <c r="E225" i="35"/>
  <c r="D225" i="35"/>
  <c r="C225" i="35"/>
  <c r="B225" i="35"/>
  <c r="G224" i="35"/>
  <c r="F224" i="35"/>
  <c r="E224" i="35"/>
  <c r="D224" i="35"/>
  <c r="C224" i="35"/>
  <c r="B224" i="35"/>
  <c r="G223" i="35"/>
  <c r="F223" i="35"/>
  <c r="E223" i="35"/>
  <c r="D223" i="35"/>
  <c r="C223" i="35"/>
  <c r="B223" i="35"/>
  <c r="G222" i="35"/>
  <c r="F222" i="35"/>
  <c r="E222" i="35"/>
  <c r="D222" i="35"/>
  <c r="C222" i="35"/>
  <c r="B222" i="35"/>
  <c r="G221" i="35"/>
  <c r="F221" i="35"/>
  <c r="E221" i="35"/>
  <c r="D221" i="35"/>
  <c r="C221" i="35"/>
  <c r="B221" i="35"/>
  <c r="G220" i="35"/>
  <c r="F220" i="35"/>
  <c r="E220" i="35"/>
  <c r="D220" i="35"/>
  <c r="C220" i="35"/>
  <c r="B220" i="35"/>
  <c r="G219" i="35"/>
  <c r="F219" i="35"/>
  <c r="E219" i="35"/>
  <c r="D219" i="35"/>
  <c r="C219" i="35"/>
  <c r="B219" i="35"/>
  <c r="G218" i="35"/>
  <c r="F218" i="35"/>
  <c r="E218" i="35"/>
  <c r="D218" i="35"/>
  <c r="C218" i="35"/>
  <c r="B218" i="35"/>
  <c r="G217" i="35"/>
  <c r="F217" i="35"/>
  <c r="E217" i="35"/>
  <c r="D217" i="35"/>
  <c r="C217" i="35"/>
  <c r="B217" i="35"/>
  <c r="G216" i="35"/>
  <c r="F216" i="35"/>
  <c r="E216" i="35"/>
  <c r="D216" i="35"/>
  <c r="C216" i="35"/>
  <c r="B216" i="35"/>
  <c r="G215" i="35"/>
  <c r="F215" i="35"/>
  <c r="E215" i="35"/>
  <c r="D215" i="35"/>
  <c r="C215" i="35"/>
  <c r="B215" i="35"/>
  <c r="G214" i="35"/>
  <c r="F214" i="35"/>
  <c r="E214" i="35"/>
  <c r="D214" i="35"/>
  <c r="C214" i="35"/>
  <c r="B214" i="35"/>
  <c r="G213" i="35"/>
  <c r="F213" i="35"/>
  <c r="E213" i="35"/>
  <c r="D213" i="35"/>
  <c r="C213" i="35"/>
  <c r="B213" i="35"/>
  <c r="G212" i="35"/>
  <c r="F212" i="35"/>
  <c r="E212" i="35"/>
  <c r="D212" i="35"/>
  <c r="C212" i="35"/>
  <c r="B212" i="35"/>
  <c r="G211" i="35"/>
  <c r="F211" i="35"/>
  <c r="E211" i="35"/>
  <c r="D211" i="35"/>
  <c r="C211" i="35"/>
  <c r="B211" i="35"/>
  <c r="G210" i="35"/>
  <c r="F210" i="35"/>
  <c r="E210" i="35"/>
  <c r="D210" i="35"/>
  <c r="C210" i="35"/>
  <c r="B210" i="35"/>
  <c r="G209" i="35"/>
  <c r="F209" i="35"/>
  <c r="E209" i="35"/>
  <c r="D209" i="35"/>
  <c r="C209" i="35"/>
  <c r="B209" i="35"/>
  <c r="G208" i="35"/>
  <c r="F208" i="35"/>
  <c r="E208" i="35"/>
  <c r="D208" i="35"/>
  <c r="C208" i="35"/>
  <c r="B208" i="35"/>
  <c r="G207" i="35"/>
  <c r="F207" i="35"/>
  <c r="E207" i="35"/>
  <c r="D207" i="35"/>
  <c r="C207" i="35"/>
  <c r="B207" i="35"/>
  <c r="G206" i="35"/>
  <c r="F206" i="35"/>
  <c r="E206" i="35"/>
  <c r="D206" i="35"/>
  <c r="C206" i="35"/>
  <c r="B206" i="35"/>
  <c r="G205" i="35"/>
  <c r="F205" i="35"/>
  <c r="E205" i="35"/>
  <c r="D205" i="35"/>
  <c r="C205" i="35"/>
  <c r="B205" i="35"/>
  <c r="G204" i="35"/>
  <c r="F204" i="35"/>
  <c r="E204" i="35"/>
  <c r="D204" i="35"/>
  <c r="C204" i="35"/>
  <c r="B204" i="35"/>
  <c r="G203" i="35"/>
  <c r="F203" i="35"/>
  <c r="E203" i="35"/>
  <c r="D203" i="35"/>
  <c r="C203" i="35"/>
  <c r="B203" i="35"/>
  <c r="G202" i="35"/>
  <c r="F202" i="35"/>
  <c r="E202" i="35"/>
  <c r="D202" i="35"/>
  <c r="C202" i="35"/>
  <c r="B202" i="35"/>
  <c r="G201" i="35"/>
  <c r="F201" i="35"/>
  <c r="E201" i="35"/>
  <c r="D201" i="35"/>
  <c r="C201" i="35"/>
  <c r="B201" i="35"/>
  <c r="G200" i="35"/>
  <c r="F200" i="35"/>
  <c r="E200" i="35"/>
  <c r="D200" i="35"/>
  <c r="C200" i="35"/>
  <c r="B200" i="35"/>
  <c r="G199" i="35"/>
  <c r="F199" i="35"/>
  <c r="E199" i="35"/>
  <c r="D199" i="35"/>
  <c r="C199" i="35"/>
  <c r="B199" i="35"/>
  <c r="G198" i="35"/>
  <c r="F198" i="35"/>
  <c r="E198" i="35"/>
  <c r="D198" i="35"/>
  <c r="C198" i="35"/>
  <c r="B198" i="35"/>
  <c r="G197" i="35"/>
  <c r="F197" i="35"/>
  <c r="E197" i="35"/>
  <c r="D197" i="35"/>
  <c r="C197" i="35"/>
  <c r="B197" i="35"/>
  <c r="G196" i="35"/>
  <c r="F196" i="35"/>
  <c r="E196" i="35"/>
  <c r="D196" i="35"/>
  <c r="C196" i="35"/>
  <c r="B196" i="35"/>
  <c r="G195" i="35"/>
  <c r="F195" i="35"/>
  <c r="E195" i="35"/>
  <c r="D195" i="35"/>
  <c r="C195" i="35"/>
  <c r="B195" i="35"/>
  <c r="G194" i="35"/>
  <c r="F194" i="35"/>
  <c r="E194" i="35"/>
  <c r="D194" i="35"/>
  <c r="C194" i="35"/>
  <c r="B194" i="35"/>
  <c r="G193" i="35"/>
  <c r="F193" i="35"/>
  <c r="E193" i="35"/>
  <c r="D193" i="35"/>
  <c r="C193" i="35"/>
  <c r="B193" i="35"/>
  <c r="G192" i="35"/>
  <c r="F192" i="35"/>
  <c r="E192" i="35"/>
  <c r="D192" i="35"/>
  <c r="C192" i="35"/>
  <c r="B192" i="35"/>
  <c r="G191" i="35"/>
  <c r="F191" i="35"/>
  <c r="E191" i="35"/>
  <c r="D191" i="35"/>
  <c r="C191" i="35"/>
  <c r="B191" i="35"/>
  <c r="G190" i="35"/>
  <c r="F190" i="35"/>
  <c r="E190" i="35"/>
  <c r="D190" i="35"/>
  <c r="C190" i="35"/>
  <c r="B190" i="35"/>
  <c r="G189" i="35"/>
  <c r="F189" i="35"/>
  <c r="E189" i="35"/>
  <c r="D189" i="35"/>
  <c r="C189" i="35"/>
  <c r="B189" i="35"/>
  <c r="G188" i="35"/>
  <c r="F188" i="35"/>
  <c r="E188" i="35"/>
  <c r="D188" i="35"/>
  <c r="C188" i="35"/>
  <c r="B188" i="35"/>
  <c r="G187" i="35"/>
  <c r="F187" i="35"/>
  <c r="E187" i="35"/>
  <c r="D187" i="35"/>
  <c r="C187" i="35"/>
  <c r="B187" i="35"/>
  <c r="G186" i="35"/>
  <c r="F186" i="35"/>
  <c r="E186" i="35"/>
  <c r="D186" i="35"/>
  <c r="C186" i="35"/>
  <c r="B186" i="35"/>
  <c r="G185" i="35"/>
  <c r="F185" i="35"/>
  <c r="E185" i="35"/>
  <c r="D185" i="35"/>
  <c r="C185" i="35"/>
  <c r="B185" i="35"/>
  <c r="G184" i="35"/>
  <c r="F184" i="35"/>
  <c r="E184" i="35"/>
  <c r="D184" i="35"/>
  <c r="C184" i="35"/>
  <c r="B184" i="35"/>
  <c r="G183" i="35"/>
  <c r="F183" i="35"/>
  <c r="E183" i="35"/>
  <c r="D183" i="35"/>
  <c r="C183" i="35"/>
  <c r="B183" i="35"/>
  <c r="G182" i="35"/>
  <c r="F182" i="35"/>
  <c r="E182" i="35"/>
  <c r="D182" i="35"/>
  <c r="C182" i="35"/>
  <c r="B182" i="35"/>
  <c r="G181" i="35"/>
  <c r="F181" i="35"/>
  <c r="E181" i="35"/>
  <c r="D181" i="35"/>
  <c r="C181" i="35"/>
  <c r="B181" i="35"/>
  <c r="G180" i="35"/>
  <c r="F180" i="35"/>
  <c r="E180" i="35"/>
  <c r="D180" i="35"/>
  <c r="C180" i="35"/>
  <c r="B180" i="35"/>
  <c r="G179" i="35"/>
  <c r="F179" i="35"/>
  <c r="E179" i="35"/>
  <c r="D179" i="35"/>
  <c r="C179" i="35"/>
  <c r="B179" i="35"/>
  <c r="G178" i="35"/>
  <c r="F178" i="35"/>
  <c r="E178" i="35"/>
  <c r="D178" i="35"/>
  <c r="C178" i="35"/>
  <c r="B178" i="35"/>
  <c r="G177" i="35"/>
  <c r="F177" i="35"/>
  <c r="E177" i="35"/>
  <c r="D177" i="35"/>
  <c r="C177" i="35"/>
  <c r="B177" i="35"/>
  <c r="G176" i="35"/>
  <c r="F176" i="35"/>
  <c r="E176" i="35"/>
  <c r="D176" i="35"/>
  <c r="C176" i="35"/>
  <c r="B176" i="35"/>
  <c r="G175" i="35"/>
  <c r="F175" i="35"/>
  <c r="E175" i="35"/>
  <c r="D175" i="35"/>
  <c r="C175" i="35"/>
  <c r="B175" i="35"/>
  <c r="G174" i="35"/>
  <c r="F174" i="35"/>
  <c r="E174" i="35"/>
  <c r="D174" i="35"/>
  <c r="C174" i="35"/>
  <c r="B174" i="35"/>
  <c r="G173" i="35"/>
  <c r="F173" i="35"/>
  <c r="E173" i="35"/>
  <c r="D173" i="35"/>
  <c r="C173" i="35"/>
  <c r="B173" i="35"/>
  <c r="G172" i="35"/>
  <c r="F172" i="35"/>
  <c r="E172" i="35"/>
  <c r="D172" i="35"/>
  <c r="C172" i="35"/>
  <c r="B172" i="35"/>
  <c r="G171" i="35"/>
  <c r="F171" i="35"/>
  <c r="E171" i="35"/>
  <c r="D171" i="35"/>
  <c r="C171" i="35"/>
  <c r="B171" i="35"/>
  <c r="G170" i="35"/>
  <c r="F170" i="35"/>
  <c r="E170" i="35"/>
  <c r="D170" i="35"/>
  <c r="C170" i="35"/>
  <c r="B170" i="35"/>
  <c r="G169" i="35"/>
  <c r="F169" i="35"/>
  <c r="E169" i="35"/>
  <c r="D169" i="35"/>
  <c r="C169" i="35"/>
  <c r="B169" i="35"/>
  <c r="G168" i="35"/>
  <c r="F168" i="35"/>
  <c r="E168" i="35"/>
  <c r="D168" i="35"/>
  <c r="C168" i="35"/>
  <c r="B168" i="35"/>
  <c r="G167" i="35"/>
  <c r="F167" i="35"/>
  <c r="E167" i="35"/>
  <c r="D167" i="35"/>
  <c r="C167" i="35"/>
  <c r="B167" i="35"/>
  <c r="G166" i="35"/>
  <c r="F166" i="35"/>
  <c r="E166" i="35"/>
  <c r="D166" i="35"/>
  <c r="C166" i="35"/>
  <c r="B166" i="35"/>
  <c r="G165" i="35"/>
  <c r="F165" i="35"/>
  <c r="E165" i="35"/>
  <c r="D165" i="35"/>
  <c r="C165" i="35"/>
  <c r="B165" i="35"/>
  <c r="G164" i="35"/>
  <c r="F164" i="35"/>
  <c r="E164" i="35"/>
  <c r="D164" i="35"/>
  <c r="C164" i="35"/>
  <c r="B164" i="35"/>
  <c r="G163" i="35"/>
  <c r="F163" i="35"/>
  <c r="E163" i="35"/>
  <c r="D163" i="35"/>
  <c r="C163" i="35"/>
  <c r="B163" i="35"/>
  <c r="G162" i="35"/>
  <c r="F162" i="35"/>
  <c r="E162" i="35"/>
  <c r="D162" i="35"/>
  <c r="C162" i="35"/>
  <c r="B162" i="35"/>
  <c r="G161" i="35"/>
  <c r="F161" i="35"/>
  <c r="E161" i="35"/>
  <c r="D161" i="35"/>
  <c r="C161" i="35"/>
  <c r="B161" i="35"/>
  <c r="G160" i="35"/>
  <c r="F160" i="35"/>
  <c r="E160" i="35"/>
  <c r="D160" i="35"/>
  <c r="C160" i="35"/>
  <c r="B160" i="35"/>
  <c r="G159" i="35"/>
  <c r="F159" i="35"/>
  <c r="E159" i="35"/>
  <c r="D159" i="35"/>
  <c r="C159" i="35"/>
  <c r="B159" i="35"/>
  <c r="G158" i="35"/>
  <c r="F158" i="35"/>
  <c r="E158" i="35"/>
  <c r="D158" i="35"/>
  <c r="C158" i="35"/>
  <c r="B158" i="35"/>
  <c r="G157" i="35"/>
  <c r="F157" i="35"/>
  <c r="E157" i="35"/>
  <c r="D157" i="35"/>
  <c r="C157" i="35"/>
  <c r="B157" i="35"/>
  <c r="G156" i="35"/>
  <c r="F156" i="35"/>
  <c r="E156" i="35"/>
  <c r="D156" i="35"/>
  <c r="C156" i="35"/>
  <c r="B156" i="35"/>
  <c r="G155" i="35"/>
  <c r="F155" i="35"/>
  <c r="E155" i="35"/>
  <c r="D155" i="35"/>
  <c r="C155" i="35"/>
  <c r="B155" i="35"/>
  <c r="G154" i="35"/>
  <c r="F154" i="35"/>
  <c r="E154" i="35"/>
  <c r="D154" i="35"/>
  <c r="C154" i="35"/>
  <c r="B154" i="35"/>
  <c r="G153" i="35"/>
  <c r="F153" i="35"/>
  <c r="E153" i="35"/>
  <c r="D153" i="35"/>
  <c r="C153" i="35"/>
  <c r="B153" i="35"/>
  <c r="G152" i="35"/>
  <c r="F152" i="35"/>
  <c r="E152" i="35"/>
  <c r="D152" i="35"/>
  <c r="C152" i="35"/>
  <c r="B152" i="35"/>
  <c r="G151" i="35"/>
  <c r="F151" i="35"/>
  <c r="E151" i="35"/>
  <c r="D151" i="35"/>
  <c r="C151" i="35"/>
  <c r="B151" i="35"/>
  <c r="G150" i="35"/>
  <c r="F150" i="35"/>
  <c r="E150" i="35"/>
  <c r="D150" i="35"/>
  <c r="C150" i="35"/>
  <c r="B150" i="35"/>
  <c r="G149" i="35"/>
  <c r="F149" i="35"/>
  <c r="E149" i="35"/>
  <c r="D149" i="35"/>
  <c r="C149" i="35"/>
  <c r="B149" i="35"/>
  <c r="G148" i="35"/>
  <c r="F148" i="35"/>
  <c r="E148" i="35"/>
  <c r="D148" i="35"/>
  <c r="C148" i="35"/>
  <c r="B148" i="35"/>
  <c r="G147" i="35"/>
  <c r="F147" i="35"/>
  <c r="E147" i="35"/>
  <c r="D147" i="35"/>
  <c r="C147" i="35"/>
  <c r="B147" i="35"/>
  <c r="G146" i="35"/>
  <c r="F146" i="35"/>
  <c r="E146" i="35"/>
  <c r="D146" i="35"/>
  <c r="C146" i="35"/>
  <c r="B146" i="35"/>
  <c r="G145" i="35"/>
  <c r="F145" i="35"/>
  <c r="E145" i="35"/>
  <c r="D145" i="35"/>
  <c r="C145" i="35"/>
  <c r="B145" i="35"/>
  <c r="G144" i="35"/>
  <c r="F144" i="35"/>
  <c r="E144" i="35"/>
  <c r="D144" i="35"/>
  <c r="C144" i="35"/>
  <c r="B144" i="35"/>
  <c r="G143" i="35"/>
  <c r="F143" i="35"/>
  <c r="E143" i="35"/>
  <c r="D143" i="35"/>
  <c r="C143" i="35"/>
  <c r="B143" i="35"/>
  <c r="G142" i="35"/>
  <c r="F142" i="35"/>
  <c r="E142" i="35"/>
  <c r="D142" i="35"/>
  <c r="C142" i="35"/>
  <c r="B142" i="35"/>
  <c r="G141" i="35"/>
  <c r="F141" i="35"/>
  <c r="E141" i="35"/>
  <c r="D141" i="35"/>
  <c r="C141" i="35"/>
  <c r="B141" i="35"/>
  <c r="G140" i="35"/>
  <c r="F140" i="35"/>
  <c r="E140" i="35"/>
  <c r="D140" i="35"/>
  <c r="C140" i="35"/>
  <c r="B140" i="35"/>
  <c r="G139" i="35"/>
  <c r="F139" i="35"/>
  <c r="E139" i="35"/>
  <c r="D139" i="35"/>
  <c r="C139" i="35"/>
  <c r="B139" i="35"/>
  <c r="G138" i="35"/>
  <c r="F138" i="35"/>
  <c r="E138" i="35"/>
  <c r="D138" i="35"/>
  <c r="C138" i="35"/>
  <c r="B138" i="35"/>
  <c r="G137" i="35"/>
  <c r="F137" i="35"/>
  <c r="E137" i="35"/>
  <c r="D137" i="35"/>
  <c r="C137" i="35"/>
  <c r="B137" i="35"/>
  <c r="G136" i="35"/>
  <c r="F136" i="35"/>
  <c r="E136" i="35"/>
  <c r="D136" i="35"/>
  <c r="C136" i="35"/>
  <c r="B136" i="35"/>
  <c r="G135" i="35"/>
  <c r="F135" i="35"/>
  <c r="E135" i="35"/>
  <c r="D135" i="35"/>
  <c r="C135" i="35"/>
  <c r="B135" i="35"/>
  <c r="G134" i="35"/>
  <c r="F134" i="35"/>
  <c r="E134" i="35"/>
  <c r="D134" i="35"/>
  <c r="C134" i="35"/>
  <c r="B134" i="35"/>
  <c r="G133" i="35"/>
  <c r="F133" i="35"/>
  <c r="E133" i="35"/>
  <c r="D133" i="35"/>
  <c r="C133" i="35"/>
  <c r="B133" i="35"/>
  <c r="G132" i="35"/>
  <c r="F132" i="35"/>
  <c r="E132" i="35"/>
  <c r="D132" i="35"/>
  <c r="C132" i="35"/>
  <c r="B132" i="35"/>
  <c r="G131" i="35"/>
  <c r="F131" i="35"/>
  <c r="E131" i="35"/>
  <c r="D131" i="35"/>
  <c r="C131" i="35"/>
  <c r="B131" i="35"/>
  <c r="G130" i="35"/>
  <c r="F130" i="35"/>
  <c r="E130" i="35"/>
  <c r="D130" i="35"/>
  <c r="C130" i="35"/>
  <c r="B130" i="35"/>
  <c r="G129" i="35"/>
  <c r="F129" i="35"/>
  <c r="E129" i="35"/>
  <c r="D129" i="35"/>
  <c r="C129" i="35"/>
  <c r="B129" i="35"/>
  <c r="G128" i="35"/>
  <c r="F128" i="35"/>
  <c r="E128" i="35"/>
  <c r="D128" i="35"/>
  <c r="C128" i="35"/>
  <c r="B128" i="35"/>
  <c r="G127" i="35"/>
  <c r="F127" i="35"/>
  <c r="E127" i="35"/>
  <c r="D127" i="35"/>
  <c r="C127" i="35"/>
  <c r="B127" i="35"/>
  <c r="G126" i="35"/>
  <c r="F126" i="35"/>
  <c r="E126" i="35"/>
  <c r="D126" i="35"/>
  <c r="C126" i="35"/>
  <c r="B126" i="35"/>
  <c r="G125" i="35"/>
  <c r="F125" i="35"/>
  <c r="E125" i="35"/>
  <c r="D125" i="35"/>
  <c r="C125" i="35"/>
  <c r="B125" i="35"/>
  <c r="G124" i="35"/>
  <c r="F124" i="35"/>
  <c r="E124" i="35"/>
  <c r="D124" i="35"/>
  <c r="C124" i="35"/>
  <c r="B124" i="35"/>
  <c r="G123" i="35"/>
  <c r="F123" i="35"/>
  <c r="E123" i="35"/>
  <c r="D123" i="35"/>
  <c r="C123" i="35"/>
  <c r="B123" i="35"/>
  <c r="G122" i="35"/>
  <c r="F122" i="35"/>
  <c r="E122" i="35"/>
  <c r="D122" i="35"/>
  <c r="C122" i="35"/>
  <c r="B122" i="35"/>
  <c r="G121" i="35"/>
  <c r="F121" i="35"/>
  <c r="E121" i="35"/>
  <c r="D121" i="35"/>
  <c r="C121" i="35"/>
  <c r="B121" i="35"/>
  <c r="G120" i="35"/>
  <c r="F120" i="35"/>
  <c r="E120" i="35"/>
  <c r="D120" i="35"/>
  <c r="C120" i="35"/>
  <c r="B120" i="35"/>
  <c r="G119" i="35"/>
  <c r="F119" i="35"/>
  <c r="E119" i="35"/>
  <c r="D119" i="35"/>
  <c r="C119" i="35"/>
  <c r="B119" i="35"/>
  <c r="G118" i="35"/>
  <c r="F118" i="35"/>
  <c r="E118" i="35"/>
  <c r="D118" i="35"/>
  <c r="C118" i="35"/>
  <c r="B118" i="35"/>
  <c r="G117" i="35"/>
  <c r="F117" i="35"/>
  <c r="E117" i="35"/>
  <c r="D117" i="35"/>
  <c r="C117" i="35"/>
  <c r="B117" i="35"/>
  <c r="G116" i="35"/>
  <c r="F116" i="35"/>
  <c r="E116" i="35"/>
  <c r="D116" i="35"/>
  <c r="C116" i="35"/>
  <c r="B116" i="35"/>
  <c r="G115" i="35"/>
  <c r="F115" i="35"/>
  <c r="E115" i="35"/>
  <c r="D115" i="35"/>
  <c r="C115" i="35"/>
  <c r="B115" i="35"/>
  <c r="G114" i="35"/>
  <c r="F114" i="35"/>
  <c r="E114" i="35"/>
  <c r="D114" i="35"/>
  <c r="C114" i="35"/>
  <c r="B114" i="35"/>
  <c r="G113" i="35"/>
  <c r="F113" i="35"/>
  <c r="E113" i="35"/>
  <c r="D113" i="35"/>
  <c r="C113" i="35"/>
  <c r="B113" i="35"/>
  <c r="G112" i="35"/>
  <c r="F112" i="35"/>
  <c r="E112" i="35"/>
  <c r="D112" i="35"/>
  <c r="C112" i="35"/>
  <c r="B112" i="35"/>
  <c r="G111" i="35"/>
  <c r="F111" i="35"/>
  <c r="E111" i="35"/>
  <c r="D111" i="35"/>
  <c r="C111" i="35"/>
  <c r="B111" i="35"/>
  <c r="G110" i="35"/>
  <c r="F110" i="35"/>
  <c r="E110" i="35"/>
  <c r="D110" i="35"/>
  <c r="C110" i="35"/>
  <c r="B110" i="35"/>
  <c r="G109" i="35"/>
  <c r="F109" i="35"/>
  <c r="E109" i="35"/>
  <c r="D109" i="35"/>
  <c r="C109" i="35"/>
  <c r="B109" i="35"/>
  <c r="G108" i="35"/>
  <c r="F108" i="35"/>
  <c r="E108" i="35"/>
  <c r="D108" i="35"/>
  <c r="C108" i="35"/>
  <c r="B108" i="35"/>
  <c r="G107" i="35"/>
  <c r="F107" i="35"/>
  <c r="E107" i="35"/>
  <c r="D107" i="35"/>
  <c r="C107" i="35"/>
  <c r="B107" i="35"/>
  <c r="G106" i="35"/>
  <c r="F106" i="35"/>
  <c r="E106" i="35"/>
  <c r="D106" i="35"/>
  <c r="C106" i="35"/>
  <c r="B106" i="35"/>
  <c r="G105" i="35"/>
  <c r="F105" i="35"/>
  <c r="E105" i="35"/>
  <c r="D105" i="35"/>
  <c r="C105" i="35"/>
  <c r="B105" i="35"/>
  <c r="G104" i="35"/>
  <c r="F104" i="35"/>
  <c r="E104" i="35"/>
  <c r="D104" i="35"/>
  <c r="C104" i="35"/>
  <c r="B104" i="35"/>
  <c r="G103" i="35"/>
  <c r="F103" i="35"/>
  <c r="E103" i="35"/>
  <c r="D103" i="35"/>
  <c r="C103" i="35"/>
  <c r="B103" i="35"/>
  <c r="G102" i="35"/>
  <c r="F102" i="35"/>
  <c r="E102" i="35"/>
  <c r="D102" i="35"/>
  <c r="C102" i="35"/>
  <c r="B102" i="35"/>
  <c r="G101" i="35"/>
  <c r="F101" i="35"/>
  <c r="E101" i="35"/>
  <c r="D101" i="35"/>
  <c r="C101" i="35"/>
  <c r="B101" i="35"/>
  <c r="G100" i="35"/>
  <c r="F100" i="35"/>
  <c r="E100" i="35"/>
  <c r="D100" i="35"/>
  <c r="C100" i="35"/>
  <c r="B100" i="35"/>
  <c r="G99" i="35"/>
  <c r="F99" i="35"/>
  <c r="E99" i="35"/>
  <c r="D99" i="35"/>
  <c r="C99" i="35"/>
  <c r="B99" i="35"/>
  <c r="G98" i="35"/>
  <c r="F98" i="35"/>
  <c r="E98" i="35"/>
  <c r="D98" i="35"/>
  <c r="C98" i="35"/>
  <c r="B98" i="35"/>
  <c r="G97" i="35"/>
  <c r="F97" i="35"/>
  <c r="E97" i="35"/>
  <c r="D97" i="35"/>
  <c r="C97" i="35"/>
  <c r="B97" i="35"/>
  <c r="G96" i="35"/>
  <c r="F96" i="35"/>
  <c r="E96" i="35"/>
  <c r="D96" i="35"/>
  <c r="C96" i="35"/>
  <c r="B96" i="35"/>
  <c r="G95" i="35"/>
  <c r="F95" i="35"/>
  <c r="E95" i="35"/>
  <c r="D95" i="35"/>
  <c r="C95" i="35"/>
  <c r="B95" i="35"/>
  <c r="G94" i="35"/>
  <c r="F94" i="35"/>
  <c r="E94" i="35"/>
  <c r="D94" i="35"/>
  <c r="C94" i="35"/>
  <c r="B94" i="35"/>
  <c r="G93" i="35"/>
  <c r="F93" i="35"/>
  <c r="E93" i="35"/>
  <c r="D93" i="35"/>
  <c r="C93" i="35"/>
  <c r="B93" i="35"/>
  <c r="G92" i="35"/>
  <c r="F92" i="35"/>
  <c r="E92" i="35"/>
  <c r="D92" i="35"/>
  <c r="C92" i="35"/>
  <c r="B92" i="35"/>
  <c r="G91" i="35"/>
  <c r="F91" i="35"/>
  <c r="E91" i="35"/>
  <c r="D91" i="35"/>
  <c r="C91" i="35"/>
  <c r="B91" i="35"/>
  <c r="G90" i="35"/>
  <c r="F90" i="35"/>
  <c r="E90" i="35"/>
  <c r="D90" i="35"/>
  <c r="C90" i="35"/>
  <c r="B90" i="35"/>
  <c r="G89" i="35"/>
  <c r="F89" i="35"/>
  <c r="E89" i="35"/>
  <c r="D89" i="35"/>
  <c r="C89" i="35"/>
  <c r="B89" i="35"/>
  <c r="G88" i="35"/>
  <c r="F88" i="35"/>
  <c r="E88" i="35"/>
  <c r="D88" i="35"/>
  <c r="C88" i="35"/>
  <c r="B88" i="35"/>
  <c r="G87" i="35"/>
  <c r="F87" i="35"/>
  <c r="E87" i="35"/>
  <c r="D87" i="35"/>
  <c r="C87" i="35"/>
  <c r="B87" i="35"/>
  <c r="G86" i="35"/>
  <c r="F86" i="35"/>
  <c r="E86" i="35"/>
  <c r="D86" i="35"/>
  <c r="C86" i="35"/>
  <c r="B86" i="35"/>
  <c r="G85" i="35"/>
  <c r="F85" i="35"/>
  <c r="E85" i="35"/>
  <c r="D85" i="35"/>
  <c r="C85" i="35"/>
  <c r="B85" i="35"/>
  <c r="G84" i="35"/>
  <c r="F84" i="35"/>
  <c r="E84" i="35"/>
  <c r="D84" i="35"/>
  <c r="C84" i="35"/>
  <c r="B84" i="35"/>
  <c r="G83" i="35"/>
  <c r="F83" i="35"/>
  <c r="E83" i="35"/>
  <c r="D83" i="35"/>
  <c r="C83" i="35"/>
  <c r="B83" i="35"/>
  <c r="G82" i="35"/>
  <c r="F82" i="35"/>
  <c r="E82" i="35"/>
  <c r="D82" i="35"/>
  <c r="C82" i="35"/>
  <c r="B82" i="35"/>
  <c r="G81" i="35"/>
  <c r="F81" i="35"/>
  <c r="E81" i="35"/>
  <c r="D81" i="35"/>
  <c r="C81" i="35"/>
  <c r="B81" i="35"/>
  <c r="G80" i="35"/>
  <c r="F80" i="35"/>
  <c r="E80" i="35"/>
  <c r="D80" i="35"/>
  <c r="C80" i="35"/>
  <c r="B80" i="35"/>
  <c r="G79" i="35"/>
  <c r="F79" i="35"/>
  <c r="E79" i="35"/>
  <c r="D79" i="35"/>
  <c r="C79" i="35"/>
  <c r="B79" i="35"/>
  <c r="G78" i="35"/>
  <c r="F78" i="35"/>
  <c r="E78" i="35"/>
  <c r="D78" i="35"/>
  <c r="C78" i="35"/>
  <c r="B78" i="35"/>
  <c r="G77" i="35"/>
  <c r="F77" i="35"/>
  <c r="E77" i="35"/>
  <c r="D77" i="35"/>
  <c r="C77" i="35"/>
  <c r="B77" i="35"/>
  <c r="G76" i="35"/>
  <c r="F76" i="35"/>
  <c r="E76" i="35"/>
  <c r="D76" i="35"/>
  <c r="C76" i="35"/>
  <c r="B76" i="35"/>
  <c r="G75" i="35"/>
  <c r="F75" i="35"/>
  <c r="E75" i="35"/>
  <c r="D75" i="35"/>
  <c r="C75" i="35"/>
  <c r="B75" i="35"/>
  <c r="G74" i="35"/>
  <c r="F74" i="35"/>
  <c r="E74" i="35"/>
  <c r="D74" i="35"/>
  <c r="C74" i="35"/>
  <c r="B74" i="35"/>
  <c r="G73" i="35"/>
  <c r="F73" i="35"/>
  <c r="E73" i="35"/>
  <c r="D73" i="35"/>
  <c r="C73" i="35"/>
  <c r="B73" i="35"/>
  <c r="G72" i="35"/>
  <c r="F72" i="35"/>
  <c r="E72" i="35"/>
  <c r="D72" i="35"/>
  <c r="C72" i="35"/>
  <c r="B72" i="35"/>
  <c r="G71" i="35"/>
  <c r="F71" i="35"/>
  <c r="E71" i="35"/>
  <c r="D71" i="35"/>
  <c r="C71" i="35"/>
  <c r="B71" i="35"/>
  <c r="G70" i="35"/>
  <c r="F70" i="35"/>
  <c r="E70" i="35"/>
  <c r="D70" i="35"/>
  <c r="C70" i="35"/>
  <c r="B70" i="35"/>
  <c r="G69" i="35"/>
  <c r="F69" i="35"/>
  <c r="E69" i="35"/>
  <c r="D69" i="35"/>
  <c r="C69" i="35"/>
  <c r="B69" i="35"/>
  <c r="G68" i="35"/>
  <c r="F68" i="35"/>
  <c r="E68" i="35"/>
  <c r="D68" i="35"/>
  <c r="C68" i="35"/>
  <c r="B68" i="35"/>
  <c r="G67" i="35"/>
  <c r="F67" i="35"/>
  <c r="E67" i="35"/>
  <c r="D67" i="35"/>
  <c r="C67" i="35"/>
  <c r="B67" i="35"/>
  <c r="G66" i="35"/>
  <c r="F66" i="35"/>
  <c r="E66" i="35"/>
  <c r="D66" i="35"/>
  <c r="C66" i="35"/>
  <c r="B66" i="35"/>
  <c r="G65" i="35"/>
  <c r="F65" i="35"/>
  <c r="E65" i="35"/>
  <c r="D65" i="35"/>
  <c r="C65" i="35"/>
  <c r="B65" i="35"/>
  <c r="G64" i="35"/>
  <c r="F64" i="35"/>
  <c r="E64" i="35"/>
  <c r="D64" i="35"/>
  <c r="C64" i="35"/>
  <c r="B64" i="35"/>
  <c r="G63" i="35"/>
  <c r="F63" i="35"/>
  <c r="E63" i="35"/>
  <c r="D63" i="35"/>
  <c r="C63" i="35"/>
  <c r="B63" i="35"/>
  <c r="G62" i="35"/>
  <c r="F62" i="35"/>
  <c r="E62" i="35"/>
  <c r="D62" i="35"/>
  <c r="C62" i="35"/>
  <c r="B62" i="35"/>
  <c r="G61" i="35"/>
  <c r="F61" i="35"/>
  <c r="E61" i="35"/>
  <c r="D61" i="35"/>
  <c r="C61" i="35"/>
  <c r="B61" i="35"/>
  <c r="G60" i="35"/>
  <c r="F60" i="35"/>
  <c r="E60" i="35"/>
  <c r="D60" i="35"/>
  <c r="C60" i="35"/>
  <c r="B60" i="35"/>
  <c r="G59" i="35"/>
  <c r="F59" i="35"/>
  <c r="E59" i="35"/>
  <c r="D59" i="35"/>
  <c r="C59" i="35"/>
  <c r="B59" i="35"/>
  <c r="G58" i="35"/>
  <c r="F58" i="35"/>
  <c r="E58" i="35"/>
  <c r="D58" i="35"/>
  <c r="C58" i="35"/>
  <c r="B58" i="35"/>
  <c r="G57" i="35"/>
  <c r="F57" i="35"/>
  <c r="E57" i="35"/>
  <c r="D57" i="35"/>
  <c r="C57" i="35"/>
  <c r="B57" i="35"/>
  <c r="G56" i="35"/>
  <c r="F56" i="35"/>
  <c r="E56" i="35"/>
  <c r="D56" i="35"/>
  <c r="C56" i="35"/>
  <c r="B56" i="35"/>
  <c r="G55" i="35"/>
  <c r="F55" i="35"/>
  <c r="E55" i="35"/>
  <c r="D55" i="35"/>
  <c r="C55" i="35"/>
  <c r="B55" i="35"/>
  <c r="G54" i="35"/>
  <c r="F54" i="35"/>
  <c r="E54" i="35"/>
  <c r="D54" i="35"/>
  <c r="C54" i="35"/>
  <c r="B54" i="35"/>
  <c r="G53" i="35"/>
  <c r="F53" i="35"/>
  <c r="E53" i="35"/>
  <c r="D53" i="35"/>
  <c r="C53" i="35"/>
  <c r="B53" i="35"/>
  <c r="G52" i="35"/>
  <c r="F52" i="35"/>
  <c r="E52" i="35"/>
  <c r="D52" i="35"/>
  <c r="C52" i="35"/>
  <c r="B52" i="35"/>
  <c r="G51" i="35"/>
  <c r="F51" i="35"/>
  <c r="E51" i="35"/>
  <c r="D51" i="35"/>
  <c r="C51" i="35"/>
  <c r="B51" i="35"/>
  <c r="G50" i="35"/>
  <c r="F50" i="35"/>
  <c r="E50" i="35"/>
  <c r="D50" i="35"/>
  <c r="C50" i="35"/>
  <c r="B50" i="35"/>
  <c r="G49" i="35"/>
  <c r="F49" i="35"/>
  <c r="E49" i="35"/>
  <c r="D49" i="35"/>
  <c r="C49" i="35"/>
  <c r="B49" i="35"/>
  <c r="G48" i="35"/>
  <c r="F48" i="35"/>
  <c r="E48" i="35"/>
  <c r="D48" i="35"/>
  <c r="C48" i="35"/>
  <c r="B48" i="35"/>
  <c r="G47" i="35"/>
  <c r="F47" i="35"/>
  <c r="E47" i="35"/>
  <c r="D47" i="35"/>
  <c r="C47" i="35"/>
  <c r="B47" i="35"/>
  <c r="G46" i="35"/>
  <c r="F46" i="35"/>
  <c r="E46" i="35"/>
  <c r="D46" i="35"/>
  <c r="C46" i="35"/>
  <c r="B46" i="35"/>
  <c r="G45" i="35"/>
  <c r="F45" i="35"/>
  <c r="E45" i="35"/>
  <c r="D45" i="35"/>
  <c r="C45" i="35"/>
  <c r="B45" i="35"/>
  <c r="G44" i="35"/>
  <c r="F44" i="35"/>
  <c r="E44" i="35"/>
  <c r="D44" i="35"/>
  <c r="C44" i="35"/>
  <c r="B44" i="35"/>
  <c r="G43" i="35"/>
  <c r="F43" i="35"/>
  <c r="E43" i="35"/>
  <c r="D43" i="35"/>
  <c r="C43" i="35"/>
  <c r="B43" i="35"/>
  <c r="G42" i="35"/>
  <c r="F42" i="35"/>
  <c r="E42" i="35"/>
  <c r="D42" i="35"/>
  <c r="C42" i="35"/>
  <c r="B42" i="35"/>
  <c r="G41" i="35"/>
  <c r="F41" i="35"/>
  <c r="E41" i="35"/>
  <c r="D41" i="35"/>
  <c r="C41" i="35"/>
  <c r="B41" i="35"/>
  <c r="G40" i="35"/>
  <c r="F40" i="35"/>
  <c r="E40" i="35"/>
  <c r="D40" i="35"/>
  <c r="C40" i="35"/>
  <c r="B40" i="35"/>
  <c r="G39" i="35"/>
  <c r="F39" i="35"/>
  <c r="E39" i="35"/>
  <c r="D39" i="35"/>
  <c r="C39" i="35"/>
  <c r="B39" i="35"/>
  <c r="G38" i="35"/>
  <c r="F38" i="35"/>
  <c r="E38" i="35"/>
  <c r="D38" i="35"/>
  <c r="C38" i="35"/>
  <c r="B38" i="35"/>
  <c r="G37" i="35"/>
  <c r="F37" i="35"/>
  <c r="E37" i="35"/>
  <c r="D37" i="35"/>
  <c r="C37" i="35"/>
  <c r="B37" i="35"/>
  <c r="G36" i="35"/>
  <c r="F36" i="35"/>
  <c r="E36" i="35"/>
  <c r="D36" i="35"/>
  <c r="C36" i="35"/>
  <c r="B36" i="35"/>
  <c r="G35" i="35"/>
  <c r="F35" i="35"/>
  <c r="E35" i="35"/>
  <c r="D35" i="35"/>
  <c r="C35" i="35"/>
  <c r="B35" i="35"/>
  <c r="G34" i="35"/>
  <c r="F34" i="35"/>
  <c r="E34" i="35"/>
  <c r="D34" i="35"/>
  <c r="C34" i="35"/>
  <c r="B34" i="35"/>
  <c r="G33" i="35"/>
  <c r="F33" i="35"/>
  <c r="E33" i="35"/>
  <c r="D33" i="35"/>
  <c r="C33" i="35"/>
  <c r="B33" i="35"/>
  <c r="G32" i="35"/>
  <c r="F32" i="35"/>
  <c r="E32" i="35"/>
  <c r="D32" i="35"/>
  <c r="C32" i="35"/>
  <c r="B32" i="35"/>
  <c r="G31" i="35"/>
  <c r="F31" i="35"/>
  <c r="E31" i="35"/>
  <c r="D31" i="35"/>
  <c r="C31" i="35"/>
  <c r="B31" i="35"/>
  <c r="G30" i="35"/>
  <c r="F30" i="35"/>
  <c r="E30" i="35"/>
  <c r="D30" i="35"/>
  <c r="C30" i="35"/>
  <c r="B30" i="35"/>
  <c r="G29" i="35"/>
  <c r="F29" i="35"/>
  <c r="E29" i="35"/>
  <c r="D29" i="35"/>
  <c r="C29" i="35"/>
  <c r="B29" i="35"/>
  <c r="G28" i="35"/>
  <c r="F28" i="35"/>
  <c r="E28" i="35"/>
  <c r="D28" i="35"/>
  <c r="C28" i="35"/>
  <c r="B28" i="35"/>
  <c r="G27" i="35"/>
  <c r="F27" i="35"/>
  <c r="E27" i="35"/>
  <c r="D27" i="35"/>
  <c r="C27" i="35"/>
  <c r="B27" i="35"/>
  <c r="G26" i="35"/>
  <c r="F26" i="35"/>
  <c r="E26" i="35"/>
  <c r="D26" i="35"/>
  <c r="C26" i="35"/>
  <c r="B26" i="35"/>
  <c r="G25" i="35"/>
  <c r="F25" i="35"/>
  <c r="E25" i="35"/>
  <c r="D25" i="35"/>
  <c r="C25" i="35"/>
  <c r="B25" i="35"/>
  <c r="G24" i="35"/>
  <c r="F24" i="35"/>
  <c r="E24" i="35"/>
  <c r="D24" i="35"/>
  <c r="C24" i="35"/>
  <c r="B24" i="35"/>
  <c r="G23" i="35"/>
  <c r="F23" i="35"/>
  <c r="E23" i="35"/>
  <c r="D23" i="35"/>
  <c r="C23" i="35"/>
  <c r="B23" i="35"/>
  <c r="G22" i="35"/>
  <c r="F22" i="35"/>
  <c r="E22" i="35"/>
  <c r="D22" i="35"/>
  <c r="C22" i="35"/>
  <c r="B22" i="35"/>
  <c r="G21" i="35"/>
  <c r="F21" i="35"/>
  <c r="E21" i="35"/>
  <c r="D21" i="35"/>
  <c r="C21" i="35"/>
  <c r="B21" i="35"/>
  <c r="G20" i="35"/>
  <c r="F20" i="35"/>
  <c r="E20" i="35"/>
  <c r="D20" i="35"/>
  <c r="C20" i="35"/>
  <c r="B20" i="35"/>
  <c r="G19" i="35"/>
  <c r="F19" i="35"/>
  <c r="E19" i="35"/>
  <c r="D19" i="35"/>
  <c r="C19" i="35"/>
  <c r="B19" i="35"/>
  <c r="G18" i="35"/>
  <c r="F18" i="35"/>
  <c r="E18" i="35"/>
  <c r="D18" i="35"/>
  <c r="C18" i="35"/>
  <c r="B18" i="35"/>
  <c r="G17" i="35"/>
  <c r="F17" i="35"/>
  <c r="E17" i="35"/>
  <c r="D17" i="35"/>
  <c r="C17" i="35"/>
  <c r="B17" i="35"/>
  <c r="G16" i="35"/>
  <c r="F16" i="35"/>
  <c r="E16" i="35"/>
  <c r="D16" i="35"/>
  <c r="C16" i="35"/>
  <c r="B16" i="35"/>
  <c r="G15" i="35"/>
  <c r="F15" i="35"/>
  <c r="E15" i="35"/>
  <c r="D15" i="35"/>
  <c r="C15" i="35"/>
  <c r="B15" i="35"/>
  <c r="G14" i="35"/>
  <c r="F14" i="35"/>
  <c r="E14" i="35"/>
  <c r="D14" i="35"/>
  <c r="C14" i="35"/>
  <c r="B14" i="35"/>
  <c r="G13" i="35"/>
  <c r="F13" i="35"/>
  <c r="E13" i="35"/>
  <c r="D13" i="35"/>
  <c r="C13" i="35"/>
  <c r="B13" i="35"/>
  <c r="G12" i="35"/>
  <c r="F12" i="35"/>
  <c r="E12" i="35"/>
  <c r="D12" i="35"/>
  <c r="C12" i="35"/>
  <c r="B12" i="35"/>
  <c r="G11" i="35"/>
  <c r="F11" i="35"/>
  <c r="E11" i="35"/>
  <c r="D11" i="35"/>
  <c r="C11" i="35"/>
  <c r="B11" i="35"/>
  <c r="G10" i="35"/>
  <c r="F10" i="35"/>
  <c r="E10" i="35"/>
  <c r="D10" i="35"/>
  <c r="C10" i="35"/>
  <c r="B10" i="35"/>
  <c r="G9" i="35"/>
  <c r="F9" i="35"/>
  <c r="E9" i="35"/>
  <c r="D9" i="35"/>
  <c r="C9" i="35"/>
  <c r="B9" i="35"/>
  <c r="G8" i="35"/>
  <c r="F8" i="35"/>
  <c r="E8" i="35"/>
  <c r="D8" i="35"/>
  <c r="C8" i="35"/>
  <c r="B8" i="35"/>
  <c r="G7" i="35"/>
  <c r="F7" i="35"/>
  <c r="E7" i="35"/>
  <c r="D7" i="35"/>
  <c r="C7" i="35"/>
  <c r="B7" i="35"/>
  <c r="G6" i="35"/>
  <c r="F6" i="35"/>
  <c r="E6" i="35"/>
  <c r="D6" i="35"/>
  <c r="C6" i="35"/>
  <c r="B6" i="35"/>
  <c r="F5" i="35"/>
  <c r="D5" i="35"/>
  <c r="B5" i="35"/>
  <c r="G3" i="35"/>
  <c r="E3" i="35"/>
  <c r="C3" i="35"/>
  <c r="G2" i="35"/>
  <c r="F2" i="35"/>
  <c r="E2" i="35"/>
  <c r="D2" i="35"/>
  <c r="C2" i="35"/>
  <c r="B2" i="35"/>
  <c r="G1" i="35"/>
  <c r="F1" i="35"/>
  <c r="E1" i="35"/>
  <c r="D1" i="35"/>
  <c r="C1" i="35"/>
  <c r="B1" i="35"/>
  <c r="G1007" i="34"/>
  <c r="F1007" i="34"/>
  <c r="E1007" i="34"/>
  <c r="D1007" i="34"/>
  <c r="C1007" i="34"/>
  <c r="B1007" i="34"/>
  <c r="G1006" i="34"/>
  <c r="F1006" i="34"/>
  <c r="E1006" i="34"/>
  <c r="D1006" i="34"/>
  <c r="C1006" i="34"/>
  <c r="B1006" i="34"/>
  <c r="G1005" i="34"/>
  <c r="F1005" i="34"/>
  <c r="E1005" i="34"/>
  <c r="D1005" i="34"/>
  <c r="C1005" i="34"/>
  <c r="B1005" i="34"/>
  <c r="G1004" i="34"/>
  <c r="F1004" i="34"/>
  <c r="E1004" i="34"/>
  <c r="D1004" i="34"/>
  <c r="C1004" i="34"/>
  <c r="B1004" i="34"/>
  <c r="G1003" i="34"/>
  <c r="F1003" i="34"/>
  <c r="E1003" i="34"/>
  <c r="D1003" i="34"/>
  <c r="C1003" i="34"/>
  <c r="B1003" i="34"/>
  <c r="G1002" i="34"/>
  <c r="F1002" i="34"/>
  <c r="E1002" i="34"/>
  <c r="D1002" i="34"/>
  <c r="C1002" i="34"/>
  <c r="B1002" i="34"/>
  <c r="G1001" i="34"/>
  <c r="F1001" i="34"/>
  <c r="E1001" i="34"/>
  <c r="D1001" i="34"/>
  <c r="C1001" i="34"/>
  <c r="B1001" i="34"/>
  <c r="G1000" i="34"/>
  <c r="F1000" i="34"/>
  <c r="E1000" i="34"/>
  <c r="D1000" i="34"/>
  <c r="C1000" i="34"/>
  <c r="B1000" i="34"/>
  <c r="G999" i="34"/>
  <c r="F999" i="34"/>
  <c r="E999" i="34"/>
  <c r="D999" i="34"/>
  <c r="C999" i="34"/>
  <c r="B999" i="34"/>
  <c r="G998" i="34"/>
  <c r="F998" i="34"/>
  <c r="E998" i="34"/>
  <c r="D998" i="34"/>
  <c r="C998" i="34"/>
  <c r="B998" i="34"/>
  <c r="G997" i="34"/>
  <c r="F997" i="34"/>
  <c r="E997" i="34"/>
  <c r="D997" i="34"/>
  <c r="C997" i="34"/>
  <c r="B997" i="34"/>
  <c r="G996" i="34"/>
  <c r="F996" i="34"/>
  <c r="E996" i="34"/>
  <c r="D996" i="34"/>
  <c r="C996" i="34"/>
  <c r="B996" i="34"/>
  <c r="G995" i="34"/>
  <c r="F995" i="34"/>
  <c r="E995" i="34"/>
  <c r="D995" i="34"/>
  <c r="C995" i="34"/>
  <c r="B995" i="34"/>
  <c r="G994" i="34"/>
  <c r="F994" i="34"/>
  <c r="E994" i="34"/>
  <c r="D994" i="34"/>
  <c r="C994" i="34"/>
  <c r="B994" i="34"/>
  <c r="G993" i="34"/>
  <c r="F993" i="34"/>
  <c r="E993" i="34"/>
  <c r="D993" i="34"/>
  <c r="C993" i="34"/>
  <c r="B993" i="34"/>
  <c r="G992" i="34"/>
  <c r="F992" i="34"/>
  <c r="E992" i="34"/>
  <c r="D992" i="34"/>
  <c r="C992" i="34"/>
  <c r="B992" i="34"/>
  <c r="G991" i="34"/>
  <c r="F991" i="34"/>
  <c r="E991" i="34"/>
  <c r="D991" i="34"/>
  <c r="C991" i="34"/>
  <c r="B991" i="34"/>
  <c r="G990" i="34"/>
  <c r="F990" i="34"/>
  <c r="E990" i="34"/>
  <c r="D990" i="34"/>
  <c r="C990" i="34"/>
  <c r="B990" i="34"/>
  <c r="G989" i="34"/>
  <c r="F989" i="34"/>
  <c r="E989" i="34"/>
  <c r="D989" i="34"/>
  <c r="C989" i="34"/>
  <c r="B989" i="34"/>
  <c r="G988" i="34"/>
  <c r="F988" i="34"/>
  <c r="E988" i="34"/>
  <c r="D988" i="34"/>
  <c r="C988" i="34"/>
  <c r="B988" i="34"/>
  <c r="G987" i="34"/>
  <c r="F987" i="34"/>
  <c r="E987" i="34"/>
  <c r="D987" i="34"/>
  <c r="C987" i="34"/>
  <c r="B987" i="34"/>
  <c r="G986" i="34"/>
  <c r="F986" i="34"/>
  <c r="E986" i="34"/>
  <c r="D986" i="34"/>
  <c r="C986" i="34"/>
  <c r="B986" i="34"/>
  <c r="G985" i="34"/>
  <c r="F985" i="34"/>
  <c r="E985" i="34"/>
  <c r="D985" i="34"/>
  <c r="C985" i="34"/>
  <c r="B985" i="34"/>
  <c r="G984" i="34"/>
  <c r="F984" i="34"/>
  <c r="E984" i="34"/>
  <c r="D984" i="34"/>
  <c r="C984" i="34"/>
  <c r="B984" i="34"/>
  <c r="G983" i="34"/>
  <c r="F983" i="34"/>
  <c r="E983" i="34"/>
  <c r="D983" i="34"/>
  <c r="C983" i="34"/>
  <c r="B983" i="34"/>
  <c r="G982" i="34"/>
  <c r="F982" i="34"/>
  <c r="E982" i="34"/>
  <c r="D982" i="34"/>
  <c r="C982" i="34"/>
  <c r="B982" i="34"/>
  <c r="G981" i="34"/>
  <c r="F981" i="34"/>
  <c r="E981" i="34"/>
  <c r="D981" i="34"/>
  <c r="C981" i="34"/>
  <c r="B981" i="34"/>
  <c r="G980" i="34"/>
  <c r="F980" i="34"/>
  <c r="E980" i="34"/>
  <c r="D980" i="34"/>
  <c r="C980" i="34"/>
  <c r="B980" i="34"/>
  <c r="G979" i="34"/>
  <c r="F979" i="34"/>
  <c r="E979" i="34"/>
  <c r="D979" i="34"/>
  <c r="C979" i="34"/>
  <c r="B979" i="34"/>
  <c r="G978" i="34"/>
  <c r="F978" i="34"/>
  <c r="E978" i="34"/>
  <c r="D978" i="34"/>
  <c r="C978" i="34"/>
  <c r="B978" i="34"/>
  <c r="G977" i="34"/>
  <c r="F977" i="34"/>
  <c r="E977" i="34"/>
  <c r="D977" i="34"/>
  <c r="C977" i="34"/>
  <c r="B977" i="34"/>
  <c r="G976" i="34"/>
  <c r="F976" i="34"/>
  <c r="E976" i="34"/>
  <c r="D976" i="34"/>
  <c r="C976" i="34"/>
  <c r="B976" i="34"/>
  <c r="G975" i="34"/>
  <c r="F975" i="34"/>
  <c r="E975" i="34"/>
  <c r="D975" i="34"/>
  <c r="C975" i="34"/>
  <c r="B975" i="34"/>
  <c r="G974" i="34"/>
  <c r="F974" i="34"/>
  <c r="E974" i="34"/>
  <c r="D974" i="34"/>
  <c r="C974" i="34"/>
  <c r="B974" i="34"/>
  <c r="G973" i="34"/>
  <c r="F973" i="34"/>
  <c r="E973" i="34"/>
  <c r="D973" i="34"/>
  <c r="C973" i="34"/>
  <c r="B973" i="34"/>
  <c r="G972" i="34"/>
  <c r="F972" i="34"/>
  <c r="E972" i="34"/>
  <c r="D972" i="34"/>
  <c r="C972" i="34"/>
  <c r="B972" i="34"/>
  <c r="G971" i="34"/>
  <c r="F971" i="34"/>
  <c r="E971" i="34"/>
  <c r="D971" i="34"/>
  <c r="C971" i="34"/>
  <c r="B971" i="34"/>
  <c r="G970" i="34"/>
  <c r="F970" i="34"/>
  <c r="E970" i="34"/>
  <c r="D970" i="34"/>
  <c r="C970" i="34"/>
  <c r="B970" i="34"/>
  <c r="G969" i="34"/>
  <c r="F969" i="34"/>
  <c r="E969" i="34"/>
  <c r="D969" i="34"/>
  <c r="C969" i="34"/>
  <c r="B969" i="34"/>
  <c r="G968" i="34"/>
  <c r="F968" i="34"/>
  <c r="E968" i="34"/>
  <c r="D968" i="34"/>
  <c r="C968" i="34"/>
  <c r="B968" i="34"/>
  <c r="G967" i="34"/>
  <c r="F967" i="34"/>
  <c r="E967" i="34"/>
  <c r="D967" i="34"/>
  <c r="C967" i="34"/>
  <c r="B967" i="34"/>
  <c r="G966" i="34"/>
  <c r="F966" i="34"/>
  <c r="E966" i="34"/>
  <c r="D966" i="34"/>
  <c r="C966" i="34"/>
  <c r="B966" i="34"/>
  <c r="G965" i="34"/>
  <c r="F965" i="34"/>
  <c r="E965" i="34"/>
  <c r="D965" i="34"/>
  <c r="C965" i="34"/>
  <c r="B965" i="34"/>
  <c r="G964" i="34"/>
  <c r="F964" i="34"/>
  <c r="E964" i="34"/>
  <c r="D964" i="34"/>
  <c r="C964" i="34"/>
  <c r="B964" i="34"/>
  <c r="G963" i="34"/>
  <c r="F963" i="34"/>
  <c r="E963" i="34"/>
  <c r="D963" i="34"/>
  <c r="C963" i="34"/>
  <c r="B963" i="34"/>
  <c r="G962" i="34"/>
  <c r="F962" i="34"/>
  <c r="E962" i="34"/>
  <c r="D962" i="34"/>
  <c r="C962" i="34"/>
  <c r="B962" i="34"/>
  <c r="G961" i="34"/>
  <c r="F961" i="34"/>
  <c r="E961" i="34"/>
  <c r="D961" i="34"/>
  <c r="C961" i="34"/>
  <c r="B961" i="34"/>
  <c r="G960" i="34"/>
  <c r="F960" i="34"/>
  <c r="E960" i="34"/>
  <c r="D960" i="34"/>
  <c r="C960" i="34"/>
  <c r="B960" i="34"/>
  <c r="G959" i="34"/>
  <c r="F959" i="34"/>
  <c r="E959" i="34"/>
  <c r="D959" i="34"/>
  <c r="C959" i="34"/>
  <c r="B959" i="34"/>
  <c r="G958" i="34"/>
  <c r="F958" i="34"/>
  <c r="E958" i="34"/>
  <c r="D958" i="34"/>
  <c r="C958" i="34"/>
  <c r="B958" i="34"/>
  <c r="G957" i="34"/>
  <c r="F957" i="34"/>
  <c r="E957" i="34"/>
  <c r="D957" i="34"/>
  <c r="C957" i="34"/>
  <c r="B957" i="34"/>
  <c r="G956" i="34"/>
  <c r="F956" i="34"/>
  <c r="E956" i="34"/>
  <c r="D956" i="34"/>
  <c r="C956" i="34"/>
  <c r="B956" i="34"/>
  <c r="G955" i="34"/>
  <c r="F955" i="34"/>
  <c r="E955" i="34"/>
  <c r="D955" i="34"/>
  <c r="C955" i="34"/>
  <c r="B955" i="34"/>
  <c r="G954" i="34"/>
  <c r="F954" i="34"/>
  <c r="E954" i="34"/>
  <c r="D954" i="34"/>
  <c r="C954" i="34"/>
  <c r="B954" i="34"/>
  <c r="G953" i="34"/>
  <c r="F953" i="34"/>
  <c r="E953" i="34"/>
  <c r="D953" i="34"/>
  <c r="C953" i="34"/>
  <c r="B953" i="34"/>
  <c r="G952" i="34"/>
  <c r="F952" i="34"/>
  <c r="E952" i="34"/>
  <c r="D952" i="34"/>
  <c r="C952" i="34"/>
  <c r="B952" i="34"/>
  <c r="G951" i="34"/>
  <c r="F951" i="34"/>
  <c r="E951" i="34"/>
  <c r="D951" i="34"/>
  <c r="C951" i="34"/>
  <c r="B951" i="34"/>
  <c r="G950" i="34"/>
  <c r="F950" i="34"/>
  <c r="E950" i="34"/>
  <c r="D950" i="34"/>
  <c r="C950" i="34"/>
  <c r="B950" i="34"/>
  <c r="G949" i="34"/>
  <c r="F949" i="34"/>
  <c r="E949" i="34"/>
  <c r="D949" i="34"/>
  <c r="C949" i="34"/>
  <c r="B949" i="34"/>
  <c r="G948" i="34"/>
  <c r="F948" i="34"/>
  <c r="E948" i="34"/>
  <c r="D948" i="34"/>
  <c r="C948" i="34"/>
  <c r="B948" i="34"/>
  <c r="G947" i="34"/>
  <c r="F947" i="34"/>
  <c r="E947" i="34"/>
  <c r="D947" i="34"/>
  <c r="C947" i="34"/>
  <c r="B947" i="34"/>
  <c r="G946" i="34"/>
  <c r="F946" i="34"/>
  <c r="E946" i="34"/>
  <c r="D946" i="34"/>
  <c r="C946" i="34"/>
  <c r="B946" i="34"/>
  <c r="G945" i="34"/>
  <c r="F945" i="34"/>
  <c r="E945" i="34"/>
  <c r="D945" i="34"/>
  <c r="C945" i="34"/>
  <c r="B945" i="34"/>
  <c r="G944" i="34"/>
  <c r="F944" i="34"/>
  <c r="E944" i="34"/>
  <c r="D944" i="34"/>
  <c r="C944" i="34"/>
  <c r="B944" i="34"/>
  <c r="G943" i="34"/>
  <c r="F943" i="34"/>
  <c r="E943" i="34"/>
  <c r="D943" i="34"/>
  <c r="C943" i="34"/>
  <c r="B943" i="34"/>
  <c r="G942" i="34"/>
  <c r="F942" i="34"/>
  <c r="E942" i="34"/>
  <c r="D942" i="34"/>
  <c r="C942" i="34"/>
  <c r="B942" i="34"/>
  <c r="G941" i="34"/>
  <c r="F941" i="34"/>
  <c r="E941" i="34"/>
  <c r="D941" i="34"/>
  <c r="C941" i="34"/>
  <c r="B941" i="34"/>
  <c r="G940" i="34"/>
  <c r="F940" i="34"/>
  <c r="E940" i="34"/>
  <c r="D940" i="34"/>
  <c r="C940" i="34"/>
  <c r="B940" i="34"/>
  <c r="G939" i="34"/>
  <c r="F939" i="34"/>
  <c r="E939" i="34"/>
  <c r="D939" i="34"/>
  <c r="C939" i="34"/>
  <c r="B939" i="34"/>
  <c r="G938" i="34"/>
  <c r="F938" i="34"/>
  <c r="E938" i="34"/>
  <c r="D938" i="34"/>
  <c r="C938" i="34"/>
  <c r="B938" i="34"/>
  <c r="G937" i="34"/>
  <c r="F937" i="34"/>
  <c r="E937" i="34"/>
  <c r="D937" i="34"/>
  <c r="C937" i="34"/>
  <c r="B937" i="34"/>
  <c r="G936" i="34"/>
  <c r="F936" i="34"/>
  <c r="E936" i="34"/>
  <c r="D936" i="34"/>
  <c r="C936" i="34"/>
  <c r="B936" i="34"/>
  <c r="G935" i="34"/>
  <c r="F935" i="34"/>
  <c r="E935" i="34"/>
  <c r="D935" i="34"/>
  <c r="C935" i="34"/>
  <c r="B935" i="34"/>
  <c r="G934" i="34"/>
  <c r="F934" i="34"/>
  <c r="E934" i="34"/>
  <c r="D934" i="34"/>
  <c r="C934" i="34"/>
  <c r="B934" i="34"/>
  <c r="G933" i="34"/>
  <c r="F933" i="34"/>
  <c r="E933" i="34"/>
  <c r="D933" i="34"/>
  <c r="C933" i="34"/>
  <c r="B933" i="34"/>
  <c r="G932" i="34"/>
  <c r="F932" i="34"/>
  <c r="E932" i="34"/>
  <c r="D932" i="34"/>
  <c r="C932" i="34"/>
  <c r="B932" i="34"/>
  <c r="G931" i="34"/>
  <c r="F931" i="34"/>
  <c r="E931" i="34"/>
  <c r="D931" i="34"/>
  <c r="C931" i="34"/>
  <c r="B931" i="34"/>
  <c r="G930" i="34"/>
  <c r="F930" i="34"/>
  <c r="E930" i="34"/>
  <c r="D930" i="34"/>
  <c r="C930" i="34"/>
  <c r="B930" i="34"/>
  <c r="G929" i="34"/>
  <c r="F929" i="34"/>
  <c r="E929" i="34"/>
  <c r="D929" i="34"/>
  <c r="C929" i="34"/>
  <c r="B929" i="34"/>
  <c r="G928" i="34"/>
  <c r="F928" i="34"/>
  <c r="E928" i="34"/>
  <c r="D928" i="34"/>
  <c r="C928" i="34"/>
  <c r="B928" i="34"/>
  <c r="G927" i="34"/>
  <c r="F927" i="34"/>
  <c r="E927" i="34"/>
  <c r="D927" i="34"/>
  <c r="C927" i="34"/>
  <c r="B927" i="34"/>
  <c r="G926" i="34"/>
  <c r="F926" i="34"/>
  <c r="E926" i="34"/>
  <c r="D926" i="34"/>
  <c r="C926" i="34"/>
  <c r="B926" i="34"/>
  <c r="G925" i="34"/>
  <c r="F925" i="34"/>
  <c r="E925" i="34"/>
  <c r="D925" i="34"/>
  <c r="C925" i="34"/>
  <c r="B925" i="34"/>
  <c r="G924" i="34"/>
  <c r="F924" i="34"/>
  <c r="E924" i="34"/>
  <c r="D924" i="34"/>
  <c r="C924" i="34"/>
  <c r="B924" i="34"/>
  <c r="G923" i="34"/>
  <c r="F923" i="34"/>
  <c r="E923" i="34"/>
  <c r="D923" i="34"/>
  <c r="C923" i="34"/>
  <c r="B923" i="34"/>
  <c r="G922" i="34"/>
  <c r="F922" i="34"/>
  <c r="E922" i="34"/>
  <c r="D922" i="34"/>
  <c r="C922" i="34"/>
  <c r="B922" i="34"/>
  <c r="G921" i="34"/>
  <c r="F921" i="34"/>
  <c r="E921" i="34"/>
  <c r="D921" i="34"/>
  <c r="C921" i="34"/>
  <c r="B921" i="34"/>
  <c r="G920" i="34"/>
  <c r="F920" i="34"/>
  <c r="E920" i="34"/>
  <c r="D920" i="34"/>
  <c r="C920" i="34"/>
  <c r="B920" i="34"/>
  <c r="G919" i="34"/>
  <c r="F919" i="34"/>
  <c r="E919" i="34"/>
  <c r="D919" i="34"/>
  <c r="C919" i="34"/>
  <c r="B919" i="34"/>
  <c r="G918" i="34"/>
  <c r="F918" i="34"/>
  <c r="E918" i="34"/>
  <c r="D918" i="34"/>
  <c r="C918" i="34"/>
  <c r="B918" i="34"/>
  <c r="G917" i="34"/>
  <c r="F917" i="34"/>
  <c r="E917" i="34"/>
  <c r="D917" i="34"/>
  <c r="C917" i="34"/>
  <c r="B917" i="34"/>
  <c r="G916" i="34"/>
  <c r="F916" i="34"/>
  <c r="E916" i="34"/>
  <c r="D916" i="34"/>
  <c r="C916" i="34"/>
  <c r="B916" i="34"/>
  <c r="G915" i="34"/>
  <c r="F915" i="34"/>
  <c r="E915" i="34"/>
  <c r="D915" i="34"/>
  <c r="C915" i="34"/>
  <c r="B915" i="34"/>
  <c r="G914" i="34"/>
  <c r="F914" i="34"/>
  <c r="E914" i="34"/>
  <c r="D914" i="34"/>
  <c r="C914" i="34"/>
  <c r="B914" i="34"/>
  <c r="G913" i="34"/>
  <c r="F913" i="34"/>
  <c r="E913" i="34"/>
  <c r="D913" i="34"/>
  <c r="C913" i="34"/>
  <c r="B913" i="34"/>
  <c r="G912" i="34"/>
  <c r="F912" i="34"/>
  <c r="E912" i="34"/>
  <c r="D912" i="34"/>
  <c r="C912" i="34"/>
  <c r="B912" i="34"/>
  <c r="G911" i="34"/>
  <c r="F911" i="34"/>
  <c r="E911" i="34"/>
  <c r="D911" i="34"/>
  <c r="C911" i="34"/>
  <c r="B911" i="34"/>
  <c r="G910" i="34"/>
  <c r="F910" i="34"/>
  <c r="E910" i="34"/>
  <c r="D910" i="34"/>
  <c r="C910" i="34"/>
  <c r="B910" i="34"/>
  <c r="G909" i="34"/>
  <c r="F909" i="34"/>
  <c r="E909" i="34"/>
  <c r="D909" i="34"/>
  <c r="C909" i="34"/>
  <c r="B909" i="34"/>
  <c r="G908" i="34"/>
  <c r="F908" i="34"/>
  <c r="E908" i="34"/>
  <c r="D908" i="34"/>
  <c r="C908" i="34"/>
  <c r="B908" i="34"/>
  <c r="G907" i="34"/>
  <c r="F907" i="34"/>
  <c r="E907" i="34"/>
  <c r="D907" i="34"/>
  <c r="C907" i="34"/>
  <c r="B907" i="34"/>
  <c r="G906" i="34"/>
  <c r="F906" i="34"/>
  <c r="E906" i="34"/>
  <c r="D906" i="34"/>
  <c r="C906" i="34"/>
  <c r="B906" i="34"/>
  <c r="G905" i="34"/>
  <c r="F905" i="34"/>
  <c r="E905" i="34"/>
  <c r="D905" i="34"/>
  <c r="C905" i="34"/>
  <c r="B905" i="34"/>
  <c r="G904" i="34"/>
  <c r="F904" i="34"/>
  <c r="E904" i="34"/>
  <c r="D904" i="34"/>
  <c r="C904" i="34"/>
  <c r="B904" i="34"/>
  <c r="G903" i="34"/>
  <c r="F903" i="34"/>
  <c r="E903" i="34"/>
  <c r="D903" i="34"/>
  <c r="C903" i="34"/>
  <c r="B903" i="34"/>
  <c r="G902" i="34"/>
  <c r="F902" i="34"/>
  <c r="E902" i="34"/>
  <c r="D902" i="34"/>
  <c r="C902" i="34"/>
  <c r="B902" i="34"/>
  <c r="G901" i="34"/>
  <c r="F901" i="34"/>
  <c r="E901" i="34"/>
  <c r="D901" i="34"/>
  <c r="C901" i="34"/>
  <c r="B901" i="34"/>
  <c r="G900" i="34"/>
  <c r="F900" i="34"/>
  <c r="E900" i="34"/>
  <c r="D900" i="34"/>
  <c r="C900" i="34"/>
  <c r="B900" i="34"/>
  <c r="G899" i="34"/>
  <c r="F899" i="34"/>
  <c r="E899" i="34"/>
  <c r="D899" i="34"/>
  <c r="C899" i="34"/>
  <c r="B899" i="34"/>
  <c r="G898" i="34"/>
  <c r="F898" i="34"/>
  <c r="E898" i="34"/>
  <c r="D898" i="34"/>
  <c r="C898" i="34"/>
  <c r="B898" i="34"/>
  <c r="G897" i="34"/>
  <c r="F897" i="34"/>
  <c r="E897" i="34"/>
  <c r="D897" i="34"/>
  <c r="C897" i="34"/>
  <c r="B897" i="34"/>
  <c r="G896" i="34"/>
  <c r="F896" i="34"/>
  <c r="E896" i="34"/>
  <c r="D896" i="34"/>
  <c r="C896" i="34"/>
  <c r="B896" i="34"/>
  <c r="G895" i="34"/>
  <c r="F895" i="34"/>
  <c r="E895" i="34"/>
  <c r="D895" i="34"/>
  <c r="C895" i="34"/>
  <c r="B895" i="34"/>
  <c r="G894" i="34"/>
  <c r="F894" i="34"/>
  <c r="E894" i="34"/>
  <c r="D894" i="34"/>
  <c r="C894" i="34"/>
  <c r="B894" i="34"/>
  <c r="G893" i="34"/>
  <c r="F893" i="34"/>
  <c r="E893" i="34"/>
  <c r="D893" i="34"/>
  <c r="C893" i="34"/>
  <c r="B893" i="34"/>
  <c r="G892" i="34"/>
  <c r="F892" i="34"/>
  <c r="E892" i="34"/>
  <c r="D892" i="34"/>
  <c r="C892" i="34"/>
  <c r="B892" i="34"/>
  <c r="G891" i="34"/>
  <c r="F891" i="34"/>
  <c r="E891" i="34"/>
  <c r="D891" i="34"/>
  <c r="C891" i="34"/>
  <c r="B891" i="34"/>
  <c r="G890" i="34"/>
  <c r="F890" i="34"/>
  <c r="E890" i="34"/>
  <c r="D890" i="34"/>
  <c r="C890" i="34"/>
  <c r="B890" i="34"/>
  <c r="G889" i="34"/>
  <c r="F889" i="34"/>
  <c r="E889" i="34"/>
  <c r="D889" i="34"/>
  <c r="C889" i="34"/>
  <c r="B889" i="34"/>
  <c r="G888" i="34"/>
  <c r="F888" i="34"/>
  <c r="E888" i="34"/>
  <c r="D888" i="34"/>
  <c r="C888" i="34"/>
  <c r="B888" i="34"/>
  <c r="G887" i="34"/>
  <c r="F887" i="34"/>
  <c r="E887" i="34"/>
  <c r="D887" i="34"/>
  <c r="C887" i="34"/>
  <c r="B887" i="34"/>
  <c r="G886" i="34"/>
  <c r="F886" i="34"/>
  <c r="E886" i="34"/>
  <c r="D886" i="34"/>
  <c r="C886" i="34"/>
  <c r="B886" i="34"/>
  <c r="G885" i="34"/>
  <c r="F885" i="34"/>
  <c r="E885" i="34"/>
  <c r="D885" i="34"/>
  <c r="C885" i="34"/>
  <c r="B885" i="34"/>
  <c r="G884" i="34"/>
  <c r="F884" i="34"/>
  <c r="E884" i="34"/>
  <c r="D884" i="34"/>
  <c r="C884" i="34"/>
  <c r="B884" i="34"/>
  <c r="G883" i="34"/>
  <c r="F883" i="34"/>
  <c r="E883" i="34"/>
  <c r="D883" i="34"/>
  <c r="C883" i="34"/>
  <c r="B883" i="34"/>
  <c r="G882" i="34"/>
  <c r="F882" i="34"/>
  <c r="E882" i="34"/>
  <c r="D882" i="34"/>
  <c r="C882" i="34"/>
  <c r="B882" i="34"/>
  <c r="G881" i="34"/>
  <c r="F881" i="34"/>
  <c r="E881" i="34"/>
  <c r="D881" i="34"/>
  <c r="C881" i="34"/>
  <c r="B881" i="34"/>
  <c r="G880" i="34"/>
  <c r="F880" i="34"/>
  <c r="E880" i="34"/>
  <c r="D880" i="34"/>
  <c r="C880" i="34"/>
  <c r="B880" i="34"/>
  <c r="G879" i="34"/>
  <c r="F879" i="34"/>
  <c r="E879" i="34"/>
  <c r="D879" i="34"/>
  <c r="C879" i="34"/>
  <c r="B879" i="34"/>
  <c r="G878" i="34"/>
  <c r="F878" i="34"/>
  <c r="E878" i="34"/>
  <c r="D878" i="34"/>
  <c r="C878" i="34"/>
  <c r="B878" i="34"/>
  <c r="G877" i="34"/>
  <c r="F877" i="34"/>
  <c r="E877" i="34"/>
  <c r="D877" i="34"/>
  <c r="C877" i="34"/>
  <c r="B877" i="34"/>
  <c r="G876" i="34"/>
  <c r="F876" i="34"/>
  <c r="E876" i="34"/>
  <c r="D876" i="34"/>
  <c r="C876" i="34"/>
  <c r="B876" i="34"/>
  <c r="G875" i="34"/>
  <c r="F875" i="34"/>
  <c r="E875" i="34"/>
  <c r="D875" i="34"/>
  <c r="C875" i="34"/>
  <c r="B875" i="34"/>
  <c r="G874" i="34"/>
  <c r="F874" i="34"/>
  <c r="E874" i="34"/>
  <c r="D874" i="34"/>
  <c r="C874" i="34"/>
  <c r="B874" i="34"/>
  <c r="G873" i="34"/>
  <c r="F873" i="34"/>
  <c r="E873" i="34"/>
  <c r="D873" i="34"/>
  <c r="C873" i="34"/>
  <c r="B873" i="34"/>
  <c r="G872" i="34"/>
  <c r="F872" i="34"/>
  <c r="E872" i="34"/>
  <c r="D872" i="34"/>
  <c r="C872" i="34"/>
  <c r="B872" i="34"/>
  <c r="G871" i="34"/>
  <c r="F871" i="34"/>
  <c r="E871" i="34"/>
  <c r="D871" i="34"/>
  <c r="C871" i="34"/>
  <c r="B871" i="34"/>
  <c r="G870" i="34"/>
  <c r="F870" i="34"/>
  <c r="E870" i="34"/>
  <c r="D870" i="34"/>
  <c r="C870" i="34"/>
  <c r="B870" i="34"/>
  <c r="G869" i="34"/>
  <c r="F869" i="34"/>
  <c r="E869" i="34"/>
  <c r="D869" i="34"/>
  <c r="C869" i="34"/>
  <c r="B869" i="34"/>
  <c r="G868" i="34"/>
  <c r="F868" i="34"/>
  <c r="E868" i="34"/>
  <c r="D868" i="34"/>
  <c r="C868" i="34"/>
  <c r="B868" i="34"/>
  <c r="G867" i="34"/>
  <c r="F867" i="34"/>
  <c r="E867" i="34"/>
  <c r="D867" i="34"/>
  <c r="C867" i="34"/>
  <c r="B867" i="34"/>
  <c r="G866" i="34"/>
  <c r="F866" i="34"/>
  <c r="E866" i="34"/>
  <c r="D866" i="34"/>
  <c r="C866" i="34"/>
  <c r="B866" i="34"/>
  <c r="G865" i="34"/>
  <c r="F865" i="34"/>
  <c r="E865" i="34"/>
  <c r="D865" i="34"/>
  <c r="C865" i="34"/>
  <c r="B865" i="34"/>
  <c r="G864" i="34"/>
  <c r="F864" i="34"/>
  <c r="E864" i="34"/>
  <c r="D864" i="34"/>
  <c r="C864" i="34"/>
  <c r="B864" i="34"/>
  <c r="G863" i="34"/>
  <c r="F863" i="34"/>
  <c r="E863" i="34"/>
  <c r="D863" i="34"/>
  <c r="C863" i="34"/>
  <c r="B863" i="34"/>
  <c r="G862" i="34"/>
  <c r="F862" i="34"/>
  <c r="E862" i="34"/>
  <c r="D862" i="34"/>
  <c r="C862" i="34"/>
  <c r="B862" i="34"/>
  <c r="G861" i="34"/>
  <c r="F861" i="34"/>
  <c r="E861" i="34"/>
  <c r="D861" i="34"/>
  <c r="C861" i="34"/>
  <c r="B861" i="34"/>
  <c r="G860" i="34"/>
  <c r="F860" i="34"/>
  <c r="E860" i="34"/>
  <c r="D860" i="34"/>
  <c r="C860" i="34"/>
  <c r="B860" i="34"/>
  <c r="G859" i="34"/>
  <c r="F859" i="34"/>
  <c r="E859" i="34"/>
  <c r="D859" i="34"/>
  <c r="C859" i="34"/>
  <c r="B859" i="34"/>
  <c r="G858" i="34"/>
  <c r="F858" i="34"/>
  <c r="E858" i="34"/>
  <c r="D858" i="34"/>
  <c r="C858" i="34"/>
  <c r="B858" i="34"/>
  <c r="G857" i="34"/>
  <c r="F857" i="34"/>
  <c r="E857" i="34"/>
  <c r="D857" i="34"/>
  <c r="C857" i="34"/>
  <c r="B857" i="34"/>
  <c r="G856" i="34"/>
  <c r="F856" i="34"/>
  <c r="E856" i="34"/>
  <c r="D856" i="34"/>
  <c r="C856" i="34"/>
  <c r="B856" i="34"/>
  <c r="G855" i="34"/>
  <c r="F855" i="34"/>
  <c r="E855" i="34"/>
  <c r="D855" i="34"/>
  <c r="C855" i="34"/>
  <c r="B855" i="34"/>
  <c r="G854" i="34"/>
  <c r="F854" i="34"/>
  <c r="E854" i="34"/>
  <c r="D854" i="34"/>
  <c r="C854" i="34"/>
  <c r="B854" i="34"/>
  <c r="G853" i="34"/>
  <c r="F853" i="34"/>
  <c r="E853" i="34"/>
  <c r="D853" i="34"/>
  <c r="C853" i="34"/>
  <c r="B853" i="34"/>
  <c r="G852" i="34"/>
  <c r="F852" i="34"/>
  <c r="E852" i="34"/>
  <c r="D852" i="34"/>
  <c r="C852" i="34"/>
  <c r="B852" i="34"/>
  <c r="G851" i="34"/>
  <c r="F851" i="34"/>
  <c r="E851" i="34"/>
  <c r="D851" i="34"/>
  <c r="C851" i="34"/>
  <c r="B851" i="34"/>
  <c r="G850" i="34"/>
  <c r="F850" i="34"/>
  <c r="E850" i="34"/>
  <c r="D850" i="34"/>
  <c r="C850" i="34"/>
  <c r="B850" i="34"/>
  <c r="G849" i="34"/>
  <c r="F849" i="34"/>
  <c r="E849" i="34"/>
  <c r="D849" i="34"/>
  <c r="C849" i="34"/>
  <c r="B849" i="34"/>
  <c r="G848" i="34"/>
  <c r="F848" i="34"/>
  <c r="E848" i="34"/>
  <c r="D848" i="34"/>
  <c r="C848" i="34"/>
  <c r="B848" i="34"/>
  <c r="G847" i="34"/>
  <c r="F847" i="34"/>
  <c r="E847" i="34"/>
  <c r="D847" i="34"/>
  <c r="C847" i="34"/>
  <c r="B847" i="34"/>
  <c r="G846" i="34"/>
  <c r="F846" i="34"/>
  <c r="E846" i="34"/>
  <c r="D846" i="34"/>
  <c r="C846" i="34"/>
  <c r="B846" i="34"/>
  <c r="G845" i="34"/>
  <c r="F845" i="34"/>
  <c r="E845" i="34"/>
  <c r="D845" i="34"/>
  <c r="C845" i="34"/>
  <c r="B845" i="34"/>
  <c r="G844" i="34"/>
  <c r="F844" i="34"/>
  <c r="E844" i="34"/>
  <c r="D844" i="34"/>
  <c r="C844" i="34"/>
  <c r="B844" i="34"/>
  <c r="G843" i="34"/>
  <c r="F843" i="34"/>
  <c r="E843" i="34"/>
  <c r="D843" i="34"/>
  <c r="C843" i="34"/>
  <c r="B843" i="34"/>
  <c r="G842" i="34"/>
  <c r="F842" i="34"/>
  <c r="E842" i="34"/>
  <c r="D842" i="34"/>
  <c r="C842" i="34"/>
  <c r="B842" i="34"/>
  <c r="G841" i="34"/>
  <c r="F841" i="34"/>
  <c r="E841" i="34"/>
  <c r="D841" i="34"/>
  <c r="C841" i="34"/>
  <c r="B841" i="34"/>
  <c r="G840" i="34"/>
  <c r="F840" i="34"/>
  <c r="E840" i="34"/>
  <c r="D840" i="34"/>
  <c r="C840" i="34"/>
  <c r="B840" i="34"/>
  <c r="G839" i="34"/>
  <c r="F839" i="34"/>
  <c r="E839" i="34"/>
  <c r="D839" i="34"/>
  <c r="C839" i="34"/>
  <c r="B839" i="34"/>
  <c r="G838" i="34"/>
  <c r="F838" i="34"/>
  <c r="E838" i="34"/>
  <c r="D838" i="34"/>
  <c r="C838" i="34"/>
  <c r="B838" i="34"/>
  <c r="G837" i="34"/>
  <c r="F837" i="34"/>
  <c r="E837" i="34"/>
  <c r="D837" i="34"/>
  <c r="C837" i="34"/>
  <c r="B837" i="34"/>
  <c r="G836" i="34"/>
  <c r="F836" i="34"/>
  <c r="E836" i="34"/>
  <c r="D836" i="34"/>
  <c r="C836" i="34"/>
  <c r="B836" i="34"/>
  <c r="G835" i="34"/>
  <c r="F835" i="34"/>
  <c r="E835" i="34"/>
  <c r="D835" i="34"/>
  <c r="C835" i="34"/>
  <c r="B835" i="34"/>
  <c r="G834" i="34"/>
  <c r="F834" i="34"/>
  <c r="E834" i="34"/>
  <c r="D834" i="34"/>
  <c r="C834" i="34"/>
  <c r="B834" i="34"/>
  <c r="G833" i="34"/>
  <c r="F833" i="34"/>
  <c r="E833" i="34"/>
  <c r="D833" i="34"/>
  <c r="C833" i="34"/>
  <c r="B833" i="34"/>
  <c r="G832" i="34"/>
  <c r="F832" i="34"/>
  <c r="E832" i="34"/>
  <c r="D832" i="34"/>
  <c r="C832" i="34"/>
  <c r="B832" i="34"/>
  <c r="G831" i="34"/>
  <c r="F831" i="34"/>
  <c r="E831" i="34"/>
  <c r="D831" i="34"/>
  <c r="C831" i="34"/>
  <c r="B831" i="34"/>
  <c r="G830" i="34"/>
  <c r="F830" i="34"/>
  <c r="E830" i="34"/>
  <c r="D830" i="34"/>
  <c r="C830" i="34"/>
  <c r="B830" i="34"/>
  <c r="G829" i="34"/>
  <c r="F829" i="34"/>
  <c r="E829" i="34"/>
  <c r="D829" i="34"/>
  <c r="C829" i="34"/>
  <c r="B829" i="34"/>
  <c r="G828" i="34"/>
  <c r="F828" i="34"/>
  <c r="E828" i="34"/>
  <c r="D828" i="34"/>
  <c r="C828" i="34"/>
  <c r="B828" i="34"/>
  <c r="G827" i="34"/>
  <c r="F827" i="34"/>
  <c r="E827" i="34"/>
  <c r="D827" i="34"/>
  <c r="C827" i="34"/>
  <c r="B827" i="34"/>
  <c r="G826" i="34"/>
  <c r="F826" i="34"/>
  <c r="E826" i="34"/>
  <c r="D826" i="34"/>
  <c r="C826" i="34"/>
  <c r="B826" i="34"/>
  <c r="G825" i="34"/>
  <c r="F825" i="34"/>
  <c r="E825" i="34"/>
  <c r="D825" i="34"/>
  <c r="C825" i="34"/>
  <c r="B825" i="34"/>
  <c r="G824" i="34"/>
  <c r="F824" i="34"/>
  <c r="E824" i="34"/>
  <c r="D824" i="34"/>
  <c r="C824" i="34"/>
  <c r="B824" i="34"/>
  <c r="G823" i="34"/>
  <c r="F823" i="34"/>
  <c r="E823" i="34"/>
  <c r="D823" i="34"/>
  <c r="C823" i="34"/>
  <c r="B823" i="34"/>
  <c r="G822" i="34"/>
  <c r="F822" i="34"/>
  <c r="E822" i="34"/>
  <c r="D822" i="34"/>
  <c r="C822" i="34"/>
  <c r="B822" i="34"/>
  <c r="G821" i="34"/>
  <c r="F821" i="34"/>
  <c r="E821" i="34"/>
  <c r="D821" i="34"/>
  <c r="C821" i="34"/>
  <c r="B821" i="34"/>
  <c r="G820" i="34"/>
  <c r="F820" i="34"/>
  <c r="E820" i="34"/>
  <c r="D820" i="34"/>
  <c r="C820" i="34"/>
  <c r="B820" i="34"/>
  <c r="G819" i="34"/>
  <c r="F819" i="34"/>
  <c r="E819" i="34"/>
  <c r="D819" i="34"/>
  <c r="C819" i="34"/>
  <c r="B819" i="34"/>
  <c r="G818" i="34"/>
  <c r="F818" i="34"/>
  <c r="E818" i="34"/>
  <c r="D818" i="34"/>
  <c r="C818" i="34"/>
  <c r="B818" i="34"/>
  <c r="G817" i="34"/>
  <c r="F817" i="34"/>
  <c r="E817" i="34"/>
  <c r="D817" i="34"/>
  <c r="C817" i="34"/>
  <c r="B817" i="34"/>
  <c r="G816" i="34"/>
  <c r="F816" i="34"/>
  <c r="E816" i="34"/>
  <c r="D816" i="34"/>
  <c r="C816" i="34"/>
  <c r="B816" i="34"/>
  <c r="G815" i="34"/>
  <c r="F815" i="34"/>
  <c r="E815" i="34"/>
  <c r="D815" i="34"/>
  <c r="C815" i="34"/>
  <c r="B815" i="34"/>
  <c r="G814" i="34"/>
  <c r="F814" i="34"/>
  <c r="E814" i="34"/>
  <c r="D814" i="34"/>
  <c r="C814" i="34"/>
  <c r="B814" i="34"/>
  <c r="G813" i="34"/>
  <c r="F813" i="34"/>
  <c r="E813" i="34"/>
  <c r="D813" i="34"/>
  <c r="C813" i="34"/>
  <c r="B813" i="34"/>
  <c r="G812" i="34"/>
  <c r="F812" i="34"/>
  <c r="E812" i="34"/>
  <c r="D812" i="34"/>
  <c r="C812" i="34"/>
  <c r="B812" i="34"/>
  <c r="G811" i="34"/>
  <c r="F811" i="34"/>
  <c r="E811" i="34"/>
  <c r="D811" i="34"/>
  <c r="C811" i="34"/>
  <c r="B811" i="34"/>
  <c r="G810" i="34"/>
  <c r="F810" i="34"/>
  <c r="E810" i="34"/>
  <c r="D810" i="34"/>
  <c r="C810" i="34"/>
  <c r="B810" i="34"/>
  <c r="G809" i="34"/>
  <c r="F809" i="34"/>
  <c r="E809" i="34"/>
  <c r="D809" i="34"/>
  <c r="C809" i="34"/>
  <c r="B809" i="34"/>
  <c r="G808" i="34"/>
  <c r="F808" i="34"/>
  <c r="E808" i="34"/>
  <c r="D808" i="34"/>
  <c r="C808" i="34"/>
  <c r="B808" i="34"/>
  <c r="G807" i="34"/>
  <c r="F807" i="34"/>
  <c r="E807" i="34"/>
  <c r="D807" i="34"/>
  <c r="C807" i="34"/>
  <c r="B807" i="34"/>
  <c r="G806" i="34"/>
  <c r="F806" i="34"/>
  <c r="E806" i="34"/>
  <c r="D806" i="34"/>
  <c r="C806" i="34"/>
  <c r="B806" i="34"/>
  <c r="G805" i="34"/>
  <c r="F805" i="34"/>
  <c r="E805" i="34"/>
  <c r="D805" i="34"/>
  <c r="C805" i="34"/>
  <c r="B805" i="34"/>
  <c r="G804" i="34"/>
  <c r="F804" i="34"/>
  <c r="E804" i="34"/>
  <c r="D804" i="34"/>
  <c r="C804" i="34"/>
  <c r="B804" i="34"/>
  <c r="G803" i="34"/>
  <c r="F803" i="34"/>
  <c r="E803" i="34"/>
  <c r="D803" i="34"/>
  <c r="C803" i="34"/>
  <c r="B803" i="34"/>
  <c r="G802" i="34"/>
  <c r="F802" i="34"/>
  <c r="E802" i="34"/>
  <c r="D802" i="34"/>
  <c r="C802" i="34"/>
  <c r="B802" i="34"/>
  <c r="G801" i="34"/>
  <c r="F801" i="34"/>
  <c r="E801" i="34"/>
  <c r="D801" i="34"/>
  <c r="C801" i="34"/>
  <c r="B801" i="34"/>
  <c r="G800" i="34"/>
  <c r="F800" i="34"/>
  <c r="E800" i="34"/>
  <c r="D800" i="34"/>
  <c r="C800" i="34"/>
  <c r="B800" i="34"/>
  <c r="G799" i="34"/>
  <c r="F799" i="34"/>
  <c r="E799" i="34"/>
  <c r="D799" i="34"/>
  <c r="C799" i="34"/>
  <c r="B799" i="34"/>
  <c r="G798" i="34"/>
  <c r="F798" i="34"/>
  <c r="E798" i="34"/>
  <c r="D798" i="34"/>
  <c r="C798" i="34"/>
  <c r="B798" i="34"/>
  <c r="G797" i="34"/>
  <c r="F797" i="34"/>
  <c r="E797" i="34"/>
  <c r="D797" i="34"/>
  <c r="C797" i="34"/>
  <c r="B797" i="34"/>
  <c r="G796" i="34"/>
  <c r="F796" i="34"/>
  <c r="E796" i="34"/>
  <c r="D796" i="34"/>
  <c r="C796" i="34"/>
  <c r="B796" i="34"/>
  <c r="G795" i="34"/>
  <c r="F795" i="34"/>
  <c r="E795" i="34"/>
  <c r="D795" i="34"/>
  <c r="C795" i="34"/>
  <c r="B795" i="34"/>
  <c r="G794" i="34"/>
  <c r="F794" i="34"/>
  <c r="E794" i="34"/>
  <c r="D794" i="34"/>
  <c r="C794" i="34"/>
  <c r="B794" i="34"/>
  <c r="G793" i="34"/>
  <c r="F793" i="34"/>
  <c r="E793" i="34"/>
  <c r="D793" i="34"/>
  <c r="C793" i="34"/>
  <c r="B793" i="34"/>
  <c r="G792" i="34"/>
  <c r="F792" i="34"/>
  <c r="E792" i="34"/>
  <c r="D792" i="34"/>
  <c r="C792" i="34"/>
  <c r="B792" i="34"/>
  <c r="G791" i="34"/>
  <c r="F791" i="34"/>
  <c r="E791" i="34"/>
  <c r="D791" i="34"/>
  <c r="C791" i="34"/>
  <c r="B791" i="34"/>
  <c r="G790" i="34"/>
  <c r="F790" i="34"/>
  <c r="E790" i="34"/>
  <c r="D790" i="34"/>
  <c r="C790" i="34"/>
  <c r="B790" i="34"/>
  <c r="G789" i="34"/>
  <c r="F789" i="34"/>
  <c r="E789" i="34"/>
  <c r="D789" i="34"/>
  <c r="C789" i="34"/>
  <c r="B789" i="34"/>
  <c r="G788" i="34"/>
  <c r="F788" i="34"/>
  <c r="E788" i="34"/>
  <c r="D788" i="34"/>
  <c r="C788" i="34"/>
  <c r="B788" i="34"/>
  <c r="G787" i="34"/>
  <c r="F787" i="34"/>
  <c r="E787" i="34"/>
  <c r="D787" i="34"/>
  <c r="C787" i="34"/>
  <c r="B787" i="34"/>
  <c r="G786" i="34"/>
  <c r="F786" i="34"/>
  <c r="E786" i="34"/>
  <c r="D786" i="34"/>
  <c r="C786" i="34"/>
  <c r="B786" i="34"/>
  <c r="G785" i="34"/>
  <c r="F785" i="34"/>
  <c r="E785" i="34"/>
  <c r="D785" i="34"/>
  <c r="C785" i="34"/>
  <c r="B785" i="34"/>
  <c r="G784" i="34"/>
  <c r="F784" i="34"/>
  <c r="E784" i="34"/>
  <c r="D784" i="34"/>
  <c r="C784" i="34"/>
  <c r="B784" i="34"/>
  <c r="G783" i="34"/>
  <c r="F783" i="34"/>
  <c r="E783" i="34"/>
  <c r="D783" i="34"/>
  <c r="C783" i="34"/>
  <c r="B783" i="34"/>
  <c r="G782" i="34"/>
  <c r="F782" i="34"/>
  <c r="E782" i="34"/>
  <c r="D782" i="34"/>
  <c r="C782" i="34"/>
  <c r="B782" i="34"/>
  <c r="G781" i="34"/>
  <c r="F781" i="34"/>
  <c r="E781" i="34"/>
  <c r="D781" i="34"/>
  <c r="C781" i="34"/>
  <c r="B781" i="34"/>
  <c r="G780" i="34"/>
  <c r="F780" i="34"/>
  <c r="E780" i="34"/>
  <c r="D780" i="34"/>
  <c r="C780" i="34"/>
  <c r="B780" i="34"/>
  <c r="G779" i="34"/>
  <c r="F779" i="34"/>
  <c r="E779" i="34"/>
  <c r="D779" i="34"/>
  <c r="C779" i="34"/>
  <c r="B779" i="34"/>
  <c r="G778" i="34"/>
  <c r="F778" i="34"/>
  <c r="E778" i="34"/>
  <c r="D778" i="34"/>
  <c r="C778" i="34"/>
  <c r="B778" i="34"/>
  <c r="G777" i="34"/>
  <c r="F777" i="34"/>
  <c r="E777" i="34"/>
  <c r="D777" i="34"/>
  <c r="C777" i="34"/>
  <c r="B777" i="34"/>
  <c r="G776" i="34"/>
  <c r="F776" i="34"/>
  <c r="E776" i="34"/>
  <c r="D776" i="34"/>
  <c r="C776" i="34"/>
  <c r="B776" i="34"/>
  <c r="G775" i="34"/>
  <c r="F775" i="34"/>
  <c r="E775" i="34"/>
  <c r="D775" i="34"/>
  <c r="C775" i="34"/>
  <c r="B775" i="34"/>
  <c r="G774" i="34"/>
  <c r="F774" i="34"/>
  <c r="E774" i="34"/>
  <c r="D774" i="34"/>
  <c r="C774" i="34"/>
  <c r="B774" i="34"/>
  <c r="G773" i="34"/>
  <c r="F773" i="34"/>
  <c r="E773" i="34"/>
  <c r="D773" i="34"/>
  <c r="C773" i="34"/>
  <c r="B773" i="34"/>
  <c r="G772" i="34"/>
  <c r="F772" i="34"/>
  <c r="E772" i="34"/>
  <c r="D772" i="34"/>
  <c r="C772" i="34"/>
  <c r="B772" i="34"/>
  <c r="G771" i="34"/>
  <c r="F771" i="34"/>
  <c r="E771" i="34"/>
  <c r="D771" i="34"/>
  <c r="C771" i="34"/>
  <c r="B771" i="34"/>
  <c r="G770" i="34"/>
  <c r="F770" i="34"/>
  <c r="E770" i="34"/>
  <c r="D770" i="34"/>
  <c r="C770" i="34"/>
  <c r="B770" i="34"/>
  <c r="G769" i="34"/>
  <c r="F769" i="34"/>
  <c r="E769" i="34"/>
  <c r="D769" i="34"/>
  <c r="C769" i="34"/>
  <c r="B769" i="34"/>
  <c r="G768" i="34"/>
  <c r="F768" i="34"/>
  <c r="E768" i="34"/>
  <c r="D768" i="34"/>
  <c r="C768" i="34"/>
  <c r="B768" i="34"/>
  <c r="G767" i="34"/>
  <c r="F767" i="34"/>
  <c r="E767" i="34"/>
  <c r="D767" i="34"/>
  <c r="C767" i="34"/>
  <c r="B767" i="34"/>
  <c r="G766" i="34"/>
  <c r="F766" i="34"/>
  <c r="E766" i="34"/>
  <c r="D766" i="34"/>
  <c r="C766" i="34"/>
  <c r="B766" i="34"/>
  <c r="G765" i="34"/>
  <c r="F765" i="34"/>
  <c r="E765" i="34"/>
  <c r="D765" i="34"/>
  <c r="C765" i="34"/>
  <c r="B765" i="34"/>
  <c r="G764" i="34"/>
  <c r="F764" i="34"/>
  <c r="E764" i="34"/>
  <c r="D764" i="34"/>
  <c r="C764" i="34"/>
  <c r="B764" i="34"/>
  <c r="G763" i="34"/>
  <c r="F763" i="34"/>
  <c r="E763" i="34"/>
  <c r="D763" i="34"/>
  <c r="C763" i="34"/>
  <c r="B763" i="34"/>
  <c r="G762" i="34"/>
  <c r="F762" i="34"/>
  <c r="E762" i="34"/>
  <c r="D762" i="34"/>
  <c r="C762" i="34"/>
  <c r="B762" i="34"/>
  <c r="G761" i="34"/>
  <c r="F761" i="34"/>
  <c r="E761" i="34"/>
  <c r="D761" i="34"/>
  <c r="C761" i="34"/>
  <c r="B761" i="34"/>
  <c r="G760" i="34"/>
  <c r="F760" i="34"/>
  <c r="E760" i="34"/>
  <c r="D760" i="34"/>
  <c r="C760" i="34"/>
  <c r="B760" i="34"/>
  <c r="G759" i="34"/>
  <c r="F759" i="34"/>
  <c r="E759" i="34"/>
  <c r="D759" i="34"/>
  <c r="C759" i="34"/>
  <c r="B759" i="34"/>
  <c r="G758" i="34"/>
  <c r="F758" i="34"/>
  <c r="E758" i="34"/>
  <c r="D758" i="34"/>
  <c r="C758" i="34"/>
  <c r="B758" i="34"/>
  <c r="G757" i="34"/>
  <c r="F757" i="34"/>
  <c r="E757" i="34"/>
  <c r="D757" i="34"/>
  <c r="C757" i="34"/>
  <c r="B757" i="34"/>
  <c r="G756" i="34"/>
  <c r="F756" i="34"/>
  <c r="E756" i="34"/>
  <c r="D756" i="34"/>
  <c r="C756" i="34"/>
  <c r="B756" i="34"/>
  <c r="G755" i="34"/>
  <c r="F755" i="34"/>
  <c r="E755" i="34"/>
  <c r="D755" i="34"/>
  <c r="C755" i="34"/>
  <c r="B755" i="34"/>
  <c r="G754" i="34"/>
  <c r="F754" i="34"/>
  <c r="E754" i="34"/>
  <c r="D754" i="34"/>
  <c r="C754" i="34"/>
  <c r="B754" i="34"/>
  <c r="G753" i="34"/>
  <c r="F753" i="34"/>
  <c r="E753" i="34"/>
  <c r="D753" i="34"/>
  <c r="C753" i="34"/>
  <c r="B753" i="34"/>
  <c r="G752" i="34"/>
  <c r="F752" i="34"/>
  <c r="E752" i="34"/>
  <c r="D752" i="34"/>
  <c r="C752" i="34"/>
  <c r="B752" i="34"/>
  <c r="G751" i="34"/>
  <c r="F751" i="34"/>
  <c r="E751" i="34"/>
  <c r="D751" i="34"/>
  <c r="C751" i="34"/>
  <c r="B751" i="34"/>
  <c r="G750" i="34"/>
  <c r="F750" i="34"/>
  <c r="E750" i="34"/>
  <c r="D750" i="34"/>
  <c r="C750" i="34"/>
  <c r="B750" i="34"/>
  <c r="G749" i="34"/>
  <c r="F749" i="34"/>
  <c r="E749" i="34"/>
  <c r="D749" i="34"/>
  <c r="C749" i="34"/>
  <c r="B749" i="34"/>
  <c r="G748" i="34"/>
  <c r="F748" i="34"/>
  <c r="E748" i="34"/>
  <c r="D748" i="34"/>
  <c r="C748" i="34"/>
  <c r="B748" i="34"/>
  <c r="G747" i="34"/>
  <c r="F747" i="34"/>
  <c r="E747" i="34"/>
  <c r="D747" i="34"/>
  <c r="C747" i="34"/>
  <c r="B747" i="34"/>
  <c r="G746" i="34"/>
  <c r="F746" i="34"/>
  <c r="E746" i="34"/>
  <c r="D746" i="34"/>
  <c r="C746" i="34"/>
  <c r="B746" i="34"/>
  <c r="G745" i="34"/>
  <c r="F745" i="34"/>
  <c r="E745" i="34"/>
  <c r="D745" i="34"/>
  <c r="C745" i="34"/>
  <c r="B745" i="34"/>
  <c r="G744" i="34"/>
  <c r="F744" i="34"/>
  <c r="E744" i="34"/>
  <c r="D744" i="34"/>
  <c r="C744" i="34"/>
  <c r="B744" i="34"/>
  <c r="G743" i="34"/>
  <c r="F743" i="34"/>
  <c r="E743" i="34"/>
  <c r="D743" i="34"/>
  <c r="C743" i="34"/>
  <c r="B743" i="34"/>
  <c r="G742" i="34"/>
  <c r="F742" i="34"/>
  <c r="E742" i="34"/>
  <c r="D742" i="34"/>
  <c r="C742" i="34"/>
  <c r="B742" i="34"/>
  <c r="G741" i="34"/>
  <c r="F741" i="34"/>
  <c r="E741" i="34"/>
  <c r="D741" i="34"/>
  <c r="C741" i="34"/>
  <c r="B741" i="34"/>
  <c r="G740" i="34"/>
  <c r="F740" i="34"/>
  <c r="E740" i="34"/>
  <c r="D740" i="34"/>
  <c r="C740" i="34"/>
  <c r="B740" i="34"/>
  <c r="G739" i="34"/>
  <c r="F739" i="34"/>
  <c r="E739" i="34"/>
  <c r="D739" i="34"/>
  <c r="C739" i="34"/>
  <c r="B739" i="34"/>
  <c r="G738" i="34"/>
  <c r="F738" i="34"/>
  <c r="E738" i="34"/>
  <c r="D738" i="34"/>
  <c r="C738" i="34"/>
  <c r="B738" i="34"/>
  <c r="G737" i="34"/>
  <c r="F737" i="34"/>
  <c r="E737" i="34"/>
  <c r="D737" i="34"/>
  <c r="C737" i="34"/>
  <c r="B737" i="34"/>
  <c r="G736" i="34"/>
  <c r="F736" i="34"/>
  <c r="E736" i="34"/>
  <c r="D736" i="34"/>
  <c r="C736" i="34"/>
  <c r="B736" i="34"/>
  <c r="G735" i="34"/>
  <c r="F735" i="34"/>
  <c r="E735" i="34"/>
  <c r="D735" i="34"/>
  <c r="C735" i="34"/>
  <c r="B735" i="34"/>
  <c r="G734" i="34"/>
  <c r="F734" i="34"/>
  <c r="E734" i="34"/>
  <c r="D734" i="34"/>
  <c r="C734" i="34"/>
  <c r="B734" i="34"/>
  <c r="G733" i="34"/>
  <c r="F733" i="34"/>
  <c r="E733" i="34"/>
  <c r="D733" i="34"/>
  <c r="C733" i="34"/>
  <c r="B733" i="34"/>
  <c r="G732" i="34"/>
  <c r="F732" i="34"/>
  <c r="E732" i="34"/>
  <c r="D732" i="34"/>
  <c r="C732" i="34"/>
  <c r="B732" i="34"/>
  <c r="G731" i="34"/>
  <c r="F731" i="34"/>
  <c r="E731" i="34"/>
  <c r="D731" i="34"/>
  <c r="C731" i="34"/>
  <c r="B731" i="34"/>
  <c r="G730" i="34"/>
  <c r="F730" i="34"/>
  <c r="E730" i="34"/>
  <c r="D730" i="34"/>
  <c r="C730" i="34"/>
  <c r="B730" i="34"/>
  <c r="G729" i="34"/>
  <c r="F729" i="34"/>
  <c r="E729" i="34"/>
  <c r="D729" i="34"/>
  <c r="C729" i="34"/>
  <c r="B729" i="34"/>
  <c r="G728" i="34"/>
  <c r="F728" i="34"/>
  <c r="E728" i="34"/>
  <c r="D728" i="34"/>
  <c r="C728" i="34"/>
  <c r="B728" i="34"/>
  <c r="G727" i="34"/>
  <c r="F727" i="34"/>
  <c r="E727" i="34"/>
  <c r="D727" i="34"/>
  <c r="C727" i="34"/>
  <c r="B727" i="34"/>
  <c r="G726" i="34"/>
  <c r="F726" i="34"/>
  <c r="E726" i="34"/>
  <c r="D726" i="34"/>
  <c r="C726" i="34"/>
  <c r="B726" i="34"/>
  <c r="G725" i="34"/>
  <c r="F725" i="34"/>
  <c r="E725" i="34"/>
  <c r="D725" i="34"/>
  <c r="C725" i="34"/>
  <c r="B725" i="34"/>
  <c r="G724" i="34"/>
  <c r="F724" i="34"/>
  <c r="E724" i="34"/>
  <c r="D724" i="34"/>
  <c r="C724" i="34"/>
  <c r="B724" i="34"/>
  <c r="G723" i="34"/>
  <c r="F723" i="34"/>
  <c r="E723" i="34"/>
  <c r="D723" i="34"/>
  <c r="C723" i="34"/>
  <c r="B723" i="34"/>
  <c r="G722" i="34"/>
  <c r="F722" i="34"/>
  <c r="E722" i="34"/>
  <c r="D722" i="34"/>
  <c r="C722" i="34"/>
  <c r="B722" i="34"/>
  <c r="G721" i="34"/>
  <c r="F721" i="34"/>
  <c r="E721" i="34"/>
  <c r="D721" i="34"/>
  <c r="C721" i="34"/>
  <c r="B721" i="34"/>
  <c r="G720" i="34"/>
  <c r="F720" i="34"/>
  <c r="E720" i="34"/>
  <c r="D720" i="34"/>
  <c r="C720" i="34"/>
  <c r="B720" i="34"/>
  <c r="G719" i="34"/>
  <c r="F719" i="34"/>
  <c r="E719" i="34"/>
  <c r="D719" i="34"/>
  <c r="C719" i="34"/>
  <c r="B719" i="34"/>
  <c r="G718" i="34"/>
  <c r="F718" i="34"/>
  <c r="E718" i="34"/>
  <c r="D718" i="34"/>
  <c r="C718" i="34"/>
  <c r="B718" i="34"/>
  <c r="G717" i="34"/>
  <c r="F717" i="34"/>
  <c r="E717" i="34"/>
  <c r="D717" i="34"/>
  <c r="C717" i="34"/>
  <c r="B717" i="34"/>
  <c r="G716" i="34"/>
  <c r="F716" i="34"/>
  <c r="E716" i="34"/>
  <c r="D716" i="34"/>
  <c r="C716" i="34"/>
  <c r="B716" i="34"/>
  <c r="G715" i="34"/>
  <c r="F715" i="34"/>
  <c r="E715" i="34"/>
  <c r="D715" i="34"/>
  <c r="C715" i="34"/>
  <c r="B715" i="34"/>
  <c r="G714" i="34"/>
  <c r="F714" i="34"/>
  <c r="E714" i="34"/>
  <c r="D714" i="34"/>
  <c r="C714" i="34"/>
  <c r="B714" i="34"/>
  <c r="G713" i="34"/>
  <c r="F713" i="34"/>
  <c r="E713" i="34"/>
  <c r="D713" i="34"/>
  <c r="C713" i="34"/>
  <c r="B713" i="34"/>
  <c r="G712" i="34"/>
  <c r="F712" i="34"/>
  <c r="E712" i="34"/>
  <c r="D712" i="34"/>
  <c r="C712" i="34"/>
  <c r="B712" i="34"/>
  <c r="G711" i="34"/>
  <c r="F711" i="34"/>
  <c r="E711" i="34"/>
  <c r="D711" i="34"/>
  <c r="C711" i="34"/>
  <c r="B711" i="34"/>
  <c r="G710" i="34"/>
  <c r="F710" i="34"/>
  <c r="E710" i="34"/>
  <c r="D710" i="34"/>
  <c r="C710" i="34"/>
  <c r="B710" i="34"/>
  <c r="G709" i="34"/>
  <c r="F709" i="34"/>
  <c r="E709" i="34"/>
  <c r="D709" i="34"/>
  <c r="C709" i="34"/>
  <c r="B709" i="34"/>
  <c r="G708" i="34"/>
  <c r="F708" i="34"/>
  <c r="E708" i="34"/>
  <c r="D708" i="34"/>
  <c r="C708" i="34"/>
  <c r="B708" i="34"/>
  <c r="G707" i="34"/>
  <c r="F707" i="34"/>
  <c r="E707" i="34"/>
  <c r="D707" i="34"/>
  <c r="C707" i="34"/>
  <c r="B707" i="34"/>
  <c r="G706" i="34"/>
  <c r="F706" i="34"/>
  <c r="E706" i="34"/>
  <c r="D706" i="34"/>
  <c r="C706" i="34"/>
  <c r="B706" i="34"/>
  <c r="G705" i="34"/>
  <c r="F705" i="34"/>
  <c r="E705" i="34"/>
  <c r="D705" i="34"/>
  <c r="C705" i="34"/>
  <c r="B705" i="34"/>
  <c r="G704" i="34"/>
  <c r="F704" i="34"/>
  <c r="E704" i="34"/>
  <c r="D704" i="34"/>
  <c r="C704" i="34"/>
  <c r="B704" i="34"/>
  <c r="G703" i="34"/>
  <c r="F703" i="34"/>
  <c r="E703" i="34"/>
  <c r="D703" i="34"/>
  <c r="C703" i="34"/>
  <c r="B703" i="34"/>
  <c r="G702" i="34"/>
  <c r="F702" i="34"/>
  <c r="E702" i="34"/>
  <c r="D702" i="34"/>
  <c r="C702" i="34"/>
  <c r="B702" i="34"/>
  <c r="G701" i="34"/>
  <c r="F701" i="34"/>
  <c r="E701" i="34"/>
  <c r="D701" i="34"/>
  <c r="C701" i="34"/>
  <c r="B701" i="34"/>
  <c r="G700" i="34"/>
  <c r="F700" i="34"/>
  <c r="E700" i="34"/>
  <c r="D700" i="34"/>
  <c r="C700" i="34"/>
  <c r="B700" i="34"/>
  <c r="G699" i="34"/>
  <c r="F699" i="34"/>
  <c r="E699" i="34"/>
  <c r="D699" i="34"/>
  <c r="C699" i="34"/>
  <c r="B699" i="34"/>
  <c r="G698" i="34"/>
  <c r="F698" i="34"/>
  <c r="E698" i="34"/>
  <c r="D698" i="34"/>
  <c r="C698" i="34"/>
  <c r="B698" i="34"/>
  <c r="G697" i="34"/>
  <c r="F697" i="34"/>
  <c r="E697" i="34"/>
  <c r="D697" i="34"/>
  <c r="C697" i="34"/>
  <c r="B697" i="34"/>
  <c r="G696" i="34"/>
  <c r="F696" i="34"/>
  <c r="E696" i="34"/>
  <c r="D696" i="34"/>
  <c r="C696" i="34"/>
  <c r="B696" i="34"/>
  <c r="G695" i="34"/>
  <c r="F695" i="34"/>
  <c r="E695" i="34"/>
  <c r="D695" i="34"/>
  <c r="C695" i="34"/>
  <c r="B695" i="34"/>
  <c r="G694" i="34"/>
  <c r="F694" i="34"/>
  <c r="E694" i="34"/>
  <c r="D694" i="34"/>
  <c r="C694" i="34"/>
  <c r="B694" i="34"/>
  <c r="G693" i="34"/>
  <c r="F693" i="34"/>
  <c r="E693" i="34"/>
  <c r="D693" i="34"/>
  <c r="C693" i="34"/>
  <c r="B693" i="34"/>
  <c r="G692" i="34"/>
  <c r="F692" i="34"/>
  <c r="E692" i="34"/>
  <c r="D692" i="34"/>
  <c r="C692" i="34"/>
  <c r="B692" i="34"/>
  <c r="G691" i="34"/>
  <c r="F691" i="34"/>
  <c r="E691" i="34"/>
  <c r="D691" i="34"/>
  <c r="C691" i="34"/>
  <c r="B691" i="34"/>
  <c r="G690" i="34"/>
  <c r="F690" i="34"/>
  <c r="E690" i="34"/>
  <c r="D690" i="34"/>
  <c r="C690" i="34"/>
  <c r="B690" i="34"/>
  <c r="G689" i="34"/>
  <c r="F689" i="34"/>
  <c r="E689" i="34"/>
  <c r="D689" i="34"/>
  <c r="C689" i="34"/>
  <c r="B689" i="34"/>
  <c r="G688" i="34"/>
  <c r="F688" i="34"/>
  <c r="E688" i="34"/>
  <c r="D688" i="34"/>
  <c r="C688" i="34"/>
  <c r="B688" i="34"/>
  <c r="G687" i="34"/>
  <c r="F687" i="34"/>
  <c r="E687" i="34"/>
  <c r="D687" i="34"/>
  <c r="C687" i="34"/>
  <c r="B687" i="34"/>
  <c r="G686" i="34"/>
  <c r="F686" i="34"/>
  <c r="E686" i="34"/>
  <c r="D686" i="34"/>
  <c r="C686" i="34"/>
  <c r="B686" i="34"/>
  <c r="G685" i="34"/>
  <c r="F685" i="34"/>
  <c r="E685" i="34"/>
  <c r="D685" i="34"/>
  <c r="C685" i="34"/>
  <c r="B685" i="34"/>
  <c r="G684" i="34"/>
  <c r="F684" i="34"/>
  <c r="E684" i="34"/>
  <c r="D684" i="34"/>
  <c r="C684" i="34"/>
  <c r="B684" i="34"/>
  <c r="G683" i="34"/>
  <c r="F683" i="34"/>
  <c r="E683" i="34"/>
  <c r="D683" i="34"/>
  <c r="C683" i="34"/>
  <c r="B683" i="34"/>
  <c r="G682" i="34"/>
  <c r="F682" i="34"/>
  <c r="E682" i="34"/>
  <c r="D682" i="34"/>
  <c r="C682" i="34"/>
  <c r="B682" i="34"/>
  <c r="G681" i="34"/>
  <c r="F681" i="34"/>
  <c r="E681" i="34"/>
  <c r="D681" i="34"/>
  <c r="C681" i="34"/>
  <c r="B681" i="34"/>
  <c r="G680" i="34"/>
  <c r="F680" i="34"/>
  <c r="E680" i="34"/>
  <c r="D680" i="34"/>
  <c r="C680" i="34"/>
  <c r="B680" i="34"/>
  <c r="G679" i="34"/>
  <c r="F679" i="34"/>
  <c r="E679" i="34"/>
  <c r="D679" i="34"/>
  <c r="C679" i="34"/>
  <c r="B679" i="34"/>
  <c r="G678" i="34"/>
  <c r="F678" i="34"/>
  <c r="E678" i="34"/>
  <c r="D678" i="34"/>
  <c r="C678" i="34"/>
  <c r="B678" i="34"/>
  <c r="G677" i="34"/>
  <c r="F677" i="34"/>
  <c r="E677" i="34"/>
  <c r="D677" i="34"/>
  <c r="C677" i="34"/>
  <c r="B677" i="34"/>
  <c r="G676" i="34"/>
  <c r="F676" i="34"/>
  <c r="E676" i="34"/>
  <c r="D676" i="34"/>
  <c r="C676" i="34"/>
  <c r="B676" i="34"/>
  <c r="G675" i="34"/>
  <c r="F675" i="34"/>
  <c r="E675" i="34"/>
  <c r="D675" i="34"/>
  <c r="C675" i="34"/>
  <c r="B675" i="34"/>
  <c r="G674" i="34"/>
  <c r="F674" i="34"/>
  <c r="E674" i="34"/>
  <c r="D674" i="34"/>
  <c r="C674" i="34"/>
  <c r="B674" i="34"/>
  <c r="G673" i="34"/>
  <c r="F673" i="34"/>
  <c r="E673" i="34"/>
  <c r="D673" i="34"/>
  <c r="C673" i="34"/>
  <c r="B673" i="34"/>
  <c r="G672" i="34"/>
  <c r="F672" i="34"/>
  <c r="E672" i="34"/>
  <c r="D672" i="34"/>
  <c r="C672" i="34"/>
  <c r="B672" i="34"/>
  <c r="G671" i="34"/>
  <c r="F671" i="34"/>
  <c r="E671" i="34"/>
  <c r="D671" i="34"/>
  <c r="C671" i="34"/>
  <c r="B671" i="34"/>
  <c r="G670" i="34"/>
  <c r="F670" i="34"/>
  <c r="E670" i="34"/>
  <c r="D670" i="34"/>
  <c r="C670" i="34"/>
  <c r="B670" i="34"/>
  <c r="G669" i="34"/>
  <c r="F669" i="34"/>
  <c r="E669" i="34"/>
  <c r="D669" i="34"/>
  <c r="C669" i="34"/>
  <c r="B669" i="34"/>
  <c r="G668" i="34"/>
  <c r="F668" i="34"/>
  <c r="E668" i="34"/>
  <c r="D668" i="34"/>
  <c r="C668" i="34"/>
  <c r="B668" i="34"/>
  <c r="G667" i="34"/>
  <c r="F667" i="34"/>
  <c r="E667" i="34"/>
  <c r="D667" i="34"/>
  <c r="C667" i="34"/>
  <c r="B667" i="34"/>
  <c r="G666" i="34"/>
  <c r="F666" i="34"/>
  <c r="E666" i="34"/>
  <c r="D666" i="34"/>
  <c r="C666" i="34"/>
  <c r="B666" i="34"/>
  <c r="G665" i="34"/>
  <c r="F665" i="34"/>
  <c r="E665" i="34"/>
  <c r="D665" i="34"/>
  <c r="C665" i="34"/>
  <c r="B665" i="34"/>
  <c r="G664" i="34"/>
  <c r="F664" i="34"/>
  <c r="E664" i="34"/>
  <c r="D664" i="34"/>
  <c r="C664" i="34"/>
  <c r="B664" i="34"/>
  <c r="G663" i="34"/>
  <c r="F663" i="34"/>
  <c r="E663" i="34"/>
  <c r="D663" i="34"/>
  <c r="C663" i="34"/>
  <c r="B663" i="34"/>
  <c r="G662" i="34"/>
  <c r="F662" i="34"/>
  <c r="E662" i="34"/>
  <c r="D662" i="34"/>
  <c r="C662" i="34"/>
  <c r="B662" i="34"/>
  <c r="G661" i="34"/>
  <c r="F661" i="34"/>
  <c r="E661" i="34"/>
  <c r="D661" i="34"/>
  <c r="C661" i="34"/>
  <c r="B661" i="34"/>
  <c r="G660" i="34"/>
  <c r="F660" i="34"/>
  <c r="E660" i="34"/>
  <c r="D660" i="34"/>
  <c r="C660" i="34"/>
  <c r="B660" i="34"/>
  <c r="G659" i="34"/>
  <c r="F659" i="34"/>
  <c r="E659" i="34"/>
  <c r="D659" i="34"/>
  <c r="C659" i="34"/>
  <c r="B659" i="34"/>
  <c r="G658" i="34"/>
  <c r="F658" i="34"/>
  <c r="E658" i="34"/>
  <c r="D658" i="34"/>
  <c r="C658" i="34"/>
  <c r="B658" i="34"/>
  <c r="G657" i="34"/>
  <c r="F657" i="34"/>
  <c r="E657" i="34"/>
  <c r="D657" i="34"/>
  <c r="C657" i="34"/>
  <c r="B657" i="34"/>
  <c r="G656" i="34"/>
  <c r="F656" i="34"/>
  <c r="E656" i="34"/>
  <c r="D656" i="34"/>
  <c r="C656" i="34"/>
  <c r="B656" i="34"/>
  <c r="G655" i="34"/>
  <c r="F655" i="34"/>
  <c r="E655" i="34"/>
  <c r="D655" i="34"/>
  <c r="C655" i="34"/>
  <c r="B655" i="34"/>
  <c r="G654" i="34"/>
  <c r="F654" i="34"/>
  <c r="E654" i="34"/>
  <c r="D654" i="34"/>
  <c r="C654" i="34"/>
  <c r="B654" i="34"/>
  <c r="G653" i="34"/>
  <c r="F653" i="34"/>
  <c r="E653" i="34"/>
  <c r="D653" i="34"/>
  <c r="C653" i="34"/>
  <c r="B653" i="34"/>
  <c r="G652" i="34"/>
  <c r="F652" i="34"/>
  <c r="E652" i="34"/>
  <c r="D652" i="34"/>
  <c r="C652" i="34"/>
  <c r="B652" i="34"/>
  <c r="G651" i="34"/>
  <c r="F651" i="34"/>
  <c r="E651" i="34"/>
  <c r="D651" i="34"/>
  <c r="C651" i="34"/>
  <c r="B651" i="34"/>
  <c r="G650" i="34"/>
  <c r="F650" i="34"/>
  <c r="E650" i="34"/>
  <c r="D650" i="34"/>
  <c r="C650" i="34"/>
  <c r="B650" i="34"/>
  <c r="G649" i="34"/>
  <c r="F649" i="34"/>
  <c r="E649" i="34"/>
  <c r="D649" i="34"/>
  <c r="C649" i="34"/>
  <c r="B649" i="34"/>
  <c r="G648" i="34"/>
  <c r="F648" i="34"/>
  <c r="E648" i="34"/>
  <c r="D648" i="34"/>
  <c r="C648" i="34"/>
  <c r="B648" i="34"/>
  <c r="G647" i="34"/>
  <c r="F647" i="34"/>
  <c r="E647" i="34"/>
  <c r="D647" i="34"/>
  <c r="C647" i="34"/>
  <c r="B647" i="34"/>
  <c r="G646" i="34"/>
  <c r="F646" i="34"/>
  <c r="E646" i="34"/>
  <c r="D646" i="34"/>
  <c r="C646" i="34"/>
  <c r="B646" i="34"/>
  <c r="G645" i="34"/>
  <c r="F645" i="34"/>
  <c r="E645" i="34"/>
  <c r="D645" i="34"/>
  <c r="C645" i="34"/>
  <c r="B645" i="34"/>
  <c r="G644" i="34"/>
  <c r="F644" i="34"/>
  <c r="E644" i="34"/>
  <c r="D644" i="34"/>
  <c r="C644" i="34"/>
  <c r="B644" i="34"/>
  <c r="G643" i="34"/>
  <c r="F643" i="34"/>
  <c r="E643" i="34"/>
  <c r="D643" i="34"/>
  <c r="C643" i="34"/>
  <c r="B643" i="34"/>
  <c r="G642" i="34"/>
  <c r="F642" i="34"/>
  <c r="E642" i="34"/>
  <c r="D642" i="34"/>
  <c r="C642" i="34"/>
  <c r="B642" i="34"/>
  <c r="G641" i="34"/>
  <c r="F641" i="34"/>
  <c r="E641" i="34"/>
  <c r="D641" i="34"/>
  <c r="C641" i="34"/>
  <c r="B641" i="34"/>
  <c r="G640" i="34"/>
  <c r="F640" i="34"/>
  <c r="E640" i="34"/>
  <c r="D640" i="34"/>
  <c r="C640" i="34"/>
  <c r="B640" i="34"/>
  <c r="G639" i="34"/>
  <c r="F639" i="34"/>
  <c r="E639" i="34"/>
  <c r="D639" i="34"/>
  <c r="C639" i="34"/>
  <c r="B639" i="34"/>
  <c r="G638" i="34"/>
  <c r="F638" i="34"/>
  <c r="E638" i="34"/>
  <c r="D638" i="34"/>
  <c r="C638" i="34"/>
  <c r="B638" i="34"/>
  <c r="G637" i="34"/>
  <c r="F637" i="34"/>
  <c r="E637" i="34"/>
  <c r="D637" i="34"/>
  <c r="C637" i="34"/>
  <c r="B637" i="34"/>
  <c r="G636" i="34"/>
  <c r="F636" i="34"/>
  <c r="E636" i="34"/>
  <c r="D636" i="34"/>
  <c r="C636" i="34"/>
  <c r="B636" i="34"/>
  <c r="G635" i="34"/>
  <c r="F635" i="34"/>
  <c r="E635" i="34"/>
  <c r="D635" i="34"/>
  <c r="C635" i="34"/>
  <c r="B635" i="34"/>
  <c r="G634" i="34"/>
  <c r="F634" i="34"/>
  <c r="E634" i="34"/>
  <c r="D634" i="34"/>
  <c r="C634" i="34"/>
  <c r="B634" i="34"/>
  <c r="G633" i="34"/>
  <c r="F633" i="34"/>
  <c r="E633" i="34"/>
  <c r="D633" i="34"/>
  <c r="C633" i="34"/>
  <c r="B633" i="34"/>
  <c r="G632" i="34"/>
  <c r="F632" i="34"/>
  <c r="E632" i="34"/>
  <c r="D632" i="34"/>
  <c r="C632" i="34"/>
  <c r="B632" i="34"/>
  <c r="G631" i="34"/>
  <c r="F631" i="34"/>
  <c r="E631" i="34"/>
  <c r="D631" i="34"/>
  <c r="C631" i="34"/>
  <c r="B631" i="34"/>
  <c r="G630" i="34"/>
  <c r="F630" i="34"/>
  <c r="E630" i="34"/>
  <c r="D630" i="34"/>
  <c r="C630" i="34"/>
  <c r="B630" i="34"/>
  <c r="G629" i="34"/>
  <c r="F629" i="34"/>
  <c r="E629" i="34"/>
  <c r="D629" i="34"/>
  <c r="C629" i="34"/>
  <c r="B629" i="34"/>
  <c r="G628" i="34"/>
  <c r="F628" i="34"/>
  <c r="E628" i="34"/>
  <c r="D628" i="34"/>
  <c r="C628" i="34"/>
  <c r="B628" i="34"/>
  <c r="G627" i="34"/>
  <c r="F627" i="34"/>
  <c r="E627" i="34"/>
  <c r="D627" i="34"/>
  <c r="C627" i="34"/>
  <c r="B627" i="34"/>
  <c r="G626" i="34"/>
  <c r="F626" i="34"/>
  <c r="E626" i="34"/>
  <c r="D626" i="34"/>
  <c r="C626" i="34"/>
  <c r="B626" i="34"/>
  <c r="G625" i="34"/>
  <c r="F625" i="34"/>
  <c r="E625" i="34"/>
  <c r="D625" i="34"/>
  <c r="C625" i="34"/>
  <c r="B625" i="34"/>
  <c r="G624" i="34"/>
  <c r="F624" i="34"/>
  <c r="E624" i="34"/>
  <c r="D624" i="34"/>
  <c r="C624" i="34"/>
  <c r="B624" i="34"/>
  <c r="G623" i="34"/>
  <c r="F623" i="34"/>
  <c r="E623" i="34"/>
  <c r="D623" i="34"/>
  <c r="C623" i="34"/>
  <c r="B623" i="34"/>
  <c r="G622" i="34"/>
  <c r="F622" i="34"/>
  <c r="E622" i="34"/>
  <c r="D622" i="34"/>
  <c r="C622" i="34"/>
  <c r="B622" i="34"/>
  <c r="G621" i="34"/>
  <c r="F621" i="34"/>
  <c r="E621" i="34"/>
  <c r="D621" i="34"/>
  <c r="C621" i="34"/>
  <c r="B621" i="34"/>
  <c r="G620" i="34"/>
  <c r="F620" i="34"/>
  <c r="E620" i="34"/>
  <c r="D620" i="34"/>
  <c r="C620" i="34"/>
  <c r="B620" i="34"/>
  <c r="G619" i="34"/>
  <c r="F619" i="34"/>
  <c r="E619" i="34"/>
  <c r="D619" i="34"/>
  <c r="C619" i="34"/>
  <c r="B619" i="34"/>
  <c r="G618" i="34"/>
  <c r="F618" i="34"/>
  <c r="E618" i="34"/>
  <c r="D618" i="34"/>
  <c r="C618" i="34"/>
  <c r="B618" i="34"/>
  <c r="G617" i="34"/>
  <c r="F617" i="34"/>
  <c r="E617" i="34"/>
  <c r="D617" i="34"/>
  <c r="C617" i="34"/>
  <c r="B617" i="34"/>
  <c r="G616" i="34"/>
  <c r="F616" i="34"/>
  <c r="E616" i="34"/>
  <c r="D616" i="34"/>
  <c r="C616" i="34"/>
  <c r="B616" i="34"/>
  <c r="G615" i="34"/>
  <c r="F615" i="34"/>
  <c r="E615" i="34"/>
  <c r="D615" i="34"/>
  <c r="C615" i="34"/>
  <c r="B615" i="34"/>
  <c r="G614" i="34"/>
  <c r="F614" i="34"/>
  <c r="E614" i="34"/>
  <c r="D614" i="34"/>
  <c r="C614" i="34"/>
  <c r="B614" i="34"/>
  <c r="G613" i="34"/>
  <c r="F613" i="34"/>
  <c r="E613" i="34"/>
  <c r="D613" i="34"/>
  <c r="C613" i="34"/>
  <c r="B613" i="34"/>
  <c r="G612" i="34"/>
  <c r="F612" i="34"/>
  <c r="E612" i="34"/>
  <c r="D612" i="34"/>
  <c r="C612" i="34"/>
  <c r="B612" i="34"/>
  <c r="G611" i="34"/>
  <c r="F611" i="34"/>
  <c r="E611" i="34"/>
  <c r="D611" i="34"/>
  <c r="C611" i="34"/>
  <c r="B611" i="34"/>
  <c r="G610" i="34"/>
  <c r="F610" i="34"/>
  <c r="E610" i="34"/>
  <c r="D610" i="34"/>
  <c r="C610" i="34"/>
  <c r="B610" i="34"/>
  <c r="G609" i="34"/>
  <c r="F609" i="34"/>
  <c r="E609" i="34"/>
  <c r="D609" i="34"/>
  <c r="C609" i="34"/>
  <c r="B609" i="34"/>
  <c r="G608" i="34"/>
  <c r="F608" i="34"/>
  <c r="E608" i="34"/>
  <c r="D608" i="34"/>
  <c r="C608" i="34"/>
  <c r="B608" i="34"/>
  <c r="G607" i="34"/>
  <c r="F607" i="34"/>
  <c r="E607" i="34"/>
  <c r="D607" i="34"/>
  <c r="C607" i="34"/>
  <c r="B607" i="34"/>
  <c r="G606" i="34"/>
  <c r="F606" i="34"/>
  <c r="E606" i="34"/>
  <c r="D606" i="34"/>
  <c r="C606" i="34"/>
  <c r="B606" i="34"/>
  <c r="G605" i="34"/>
  <c r="F605" i="34"/>
  <c r="E605" i="34"/>
  <c r="D605" i="34"/>
  <c r="C605" i="34"/>
  <c r="B605" i="34"/>
  <c r="G604" i="34"/>
  <c r="F604" i="34"/>
  <c r="E604" i="34"/>
  <c r="D604" i="34"/>
  <c r="C604" i="34"/>
  <c r="B604" i="34"/>
  <c r="G603" i="34"/>
  <c r="F603" i="34"/>
  <c r="E603" i="34"/>
  <c r="D603" i="34"/>
  <c r="C603" i="34"/>
  <c r="B603" i="34"/>
  <c r="G602" i="34"/>
  <c r="F602" i="34"/>
  <c r="E602" i="34"/>
  <c r="D602" i="34"/>
  <c r="C602" i="34"/>
  <c r="B602" i="34"/>
  <c r="G601" i="34"/>
  <c r="F601" i="34"/>
  <c r="E601" i="34"/>
  <c r="D601" i="34"/>
  <c r="C601" i="34"/>
  <c r="B601" i="34"/>
  <c r="G600" i="34"/>
  <c r="F600" i="34"/>
  <c r="E600" i="34"/>
  <c r="D600" i="34"/>
  <c r="C600" i="34"/>
  <c r="B600" i="34"/>
  <c r="G599" i="34"/>
  <c r="F599" i="34"/>
  <c r="E599" i="34"/>
  <c r="D599" i="34"/>
  <c r="C599" i="34"/>
  <c r="B599" i="34"/>
  <c r="G598" i="34"/>
  <c r="F598" i="34"/>
  <c r="E598" i="34"/>
  <c r="D598" i="34"/>
  <c r="C598" i="34"/>
  <c r="B598" i="34"/>
  <c r="G597" i="34"/>
  <c r="F597" i="34"/>
  <c r="E597" i="34"/>
  <c r="D597" i="34"/>
  <c r="C597" i="34"/>
  <c r="B597" i="34"/>
  <c r="G596" i="34"/>
  <c r="F596" i="34"/>
  <c r="E596" i="34"/>
  <c r="D596" i="34"/>
  <c r="C596" i="34"/>
  <c r="B596" i="34"/>
  <c r="G595" i="34"/>
  <c r="F595" i="34"/>
  <c r="E595" i="34"/>
  <c r="D595" i="34"/>
  <c r="C595" i="34"/>
  <c r="B595" i="34"/>
  <c r="G594" i="34"/>
  <c r="F594" i="34"/>
  <c r="E594" i="34"/>
  <c r="D594" i="34"/>
  <c r="C594" i="34"/>
  <c r="B594" i="34"/>
  <c r="G593" i="34"/>
  <c r="F593" i="34"/>
  <c r="E593" i="34"/>
  <c r="D593" i="34"/>
  <c r="C593" i="34"/>
  <c r="B593" i="34"/>
  <c r="G592" i="34"/>
  <c r="F592" i="34"/>
  <c r="E592" i="34"/>
  <c r="D592" i="34"/>
  <c r="C592" i="34"/>
  <c r="B592" i="34"/>
  <c r="G591" i="34"/>
  <c r="F591" i="34"/>
  <c r="E591" i="34"/>
  <c r="D591" i="34"/>
  <c r="C591" i="34"/>
  <c r="B591" i="34"/>
  <c r="G590" i="34"/>
  <c r="F590" i="34"/>
  <c r="E590" i="34"/>
  <c r="D590" i="34"/>
  <c r="C590" i="34"/>
  <c r="B590" i="34"/>
  <c r="G589" i="34"/>
  <c r="F589" i="34"/>
  <c r="E589" i="34"/>
  <c r="D589" i="34"/>
  <c r="C589" i="34"/>
  <c r="B589" i="34"/>
  <c r="G588" i="34"/>
  <c r="F588" i="34"/>
  <c r="E588" i="34"/>
  <c r="D588" i="34"/>
  <c r="C588" i="34"/>
  <c r="B588" i="34"/>
  <c r="G587" i="34"/>
  <c r="F587" i="34"/>
  <c r="E587" i="34"/>
  <c r="D587" i="34"/>
  <c r="C587" i="34"/>
  <c r="B587" i="34"/>
  <c r="G586" i="34"/>
  <c r="F586" i="34"/>
  <c r="E586" i="34"/>
  <c r="D586" i="34"/>
  <c r="C586" i="34"/>
  <c r="B586" i="34"/>
  <c r="G585" i="34"/>
  <c r="F585" i="34"/>
  <c r="E585" i="34"/>
  <c r="D585" i="34"/>
  <c r="C585" i="34"/>
  <c r="B585" i="34"/>
  <c r="G584" i="34"/>
  <c r="F584" i="34"/>
  <c r="E584" i="34"/>
  <c r="D584" i="34"/>
  <c r="C584" i="34"/>
  <c r="B584" i="34"/>
  <c r="G583" i="34"/>
  <c r="F583" i="34"/>
  <c r="E583" i="34"/>
  <c r="D583" i="34"/>
  <c r="C583" i="34"/>
  <c r="B583" i="34"/>
  <c r="G582" i="34"/>
  <c r="F582" i="34"/>
  <c r="E582" i="34"/>
  <c r="D582" i="34"/>
  <c r="C582" i="34"/>
  <c r="B582" i="34"/>
  <c r="G581" i="34"/>
  <c r="F581" i="34"/>
  <c r="E581" i="34"/>
  <c r="D581" i="34"/>
  <c r="C581" i="34"/>
  <c r="B581" i="34"/>
  <c r="G580" i="34"/>
  <c r="F580" i="34"/>
  <c r="E580" i="34"/>
  <c r="D580" i="34"/>
  <c r="C580" i="34"/>
  <c r="B580" i="34"/>
  <c r="G579" i="34"/>
  <c r="F579" i="34"/>
  <c r="E579" i="34"/>
  <c r="D579" i="34"/>
  <c r="C579" i="34"/>
  <c r="B579" i="34"/>
  <c r="G578" i="34"/>
  <c r="F578" i="34"/>
  <c r="E578" i="34"/>
  <c r="D578" i="34"/>
  <c r="C578" i="34"/>
  <c r="B578" i="34"/>
  <c r="G577" i="34"/>
  <c r="F577" i="34"/>
  <c r="E577" i="34"/>
  <c r="D577" i="34"/>
  <c r="C577" i="34"/>
  <c r="B577" i="34"/>
  <c r="G576" i="34"/>
  <c r="F576" i="34"/>
  <c r="E576" i="34"/>
  <c r="D576" i="34"/>
  <c r="C576" i="34"/>
  <c r="B576" i="34"/>
  <c r="G575" i="34"/>
  <c r="F575" i="34"/>
  <c r="E575" i="34"/>
  <c r="D575" i="34"/>
  <c r="C575" i="34"/>
  <c r="B575" i="34"/>
  <c r="G574" i="34"/>
  <c r="F574" i="34"/>
  <c r="E574" i="34"/>
  <c r="D574" i="34"/>
  <c r="C574" i="34"/>
  <c r="B574" i="34"/>
  <c r="G573" i="34"/>
  <c r="F573" i="34"/>
  <c r="E573" i="34"/>
  <c r="D573" i="34"/>
  <c r="C573" i="34"/>
  <c r="B573" i="34"/>
  <c r="G572" i="34"/>
  <c r="F572" i="34"/>
  <c r="E572" i="34"/>
  <c r="D572" i="34"/>
  <c r="C572" i="34"/>
  <c r="B572" i="34"/>
  <c r="G571" i="34"/>
  <c r="F571" i="34"/>
  <c r="E571" i="34"/>
  <c r="D571" i="34"/>
  <c r="C571" i="34"/>
  <c r="B571" i="34"/>
  <c r="G570" i="34"/>
  <c r="F570" i="34"/>
  <c r="E570" i="34"/>
  <c r="D570" i="34"/>
  <c r="C570" i="34"/>
  <c r="B570" i="34"/>
  <c r="G569" i="34"/>
  <c r="F569" i="34"/>
  <c r="E569" i="34"/>
  <c r="D569" i="34"/>
  <c r="C569" i="34"/>
  <c r="B569" i="34"/>
  <c r="G568" i="34"/>
  <c r="F568" i="34"/>
  <c r="E568" i="34"/>
  <c r="D568" i="34"/>
  <c r="C568" i="34"/>
  <c r="B568" i="34"/>
  <c r="G567" i="34"/>
  <c r="F567" i="34"/>
  <c r="E567" i="34"/>
  <c r="D567" i="34"/>
  <c r="C567" i="34"/>
  <c r="B567" i="34"/>
  <c r="G566" i="34"/>
  <c r="F566" i="34"/>
  <c r="E566" i="34"/>
  <c r="D566" i="34"/>
  <c r="C566" i="34"/>
  <c r="B566" i="34"/>
  <c r="G565" i="34"/>
  <c r="F565" i="34"/>
  <c r="E565" i="34"/>
  <c r="D565" i="34"/>
  <c r="C565" i="34"/>
  <c r="B565" i="34"/>
  <c r="G564" i="34"/>
  <c r="F564" i="34"/>
  <c r="E564" i="34"/>
  <c r="D564" i="34"/>
  <c r="C564" i="34"/>
  <c r="B564" i="34"/>
  <c r="G563" i="34"/>
  <c r="F563" i="34"/>
  <c r="E563" i="34"/>
  <c r="D563" i="34"/>
  <c r="C563" i="34"/>
  <c r="B563" i="34"/>
  <c r="G562" i="34"/>
  <c r="F562" i="34"/>
  <c r="E562" i="34"/>
  <c r="D562" i="34"/>
  <c r="C562" i="34"/>
  <c r="B562" i="34"/>
  <c r="G561" i="34"/>
  <c r="F561" i="34"/>
  <c r="E561" i="34"/>
  <c r="D561" i="34"/>
  <c r="C561" i="34"/>
  <c r="B561" i="34"/>
  <c r="G560" i="34"/>
  <c r="F560" i="34"/>
  <c r="E560" i="34"/>
  <c r="D560" i="34"/>
  <c r="C560" i="34"/>
  <c r="B560" i="34"/>
  <c r="G559" i="34"/>
  <c r="F559" i="34"/>
  <c r="E559" i="34"/>
  <c r="D559" i="34"/>
  <c r="C559" i="34"/>
  <c r="B559" i="34"/>
  <c r="G558" i="34"/>
  <c r="F558" i="34"/>
  <c r="E558" i="34"/>
  <c r="D558" i="34"/>
  <c r="C558" i="34"/>
  <c r="B558" i="34"/>
  <c r="G557" i="34"/>
  <c r="F557" i="34"/>
  <c r="E557" i="34"/>
  <c r="D557" i="34"/>
  <c r="C557" i="34"/>
  <c r="B557" i="34"/>
  <c r="G556" i="34"/>
  <c r="F556" i="34"/>
  <c r="E556" i="34"/>
  <c r="D556" i="34"/>
  <c r="C556" i="34"/>
  <c r="B556" i="34"/>
  <c r="G555" i="34"/>
  <c r="F555" i="34"/>
  <c r="E555" i="34"/>
  <c r="D555" i="34"/>
  <c r="C555" i="34"/>
  <c r="B555" i="34"/>
  <c r="G554" i="34"/>
  <c r="F554" i="34"/>
  <c r="E554" i="34"/>
  <c r="D554" i="34"/>
  <c r="C554" i="34"/>
  <c r="B554" i="34"/>
  <c r="G553" i="34"/>
  <c r="F553" i="34"/>
  <c r="E553" i="34"/>
  <c r="D553" i="34"/>
  <c r="C553" i="34"/>
  <c r="B553" i="34"/>
  <c r="G552" i="34"/>
  <c r="F552" i="34"/>
  <c r="E552" i="34"/>
  <c r="D552" i="34"/>
  <c r="C552" i="34"/>
  <c r="B552" i="34"/>
  <c r="G551" i="34"/>
  <c r="F551" i="34"/>
  <c r="E551" i="34"/>
  <c r="D551" i="34"/>
  <c r="C551" i="34"/>
  <c r="B551" i="34"/>
  <c r="G550" i="34"/>
  <c r="F550" i="34"/>
  <c r="E550" i="34"/>
  <c r="D550" i="34"/>
  <c r="C550" i="34"/>
  <c r="B550" i="34"/>
  <c r="G549" i="34"/>
  <c r="F549" i="34"/>
  <c r="E549" i="34"/>
  <c r="D549" i="34"/>
  <c r="C549" i="34"/>
  <c r="B549" i="34"/>
  <c r="G548" i="34"/>
  <c r="F548" i="34"/>
  <c r="E548" i="34"/>
  <c r="D548" i="34"/>
  <c r="C548" i="34"/>
  <c r="B548" i="34"/>
  <c r="G547" i="34"/>
  <c r="F547" i="34"/>
  <c r="E547" i="34"/>
  <c r="D547" i="34"/>
  <c r="C547" i="34"/>
  <c r="B547" i="34"/>
  <c r="G546" i="34"/>
  <c r="F546" i="34"/>
  <c r="E546" i="34"/>
  <c r="D546" i="34"/>
  <c r="C546" i="34"/>
  <c r="B546" i="34"/>
  <c r="G545" i="34"/>
  <c r="F545" i="34"/>
  <c r="E545" i="34"/>
  <c r="D545" i="34"/>
  <c r="C545" i="34"/>
  <c r="B545" i="34"/>
  <c r="G544" i="34"/>
  <c r="F544" i="34"/>
  <c r="E544" i="34"/>
  <c r="D544" i="34"/>
  <c r="C544" i="34"/>
  <c r="B544" i="34"/>
  <c r="G543" i="34"/>
  <c r="F543" i="34"/>
  <c r="E543" i="34"/>
  <c r="D543" i="34"/>
  <c r="C543" i="34"/>
  <c r="B543" i="34"/>
  <c r="G542" i="34"/>
  <c r="F542" i="34"/>
  <c r="E542" i="34"/>
  <c r="D542" i="34"/>
  <c r="C542" i="34"/>
  <c r="B542" i="34"/>
  <c r="G541" i="34"/>
  <c r="F541" i="34"/>
  <c r="E541" i="34"/>
  <c r="D541" i="34"/>
  <c r="C541" i="34"/>
  <c r="B541" i="34"/>
  <c r="G540" i="34"/>
  <c r="F540" i="34"/>
  <c r="E540" i="34"/>
  <c r="D540" i="34"/>
  <c r="C540" i="34"/>
  <c r="B540" i="34"/>
  <c r="G539" i="34"/>
  <c r="F539" i="34"/>
  <c r="E539" i="34"/>
  <c r="D539" i="34"/>
  <c r="C539" i="34"/>
  <c r="B539" i="34"/>
  <c r="G538" i="34"/>
  <c r="F538" i="34"/>
  <c r="E538" i="34"/>
  <c r="D538" i="34"/>
  <c r="C538" i="34"/>
  <c r="B538" i="34"/>
  <c r="G537" i="34"/>
  <c r="F537" i="34"/>
  <c r="E537" i="34"/>
  <c r="D537" i="34"/>
  <c r="C537" i="34"/>
  <c r="B537" i="34"/>
  <c r="G536" i="34"/>
  <c r="F536" i="34"/>
  <c r="E536" i="34"/>
  <c r="D536" i="34"/>
  <c r="C536" i="34"/>
  <c r="B536" i="34"/>
  <c r="G535" i="34"/>
  <c r="F535" i="34"/>
  <c r="E535" i="34"/>
  <c r="D535" i="34"/>
  <c r="C535" i="34"/>
  <c r="B535" i="34"/>
  <c r="G534" i="34"/>
  <c r="F534" i="34"/>
  <c r="E534" i="34"/>
  <c r="D534" i="34"/>
  <c r="C534" i="34"/>
  <c r="B534" i="34"/>
  <c r="G533" i="34"/>
  <c r="F533" i="34"/>
  <c r="E533" i="34"/>
  <c r="D533" i="34"/>
  <c r="C533" i="34"/>
  <c r="B533" i="34"/>
  <c r="G532" i="34"/>
  <c r="F532" i="34"/>
  <c r="E532" i="34"/>
  <c r="D532" i="34"/>
  <c r="C532" i="34"/>
  <c r="B532" i="34"/>
  <c r="G531" i="34"/>
  <c r="F531" i="34"/>
  <c r="E531" i="34"/>
  <c r="D531" i="34"/>
  <c r="C531" i="34"/>
  <c r="B531" i="34"/>
  <c r="G530" i="34"/>
  <c r="F530" i="34"/>
  <c r="E530" i="34"/>
  <c r="D530" i="34"/>
  <c r="C530" i="34"/>
  <c r="B530" i="34"/>
  <c r="G529" i="34"/>
  <c r="F529" i="34"/>
  <c r="E529" i="34"/>
  <c r="D529" i="34"/>
  <c r="C529" i="34"/>
  <c r="B529" i="34"/>
  <c r="G528" i="34"/>
  <c r="F528" i="34"/>
  <c r="E528" i="34"/>
  <c r="D528" i="34"/>
  <c r="C528" i="34"/>
  <c r="B528" i="34"/>
  <c r="G527" i="34"/>
  <c r="F527" i="34"/>
  <c r="E527" i="34"/>
  <c r="D527" i="34"/>
  <c r="C527" i="34"/>
  <c r="B527" i="34"/>
  <c r="G526" i="34"/>
  <c r="F526" i="34"/>
  <c r="E526" i="34"/>
  <c r="D526" i="34"/>
  <c r="C526" i="34"/>
  <c r="B526" i="34"/>
  <c r="G525" i="34"/>
  <c r="F525" i="34"/>
  <c r="E525" i="34"/>
  <c r="D525" i="34"/>
  <c r="C525" i="34"/>
  <c r="B525" i="34"/>
  <c r="G524" i="34"/>
  <c r="F524" i="34"/>
  <c r="E524" i="34"/>
  <c r="D524" i="34"/>
  <c r="C524" i="34"/>
  <c r="B524" i="34"/>
  <c r="G523" i="34"/>
  <c r="F523" i="34"/>
  <c r="E523" i="34"/>
  <c r="D523" i="34"/>
  <c r="C523" i="34"/>
  <c r="B523" i="34"/>
  <c r="G522" i="34"/>
  <c r="F522" i="34"/>
  <c r="E522" i="34"/>
  <c r="D522" i="34"/>
  <c r="C522" i="34"/>
  <c r="B522" i="34"/>
  <c r="G521" i="34"/>
  <c r="F521" i="34"/>
  <c r="E521" i="34"/>
  <c r="D521" i="34"/>
  <c r="C521" i="34"/>
  <c r="B521" i="34"/>
  <c r="G520" i="34"/>
  <c r="F520" i="34"/>
  <c r="E520" i="34"/>
  <c r="D520" i="34"/>
  <c r="C520" i="34"/>
  <c r="B520" i="34"/>
  <c r="G519" i="34"/>
  <c r="F519" i="34"/>
  <c r="E519" i="34"/>
  <c r="D519" i="34"/>
  <c r="C519" i="34"/>
  <c r="B519" i="34"/>
  <c r="G518" i="34"/>
  <c r="F518" i="34"/>
  <c r="E518" i="34"/>
  <c r="D518" i="34"/>
  <c r="C518" i="34"/>
  <c r="B518" i="34"/>
  <c r="G517" i="34"/>
  <c r="F517" i="34"/>
  <c r="E517" i="34"/>
  <c r="D517" i="34"/>
  <c r="C517" i="34"/>
  <c r="B517" i="34"/>
  <c r="G516" i="34"/>
  <c r="F516" i="34"/>
  <c r="E516" i="34"/>
  <c r="D516" i="34"/>
  <c r="C516" i="34"/>
  <c r="B516" i="34"/>
  <c r="G515" i="34"/>
  <c r="F515" i="34"/>
  <c r="E515" i="34"/>
  <c r="D515" i="34"/>
  <c r="C515" i="34"/>
  <c r="B515" i="34"/>
  <c r="G514" i="34"/>
  <c r="F514" i="34"/>
  <c r="E514" i="34"/>
  <c r="D514" i="34"/>
  <c r="C514" i="34"/>
  <c r="B514" i="34"/>
  <c r="G513" i="34"/>
  <c r="F513" i="34"/>
  <c r="E513" i="34"/>
  <c r="D513" i="34"/>
  <c r="C513" i="34"/>
  <c r="B513" i="34"/>
  <c r="G512" i="34"/>
  <c r="F512" i="34"/>
  <c r="E512" i="34"/>
  <c r="D512" i="34"/>
  <c r="C512" i="34"/>
  <c r="B512" i="34"/>
  <c r="G511" i="34"/>
  <c r="F511" i="34"/>
  <c r="E511" i="34"/>
  <c r="D511" i="34"/>
  <c r="C511" i="34"/>
  <c r="B511" i="34"/>
  <c r="G510" i="34"/>
  <c r="F510" i="34"/>
  <c r="E510" i="34"/>
  <c r="D510" i="34"/>
  <c r="C510" i="34"/>
  <c r="B510" i="34"/>
  <c r="G509" i="34"/>
  <c r="F509" i="34"/>
  <c r="E509" i="34"/>
  <c r="D509" i="34"/>
  <c r="C509" i="34"/>
  <c r="B509" i="34"/>
  <c r="G508" i="34"/>
  <c r="F508" i="34"/>
  <c r="E508" i="34"/>
  <c r="D508" i="34"/>
  <c r="C508" i="34"/>
  <c r="B508" i="34"/>
  <c r="G507" i="34"/>
  <c r="F507" i="34"/>
  <c r="E507" i="34"/>
  <c r="D507" i="34"/>
  <c r="C507" i="34"/>
  <c r="B507" i="34"/>
  <c r="G506" i="34"/>
  <c r="F506" i="34"/>
  <c r="E506" i="34"/>
  <c r="D506" i="34"/>
  <c r="C506" i="34"/>
  <c r="B506" i="34"/>
  <c r="G505" i="34"/>
  <c r="F505" i="34"/>
  <c r="E505" i="34"/>
  <c r="D505" i="34"/>
  <c r="C505" i="34"/>
  <c r="B505" i="34"/>
  <c r="G504" i="34"/>
  <c r="F504" i="34"/>
  <c r="E504" i="34"/>
  <c r="D504" i="34"/>
  <c r="C504" i="34"/>
  <c r="B504" i="34"/>
  <c r="G503" i="34"/>
  <c r="F503" i="34"/>
  <c r="E503" i="34"/>
  <c r="D503" i="34"/>
  <c r="C503" i="34"/>
  <c r="B503" i="34"/>
  <c r="G502" i="34"/>
  <c r="F502" i="34"/>
  <c r="E502" i="34"/>
  <c r="D502" i="34"/>
  <c r="C502" i="34"/>
  <c r="B502" i="34"/>
  <c r="G501" i="34"/>
  <c r="F501" i="34"/>
  <c r="E501" i="34"/>
  <c r="D501" i="34"/>
  <c r="C501" i="34"/>
  <c r="B501" i="34"/>
  <c r="G500" i="34"/>
  <c r="F500" i="34"/>
  <c r="E500" i="34"/>
  <c r="D500" i="34"/>
  <c r="C500" i="34"/>
  <c r="B500" i="34"/>
  <c r="G499" i="34"/>
  <c r="F499" i="34"/>
  <c r="E499" i="34"/>
  <c r="D499" i="34"/>
  <c r="C499" i="34"/>
  <c r="B499" i="34"/>
  <c r="G498" i="34"/>
  <c r="F498" i="34"/>
  <c r="E498" i="34"/>
  <c r="D498" i="34"/>
  <c r="C498" i="34"/>
  <c r="B498" i="34"/>
  <c r="G497" i="34"/>
  <c r="F497" i="34"/>
  <c r="E497" i="34"/>
  <c r="D497" i="34"/>
  <c r="C497" i="34"/>
  <c r="B497" i="34"/>
  <c r="G496" i="34"/>
  <c r="F496" i="34"/>
  <c r="E496" i="34"/>
  <c r="D496" i="34"/>
  <c r="C496" i="34"/>
  <c r="B496" i="34"/>
  <c r="G495" i="34"/>
  <c r="F495" i="34"/>
  <c r="E495" i="34"/>
  <c r="D495" i="34"/>
  <c r="C495" i="34"/>
  <c r="B495" i="34"/>
  <c r="G494" i="34"/>
  <c r="F494" i="34"/>
  <c r="E494" i="34"/>
  <c r="D494" i="34"/>
  <c r="C494" i="34"/>
  <c r="B494" i="34"/>
  <c r="G493" i="34"/>
  <c r="F493" i="34"/>
  <c r="E493" i="34"/>
  <c r="D493" i="34"/>
  <c r="C493" i="34"/>
  <c r="B493" i="34"/>
  <c r="G492" i="34"/>
  <c r="F492" i="34"/>
  <c r="E492" i="34"/>
  <c r="D492" i="34"/>
  <c r="C492" i="34"/>
  <c r="B492" i="34"/>
  <c r="G491" i="34"/>
  <c r="F491" i="34"/>
  <c r="E491" i="34"/>
  <c r="D491" i="34"/>
  <c r="C491" i="34"/>
  <c r="B491" i="34"/>
  <c r="G490" i="34"/>
  <c r="F490" i="34"/>
  <c r="E490" i="34"/>
  <c r="D490" i="34"/>
  <c r="C490" i="34"/>
  <c r="B490" i="34"/>
  <c r="G489" i="34"/>
  <c r="F489" i="34"/>
  <c r="E489" i="34"/>
  <c r="D489" i="34"/>
  <c r="C489" i="34"/>
  <c r="B489" i="34"/>
  <c r="G488" i="34"/>
  <c r="F488" i="34"/>
  <c r="E488" i="34"/>
  <c r="D488" i="34"/>
  <c r="C488" i="34"/>
  <c r="B488" i="34"/>
  <c r="G487" i="34"/>
  <c r="F487" i="34"/>
  <c r="E487" i="34"/>
  <c r="D487" i="34"/>
  <c r="C487" i="34"/>
  <c r="B487" i="34"/>
  <c r="G486" i="34"/>
  <c r="F486" i="34"/>
  <c r="E486" i="34"/>
  <c r="D486" i="34"/>
  <c r="C486" i="34"/>
  <c r="B486" i="34"/>
  <c r="G485" i="34"/>
  <c r="F485" i="34"/>
  <c r="E485" i="34"/>
  <c r="D485" i="34"/>
  <c r="C485" i="34"/>
  <c r="B485" i="34"/>
  <c r="G484" i="34"/>
  <c r="F484" i="34"/>
  <c r="E484" i="34"/>
  <c r="D484" i="34"/>
  <c r="C484" i="34"/>
  <c r="B484" i="34"/>
  <c r="G483" i="34"/>
  <c r="F483" i="34"/>
  <c r="E483" i="34"/>
  <c r="D483" i="34"/>
  <c r="C483" i="34"/>
  <c r="B483" i="34"/>
  <c r="G482" i="34"/>
  <c r="F482" i="34"/>
  <c r="E482" i="34"/>
  <c r="D482" i="34"/>
  <c r="C482" i="34"/>
  <c r="B482" i="34"/>
  <c r="G481" i="34"/>
  <c r="F481" i="34"/>
  <c r="E481" i="34"/>
  <c r="D481" i="34"/>
  <c r="C481" i="34"/>
  <c r="B481" i="34"/>
  <c r="G480" i="34"/>
  <c r="F480" i="34"/>
  <c r="E480" i="34"/>
  <c r="D480" i="34"/>
  <c r="C480" i="34"/>
  <c r="B480" i="34"/>
  <c r="G479" i="34"/>
  <c r="F479" i="34"/>
  <c r="E479" i="34"/>
  <c r="D479" i="34"/>
  <c r="C479" i="34"/>
  <c r="B479" i="34"/>
  <c r="G478" i="34"/>
  <c r="F478" i="34"/>
  <c r="E478" i="34"/>
  <c r="D478" i="34"/>
  <c r="C478" i="34"/>
  <c r="B478" i="34"/>
  <c r="G477" i="34"/>
  <c r="F477" i="34"/>
  <c r="E477" i="34"/>
  <c r="D477" i="34"/>
  <c r="C477" i="34"/>
  <c r="B477" i="34"/>
  <c r="G476" i="34"/>
  <c r="F476" i="34"/>
  <c r="E476" i="34"/>
  <c r="D476" i="34"/>
  <c r="C476" i="34"/>
  <c r="B476" i="34"/>
  <c r="G475" i="34"/>
  <c r="F475" i="34"/>
  <c r="E475" i="34"/>
  <c r="D475" i="34"/>
  <c r="C475" i="34"/>
  <c r="B475" i="34"/>
  <c r="G474" i="34"/>
  <c r="F474" i="34"/>
  <c r="E474" i="34"/>
  <c r="D474" i="34"/>
  <c r="C474" i="34"/>
  <c r="B474" i="34"/>
  <c r="G473" i="34"/>
  <c r="F473" i="34"/>
  <c r="E473" i="34"/>
  <c r="D473" i="34"/>
  <c r="C473" i="34"/>
  <c r="B473" i="34"/>
  <c r="G472" i="34"/>
  <c r="F472" i="34"/>
  <c r="E472" i="34"/>
  <c r="D472" i="34"/>
  <c r="C472" i="34"/>
  <c r="B472" i="34"/>
  <c r="G471" i="34"/>
  <c r="F471" i="34"/>
  <c r="E471" i="34"/>
  <c r="D471" i="34"/>
  <c r="C471" i="34"/>
  <c r="B471" i="34"/>
  <c r="G470" i="34"/>
  <c r="F470" i="34"/>
  <c r="E470" i="34"/>
  <c r="D470" i="34"/>
  <c r="C470" i="34"/>
  <c r="B470" i="34"/>
  <c r="G469" i="34"/>
  <c r="F469" i="34"/>
  <c r="E469" i="34"/>
  <c r="D469" i="34"/>
  <c r="C469" i="34"/>
  <c r="B469" i="34"/>
  <c r="G468" i="34"/>
  <c r="F468" i="34"/>
  <c r="E468" i="34"/>
  <c r="D468" i="34"/>
  <c r="C468" i="34"/>
  <c r="B468" i="34"/>
  <c r="G467" i="34"/>
  <c r="F467" i="34"/>
  <c r="E467" i="34"/>
  <c r="D467" i="34"/>
  <c r="C467" i="34"/>
  <c r="B467" i="34"/>
  <c r="G466" i="34"/>
  <c r="F466" i="34"/>
  <c r="E466" i="34"/>
  <c r="D466" i="34"/>
  <c r="C466" i="34"/>
  <c r="B466" i="34"/>
  <c r="G465" i="34"/>
  <c r="F465" i="34"/>
  <c r="E465" i="34"/>
  <c r="D465" i="34"/>
  <c r="C465" i="34"/>
  <c r="B465" i="34"/>
  <c r="G464" i="34"/>
  <c r="F464" i="34"/>
  <c r="E464" i="34"/>
  <c r="D464" i="34"/>
  <c r="C464" i="34"/>
  <c r="B464" i="34"/>
  <c r="G463" i="34"/>
  <c r="F463" i="34"/>
  <c r="E463" i="34"/>
  <c r="D463" i="34"/>
  <c r="C463" i="34"/>
  <c r="B463" i="34"/>
  <c r="G462" i="34"/>
  <c r="F462" i="34"/>
  <c r="E462" i="34"/>
  <c r="D462" i="34"/>
  <c r="C462" i="34"/>
  <c r="B462" i="34"/>
  <c r="G461" i="34"/>
  <c r="F461" i="34"/>
  <c r="E461" i="34"/>
  <c r="D461" i="34"/>
  <c r="C461" i="34"/>
  <c r="B461" i="34"/>
  <c r="G460" i="34"/>
  <c r="F460" i="34"/>
  <c r="E460" i="34"/>
  <c r="D460" i="34"/>
  <c r="C460" i="34"/>
  <c r="B460" i="34"/>
  <c r="G459" i="34"/>
  <c r="F459" i="34"/>
  <c r="E459" i="34"/>
  <c r="D459" i="34"/>
  <c r="C459" i="34"/>
  <c r="B459" i="34"/>
  <c r="G458" i="34"/>
  <c r="F458" i="34"/>
  <c r="E458" i="34"/>
  <c r="D458" i="34"/>
  <c r="C458" i="34"/>
  <c r="B458" i="34"/>
  <c r="G457" i="34"/>
  <c r="F457" i="34"/>
  <c r="E457" i="34"/>
  <c r="D457" i="34"/>
  <c r="C457" i="34"/>
  <c r="B457" i="34"/>
  <c r="G456" i="34"/>
  <c r="F456" i="34"/>
  <c r="E456" i="34"/>
  <c r="D456" i="34"/>
  <c r="C456" i="34"/>
  <c r="B456" i="34"/>
  <c r="G455" i="34"/>
  <c r="F455" i="34"/>
  <c r="E455" i="34"/>
  <c r="D455" i="34"/>
  <c r="C455" i="34"/>
  <c r="B455" i="34"/>
  <c r="G454" i="34"/>
  <c r="F454" i="34"/>
  <c r="E454" i="34"/>
  <c r="D454" i="34"/>
  <c r="C454" i="34"/>
  <c r="B454" i="34"/>
  <c r="G453" i="34"/>
  <c r="F453" i="34"/>
  <c r="E453" i="34"/>
  <c r="D453" i="34"/>
  <c r="C453" i="34"/>
  <c r="B453" i="34"/>
  <c r="G452" i="34"/>
  <c r="F452" i="34"/>
  <c r="E452" i="34"/>
  <c r="D452" i="34"/>
  <c r="C452" i="34"/>
  <c r="B452" i="34"/>
  <c r="G451" i="34"/>
  <c r="F451" i="34"/>
  <c r="E451" i="34"/>
  <c r="D451" i="34"/>
  <c r="C451" i="34"/>
  <c r="B451" i="34"/>
  <c r="G450" i="34"/>
  <c r="F450" i="34"/>
  <c r="E450" i="34"/>
  <c r="D450" i="34"/>
  <c r="C450" i="34"/>
  <c r="B450" i="34"/>
  <c r="G449" i="34"/>
  <c r="F449" i="34"/>
  <c r="E449" i="34"/>
  <c r="D449" i="34"/>
  <c r="C449" i="34"/>
  <c r="B449" i="34"/>
  <c r="G448" i="34"/>
  <c r="F448" i="34"/>
  <c r="E448" i="34"/>
  <c r="D448" i="34"/>
  <c r="C448" i="34"/>
  <c r="B448" i="34"/>
  <c r="G447" i="34"/>
  <c r="F447" i="34"/>
  <c r="E447" i="34"/>
  <c r="D447" i="34"/>
  <c r="C447" i="34"/>
  <c r="B447" i="34"/>
  <c r="G446" i="34"/>
  <c r="F446" i="34"/>
  <c r="E446" i="34"/>
  <c r="D446" i="34"/>
  <c r="C446" i="34"/>
  <c r="B446" i="34"/>
  <c r="G445" i="34"/>
  <c r="F445" i="34"/>
  <c r="E445" i="34"/>
  <c r="D445" i="34"/>
  <c r="C445" i="34"/>
  <c r="B445" i="34"/>
  <c r="G444" i="34"/>
  <c r="F444" i="34"/>
  <c r="E444" i="34"/>
  <c r="D444" i="34"/>
  <c r="C444" i="34"/>
  <c r="B444" i="34"/>
  <c r="G443" i="34"/>
  <c r="F443" i="34"/>
  <c r="E443" i="34"/>
  <c r="D443" i="34"/>
  <c r="C443" i="34"/>
  <c r="B443" i="34"/>
  <c r="G442" i="34"/>
  <c r="F442" i="34"/>
  <c r="E442" i="34"/>
  <c r="D442" i="34"/>
  <c r="C442" i="34"/>
  <c r="B442" i="34"/>
  <c r="G441" i="34"/>
  <c r="F441" i="34"/>
  <c r="E441" i="34"/>
  <c r="D441" i="34"/>
  <c r="C441" i="34"/>
  <c r="B441" i="34"/>
  <c r="G440" i="34"/>
  <c r="F440" i="34"/>
  <c r="E440" i="34"/>
  <c r="D440" i="34"/>
  <c r="C440" i="34"/>
  <c r="B440" i="34"/>
  <c r="G439" i="34"/>
  <c r="F439" i="34"/>
  <c r="E439" i="34"/>
  <c r="D439" i="34"/>
  <c r="C439" i="34"/>
  <c r="B439" i="34"/>
  <c r="G438" i="34"/>
  <c r="F438" i="34"/>
  <c r="E438" i="34"/>
  <c r="D438" i="34"/>
  <c r="C438" i="34"/>
  <c r="B438" i="34"/>
  <c r="G437" i="34"/>
  <c r="F437" i="34"/>
  <c r="E437" i="34"/>
  <c r="D437" i="34"/>
  <c r="C437" i="34"/>
  <c r="B437" i="34"/>
  <c r="G436" i="34"/>
  <c r="F436" i="34"/>
  <c r="E436" i="34"/>
  <c r="D436" i="34"/>
  <c r="C436" i="34"/>
  <c r="B436" i="34"/>
  <c r="G435" i="34"/>
  <c r="F435" i="34"/>
  <c r="E435" i="34"/>
  <c r="D435" i="34"/>
  <c r="C435" i="34"/>
  <c r="B435" i="34"/>
  <c r="G434" i="34"/>
  <c r="F434" i="34"/>
  <c r="E434" i="34"/>
  <c r="D434" i="34"/>
  <c r="C434" i="34"/>
  <c r="B434" i="34"/>
  <c r="G433" i="34"/>
  <c r="F433" i="34"/>
  <c r="E433" i="34"/>
  <c r="D433" i="34"/>
  <c r="C433" i="34"/>
  <c r="B433" i="34"/>
  <c r="G432" i="34"/>
  <c r="F432" i="34"/>
  <c r="E432" i="34"/>
  <c r="D432" i="34"/>
  <c r="C432" i="34"/>
  <c r="B432" i="34"/>
  <c r="G431" i="34"/>
  <c r="F431" i="34"/>
  <c r="E431" i="34"/>
  <c r="D431" i="34"/>
  <c r="C431" i="34"/>
  <c r="B431" i="34"/>
  <c r="G430" i="34"/>
  <c r="F430" i="34"/>
  <c r="E430" i="34"/>
  <c r="D430" i="34"/>
  <c r="C430" i="34"/>
  <c r="B430" i="34"/>
  <c r="G429" i="34"/>
  <c r="F429" i="34"/>
  <c r="E429" i="34"/>
  <c r="D429" i="34"/>
  <c r="C429" i="34"/>
  <c r="B429" i="34"/>
  <c r="G428" i="34"/>
  <c r="F428" i="34"/>
  <c r="E428" i="34"/>
  <c r="D428" i="34"/>
  <c r="C428" i="34"/>
  <c r="B428" i="34"/>
  <c r="G427" i="34"/>
  <c r="F427" i="34"/>
  <c r="E427" i="34"/>
  <c r="D427" i="34"/>
  <c r="C427" i="34"/>
  <c r="B427" i="34"/>
  <c r="G426" i="34"/>
  <c r="F426" i="34"/>
  <c r="E426" i="34"/>
  <c r="D426" i="34"/>
  <c r="C426" i="34"/>
  <c r="B426" i="34"/>
  <c r="G425" i="34"/>
  <c r="F425" i="34"/>
  <c r="E425" i="34"/>
  <c r="D425" i="34"/>
  <c r="C425" i="34"/>
  <c r="B425" i="34"/>
  <c r="G424" i="34"/>
  <c r="F424" i="34"/>
  <c r="E424" i="34"/>
  <c r="D424" i="34"/>
  <c r="C424" i="34"/>
  <c r="B424" i="34"/>
  <c r="G423" i="34"/>
  <c r="F423" i="34"/>
  <c r="E423" i="34"/>
  <c r="D423" i="34"/>
  <c r="C423" i="34"/>
  <c r="B423" i="34"/>
  <c r="G422" i="34"/>
  <c r="F422" i="34"/>
  <c r="E422" i="34"/>
  <c r="D422" i="34"/>
  <c r="C422" i="34"/>
  <c r="B422" i="34"/>
  <c r="G421" i="34"/>
  <c r="F421" i="34"/>
  <c r="E421" i="34"/>
  <c r="D421" i="34"/>
  <c r="C421" i="34"/>
  <c r="B421" i="34"/>
  <c r="G420" i="34"/>
  <c r="F420" i="34"/>
  <c r="E420" i="34"/>
  <c r="D420" i="34"/>
  <c r="C420" i="34"/>
  <c r="B420" i="34"/>
  <c r="G419" i="34"/>
  <c r="F419" i="34"/>
  <c r="E419" i="34"/>
  <c r="D419" i="34"/>
  <c r="C419" i="34"/>
  <c r="B419" i="34"/>
  <c r="G418" i="34"/>
  <c r="F418" i="34"/>
  <c r="E418" i="34"/>
  <c r="D418" i="34"/>
  <c r="C418" i="34"/>
  <c r="B418" i="34"/>
  <c r="G417" i="34"/>
  <c r="F417" i="34"/>
  <c r="E417" i="34"/>
  <c r="D417" i="34"/>
  <c r="C417" i="34"/>
  <c r="B417" i="34"/>
  <c r="G416" i="34"/>
  <c r="F416" i="34"/>
  <c r="E416" i="34"/>
  <c r="D416" i="34"/>
  <c r="C416" i="34"/>
  <c r="B416" i="34"/>
  <c r="G415" i="34"/>
  <c r="F415" i="34"/>
  <c r="E415" i="34"/>
  <c r="D415" i="34"/>
  <c r="C415" i="34"/>
  <c r="B415" i="34"/>
  <c r="G414" i="34"/>
  <c r="F414" i="34"/>
  <c r="E414" i="34"/>
  <c r="D414" i="34"/>
  <c r="C414" i="34"/>
  <c r="B414" i="34"/>
  <c r="G413" i="34"/>
  <c r="F413" i="34"/>
  <c r="E413" i="34"/>
  <c r="D413" i="34"/>
  <c r="C413" i="34"/>
  <c r="B413" i="34"/>
  <c r="G412" i="34"/>
  <c r="F412" i="34"/>
  <c r="E412" i="34"/>
  <c r="D412" i="34"/>
  <c r="C412" i="34"/>
  <c r="B412" i="34"/>
  <c r="G411" i="34"/>
  <c r="F411" i="34"/>
  <c r="E411" i="34"/>
  <c r="D411" i="34"/>
  <c r="C411" i="34"/>
  <c r="B411" i="34"/>
  <c r="G410" i="34"/>
  <c r="F410" i="34"/>
  <c r="E410" i="34"/>
  <c r="D410" i="34"/>
  <c r="C410" i="34"/>
  <c r="B410" i="34"/>
  <c r="G409" i="34"/>
  <c r="F409" i="34"/>
  <c r="E409" i="34"/>
  <c r="D409" i="34"/>
  <c r="C409" i="34"/>
  <c r="B409" i="34"/>
  <c r="G408" i="34"/>
  <c r="F408" i="34"/>
  <c r="E408" i="34"/>
  <c r="D408" i="34"/>
  <c r="C408" i="34"/>
  <c r="B408" i="34"/>
  <c r="G407" i="34"/>
  <c r="F407" i="34"/>
  <c r="E407" i="34"/>
  <c r="D407" i="34"/>
  <c r="C407" i="34"/>
  <c r="B407" i="34"/>
  <c r="G406" i="34"/>
  <c r="F406" i="34"/>
  <c r="E406" i="34"/>
  <c r="D406" i="34"/>
  <c r="C406" i="34"/>
  <c r="B406" i="34"/>
  <c r="G405" i="34"/>
  <c r="F405" i="34"/>
  <c r="E405" i="34"/>
  <c r="D405" i="34"/>
  <c r="C405" i="34"/>
  <c r="B405" i="34"/>
  <c r="G404" i="34"/>
  <c r="F404" i="34"/>
  <c r="E404" i="34"/>
  <c r="D404" i="34"/>
  <c r="C404" i="34"/>
  <c r="B404" i="34"/>
  <c r="G403" i="34"/>
  <c r="F403" i="34"/>
  <c r="E403" i="34"/>
  <c r="D403" i="34"/>
  <c r="C403" i="34"/>
  <c r="B403" i="34"/>
  <c r="G402" i="34"/>
  <c r="F402" i="34"/>
  <c r="E402" i="34"/>
  <c r="D402" i="34"/>
  <c r="C402" i="34"/>
  <c r="B402" i="34"/>
  <c r="G401" i="34"/>
  <c r="F401" i="34"/>
  <c r="E401" i="34"/>
  <c r="D401" i="34"/>
  <c r="C401" i="34"/>
  <c r="B401" i="34"/>
  <c r="G400" i="34"/>
  <c r="F400" i="34"/>
  <c r="E400" i="34"/>
  <c r="D400" i="34"/>
  <c r="C400" i="34"/>
  <c r="B400" i="34"/>
  <c r="G399" i="34"/>
  <c r="F399" i="34"/>
  <c r="E399" i="34"/>
  <c r="D399" i="34"/>
  <c r="C399" i="34"/>
  <c r="B399" i="34"/>
  <c r="G398" i="34"/>
  <c r="F398" i="34"/>
  <c r="E398" i="34"/>
  <c r="D398" i="34"/>
  <c r="C398" i="34"/>
  <c r="B398" i="34"/>
  <c r="G397" i="34"/>
  <c r="F397" i="34"/>
  <c r="E397" i="34"/>
  <c r="D397" i="34"/>
  <c r="C397" i="34"/>
  <c r="B397" i="34"/>
  <c r="G396" i="34"/>
  <c r="F396" i="34"/>
  <c r="E396" i="34"/>
  <c r="D396" i="34"/>
  <c r="C396" i="34"/>
  <c r="B396" i="34"/>
  <c r="G395" i="34"/>
  <c r="F395" i="34"/>
  <c r="E395" i="34"/>
  <c r="D395" i="34"/>
  <c r="C395" i="34"/>
  <c r="B395" i="34"/>
  <c r="G394" i="34"/>
  <c r="F394" i="34"/>
  <c r="E394" i="34"/>
  <c r="D394" i="34"/>
  <c r="C394" i="34"/>
  <c r="B394" i="34"/>
  <c r="G393" i="34"/>
  <c r="F393" i="34"/>
  <c r="E393" i="34"/>
  <c r="D393" i="34"/>
  <c r="C393" i="34"/>
  <c r="B393" i="34"/>
  <c r="G392" i="34"/>
  <c r="F392" i="34"/>
  <c r="E392" i="34"/>
  <c r="D392" i="34"/>
  <c r="C392" i="34"/>
  <c r="B392" i="34"/>
  <c r="G391" i="34"/>
  <c r="F391" i="34"/>
  <c r="E391" i="34"/>
  <c r="D391" i="34"/>
  <c r="C391" i="34"/>
  <c r="B391" i="34"/>
  <c r="G390" i="34"/>
  <c r="F390" i="34"/>
  <c r="E390" i="34"/>
  <c r="D390" i="34"/>
  <c r="C390" i="34"/>
  <c r="B390" i="34"/>
  <c r="G389" i="34"/>
  <c r="F389" i="34"/>
  <c r="E389" i="34"/>
  <c r="D389" i="34"/>
  <c r="C389" i="34"/>
  <c r="B389" i="34"/>
  <c r="G388" i="34"/>
  <c r="F388" i="34"/>
  <c r="E388" i="34"/>
  <c r="D388" i="34"/>
  <c r="C388" i="34"/>
  <c r="B388" i="34"/>
  <c r="G387" i="34"/>
  <c r="F387" i="34"/>
  <c r="E387" i="34"/>
  <c r="D387" i="34"/>
  <c r="C387" i="34"/>
  <c r="B387" i="34"/>
  <c r="G386" i="34"/>
  <c r="F386" i="34"/>
  <c r="E386" i="34"/>
  <c r="D386" i="34"/>
  <c r="C386" i="34"/>
  <c r="B386" i="34"/>
  <c r="G385" i="34"/>
  <c r="F385" i="34"/>
  <c r="E385" i="34"/>
  <c r="D385" i="34"/>
  <c r="C385" i="34"/>
  <c r="B385" i="34"/>
  <c r="G384" i="34"/>
  <c r="F384" i="34"/>
  <c r="E384" i="34"/>
  <c r="D384" i="34"/>
  <c r="C384" i="34"/>
  <c r="B384" i="34"/>
  <c r="G383" i="34"/>
  <c r="F383" i="34"/>
  <c r="E383" i="34"/>
  <c r="D383" i="34"/>
  <c r="C383" i="34"/>
  <c r="B383" i="34"/>
  <c r="G382" i="34"/>
  <c r="F382" i="34"/>
  <c r="E382" i="34"/>
  <c r="D382" i="34"/>
  <c r="C382" i="34"/>
  <c r="B382" i="34"/>
  <c r="G381" i="34"/>
  <c r="F381" i="34"/>
  <c r="E381" i="34"/>
  <c r="D381" i="34"/>
  <c r="C381" i="34"/>
  <c r="B381" i="34"/>
  <c r="G380" i="34"/>
  <c r="F380" i="34"/>
  <c r="E380" i="34"/>
  <c r="D380" i="34"/>
  <c r="C380" i="34"/>
  <c r="B380" i="34"/>
  <c r="G379" i="34"/>
  <c r="F379" i="34"/>
  <c r="E379" i="34"/>
  <c r="D379" i="34"/>
  <c r="C379" i="34"/>
  <c r="B379" i="34"/>
  <c r="G378" i="34"/>
  <c r="F378" i="34"/>
  <c r="E378" i="34"/>
  <c r="D378" i="34"/>
  <c r="C378" i="34"/>
  <c r="B378" i="34"/>
  <c r="G377" i="34"/>
  <c r="F377" i="34"/>
  <c r="E377" i="34"/>
  <c r="D377" i="34"/>
  <c r="C377" i="34"/>
  <c r="B377" i="34"/>
  <c r="G376" i="34"/>
  <c r="F376" i="34"/>
  <c r="E376" i="34"/>
  <c r="D376" i="34"/>
  <c r="C376" i="34"/>
  <c r="B376" i="34"/>
  <c r="G375" i="34"/>
  <c r="F375" i="34"/>
  <c r="E375" i="34"/>
  <c r="D375" i="34"/>
  <c r="C375" i="34"/>
  <c r="B375" i="34"/>
  <c r="G374" i="34"/>
  <c r="F374" i="34"/>
  <c r="E374" i="34"/>
  <c r="D374" i="34"/>
  <c r="C374" i="34"/>
  <c r="B374" i="34"/>
  <c r="G373" i="34"/>
  <c r="F373" i="34"/>
  <c r="E373" i="34"/>
  <c r="D373" i="34"/>
  <c r="C373" i="34"/>
  <c r="B373" i="34"/>
  <c r="G372" i="34"/>
  <c r="F372" i="34"/>
  <c r="E372" i="34"/>
  <c r="D372" i="34"/>
  <c r="C372" i="34"/>
  <c r="B372" i="34"/>
  <c r="G371" i="34"/>
  <c r="F371" i="34"/>
  <c r="E371" i="34"/>
  <c r="D371" i="34"/>
  <c r="C371" i="34"/>
  <c r="B371" i="34"/>
  <c r="G370" i="34"/>
  <c r="F370" i="34"/>
  <c r="E370" i="34"/>
  <c r="D370" i="34"/>
  <c r="C370" i="34"/>
  <c r="B370" i="34"/>
  <c r="G369" i="34"/>
  <c r="F369" i="34"/>
  <c r="E369" i="34"/>
  <c r="D369" i="34"/>
  <c r="C369" i="34"/>
  <c r="B369" i="34"/>
  <c r="G368" i="34"/>
  <c r="F368" i="34"/>
  <c r="E368" i="34"/>
  <c r="D368" i="34"/>
  <c r="C368" i="34"/>
  <c r="B368" i="34"/>
  <c r="G367" i="34"/>
  <c r="F367" i="34"/>
  <c r="E367" i="34"/>
  <c r="D367" i="34"/>
  <c r="C367" i="34"/>
  <c r="B367" i="34"/>
  <c r="G366" i="34"/>
  <c r="F366" i="34"/>
  <c r="E366" i="34"/>
  <c r="D366" i="34"/>
  <c r="C366" i="34"/>
  <c r="B366" i="34"/>
  <c r="G365" i="34"/>
  <c r="F365" i="34"/>
  <c r="E365" i="34"/>
  <c r="D365" i="34"/>
  <c r="C365" i="34"/>
  <c r="B365" i="34"/>
  <c r="G364" i="34"/>
  <c r="F364" i="34"/>
  <c r="E364" i="34"/>
  <c r="D364" i="34"/>
  <c r="C364" i="34"/>
  <c r="B364" i="34"/>
  <c r="G363" i="34"/>
  <c r="F363" i="34"/>
  <c r="E363" i="34"/>
  <c r="D363" i="34"/>
  <c r="C363" i="34"/>
  <c r="B363" i="34"/>
  <c r="G362" i="34"/>
  <c r="F362" i="34"/>
  <c r="E362" i="34"/>
  <c r="D362" i="34"/>
  <c r="C362" i="34"/>
  <c r="B362" i="34"/>
  <c r="G361" i="34"/>
  <c r="F361" i="34"/>
  <c r="E361" i="34"/>
  <c r="D361" i="34"/>
  <c r="C361" i="34"/>
  <c r="B361" i="34"/>
  <c r="G360" i="34"/>
  <c r="F360" i="34"/>
  <c r="E360" i="34"/>
  <c r="D360" i="34"/>
  <c r="C360" i="34"/>
  <c r="B360" i="34"/>
  <c r="G359" i="34"/>
  <c r="F359" i="34"/>
  <c r="E359" i="34"/>
  <c r="D359" i="34"/>
  <c r="C359" i="34"/>
  <c r="B359" i="34"/>
  <c r="G358" i="34"/>
  <c r="F358" i="34"/>
  <c r="E358" i="34"/>
  <c r="D358" i="34"/>
  <c r="C358" i="34"/>
  <c r="B358" i="34"/>
  <c r="G357" i="34"/>
  <c r="F357" i="34"/>
  <c r="E357" i="34"/>
  <c r="D357" i="34"/>
  <c r="C357" i="34"/>
  <c r="B357" i="34"/>
  <c r="G356" i="34"/>
  <c r="F356" i="34"/>
  <c r="E356" i="34"/>
  <c r="D356" i="34"/>
  <c r="C356" i="34"/>
  <c r="B356" i="34"/>
  <c r="G355" i="34"/>
  <c r="F355" i="34"/>
  <c r="E355" i="34"/>
  <c r="D355" i="34"/>
  <c r="C355" i="34"/>
  <c r="B355" i="34"/>
  <c r="G354" i="34"/>
  <c r="F354" i="34"/>
  <c r="E354" i="34"/>
  <c r="D354" i="34"/>
  <c r="C354" i="34"/>
  <c r="B354" i="34"/>
  <c r="G353" i="34"/>
  <c r="F353" i="34"/>
  <c r="E353" i="34"/>
  <c r="D353" i="34"/>
  <c r="C353" i="34"/>
  <c r="B353" i="34"/>
  <c r="G352" i="34"/>
  <c r="F352" i="34"/>
  <c r="E352" i="34"/>
  <c r="D352" i="34"/>
  <c r="C352" i="34"/>
  <c r="B352" i="34"/>
  <c r="G351" i="34"/>
  <c r="F351" i="34"/>
  <c r="E351" i="34"/>
  <c r="D351" i="34"/>
  <c r="C351" i="34"/>
  <c r="B351" i="34"/>
  <c r="G350" i="34"/>
  <c r="F350" i="34"/>
  <c r="E350" i="34"/>
  <c r="D350" i="34"/>
  <c r="C350" i="34"/>
  <c r="B350" i="34"/>
  <c r="G349" i="34"/>
  <c r="F349" i="34"/>
  <c r="E349" i="34"/>
  <c r="D349" i="34"/>
  <c r="C349" i="34"/>
  <c r="B349" i="34"/>
  <c r="G348" i="34"/>
  <c r="F348" i="34"/>
  <c r="E348" i="34"/>
  <c r="D348" i="34"/>
  <c r="C348" i="34"/>
  <c r="B348" i="34"/>
  <c r="G347" i="34"/>
  <c r="F347" i="34"/>
  <c r="E347" i="34"/>
  <c r="D347" i="34"/>
  <c r="C347" i="34"/>
  <c r="B347" i="34"/>
  <c r="G346" i="34"/>
  <c r="F346" i="34"/>
  <c r="E346" i="34"/>
  <c r="D346" i="34"/>
  <c r="C346" i="34"/>
  <c r="B346" i="34"/>
  <c r="G345" i="34"/>
  <c r="F345" i="34"/>
  <c r="E345" i="34"/>
  <c r="D345" i="34"/>
  <c r="C345" i="34"/>
  <c r="B345" i="34"/>
  <c r="G344" i="34"/>
  <c r="F344" i="34"/>
  <c r="E344" i="34"/>
  <c r="D344" i="34"/>
  <c r="C344" i="34"/>
  <c r="B344" i="34"/>
  <c r="G343" i="34"/>
  <c r="F343" i="34"/>
  <c r="E343" i="34"/>
  <c r="D343" i="34"/>
  <c r="C343" i="34"/>
  <c r="B343" i="34"/>
  <c r="G342" i="34"/>
  <c r="F342" i="34"/>
  <c r="E342" i="34"/>
  <c r="D342" i="34"/>
  <c r="C342" i="34"/>
  <c r="B342" i="34"/>
  <c r="G341" i="34"/>
  <c r="F341" i="34"/>
  <c r="E341" i="34"/>
  <c r="D341" i="34"/>
  <c r="C341" i="34"/>
  <c r="B341" i="34"/>
  <c r="G340" i="34"/>
  <c r="F340" i="34"/>
  <c r="E340" i="34"/>
  <c r="D340" i="34"/>
  <c r="C340" i="34"/>
  <c r="B340" i="34"/>
  <c r="G339" i="34"/>
  <c r="F339" i="34"/>
  <c r="E339" i="34"/>
  <c r="D339" i="34"/>
  <c r="C339" i="34"/>
  <c r="B339" i="34"/>
  <c r="G338" i="34"/>
  <c r="F338" i="34"/>
  <c r="E338" i="34"/>
  <c r="D338" i="34"/>
  <c r="C338" i="34"/>
  <c r="B338" i="34"/>
  <c r="G337" i="34"/>
  <c r="F337" i="34"/>
  <c r="E337" i="34"/>
  <c r="D337" i="34"/>
  <c r="C337" i="34"/>
  <c r="B337" i="34"/>
  <c r="G336" i="34"/>
  <c r="F336" i="34"/>
  <c r="E336" i="34"/>
  <c r="D336" i="34"/>
  <c r="C336" i="34"/>
  <c r="B336" i="34"/>
  <c r="G335" i="34"/>
  <c r="F335" i="34"/>
  <c r="E335" i="34"/>
  <c r="D335" i="34"/>
  <c r="C335" i="34"/>
  <c r="B335" i="34"/>
  <c r="G334" i="34"/>
  <c r="F334" i="34"/>
  <c r="E334" i="34"/>
  <c r="D334" i="34"/>
  <c r="C334" i="34"/>
  <c r="B334" i="34"/>
  <c r="G333" i="34"/>
  <c r="F333" i="34"/>
  <c r="E333" i="34"/>
  <c r="D333" i="34"/>
  <c r="C333" i="34"/>
  <c r="B333" i="34"/>
  <c r="G332" i="34"/>
  <c r="F332" i="34"/>
  <c r="E332" i="34"/>
  <c r="D332" i="34"/>
  <c r="C332" i="34"/>
  <c r="B332" i="34"/>
  <c r="G331" i="34"/>
  <c r="F331" i="34"/>
  <c r="E331" i="34"/>
  <c r="D331" i="34"/>
  <c r="C331" i="34"/>
  <c r="B331" i="34"/>
  <c r="G330" i="34"/>
  <c r="F330" i="34"/>
  <c r="E330" i="34"/>
  <c r="D330" i="34"/>
  <c r="C330" i="34"/>
  <c r="B330" i="34"/>
  <c r="G329" i="34"/>
  <c r="F329" i="34"/>
  <c r="E329" i="34"/>
  <c r="D329" i="34"/>
  <c r="C329" i="34"/>
  <c r="B329" i="34"/>
  <c r="G328" i="34"/>
  <c r="F328" i="34"/>
  <c r="E328" i="34"/>
  <c r="D328" i="34"/>
  <c r="C328" i="34"/>
  <c r="B328" i="34"/>
  <c r="G327" i="34"/>
  <c r="F327" i="34"/>
  <c r="E327" i="34"/>
  <c r="D327" i="34"/>
  <c r="C327" i="34"/>
  <c r="B327" i="34"/>
  <c r="G326" i="34"/>
  <c r="F326" i="34"/>
  <c r="E326" i="34"/>
  <c r="D326" i="34"/>
  <c r="C326" i="34"/>
  <c r="B326" i="34"/>
  <c r="G325" i="34"/>
  <c r="F325" i="34"/>
  <c r="E325" i="34"/>
  <c r="D325" i="34"/>
  <c r="C325" i="34"/>
  <c r="B325" i="34"/>
  <c r="G324" i="34"/>
  <c r="F324" i="34"/>
  <c r="E324" i="34"/>
  <c r="D324" i="34"/>
  <c r="C324" i="34"/>
  <c r="B324" i="34"/>
  <c r="G323" i="34"/>
  <c r="F323" i="34"/>
  <c r="E323" i="34"/>
  <c r="D323" i="34"/>
  <c r="C323" i="34"/>
  <c r="B323" i="34"/>
  <c r="G322" i="34"/>
  <c r="F322" i="34"/>
  <c r="E322" i="34"/>
  <c r="D322" i="34"/>
  <c r="C322" i="34"/>
  <c r="B322" i="34"/>
  <c r="G321" i="34"/>
  <c r="F321" i="34"/>
  <c r="E321" i="34"/>
  <c r="D321" i="34"/>
  <c r="C321" i="34"/>
  <c r="B321" i="34"/>
  <c r="G320" i="34"/>
  <c r="F320" i="34"/>
  <c r="E320" i="34"/>
  <c r="D320" i="34"/>
  <c r="C320" i="34"/>
  <c r="B320" i="34"/>
  <c r="G319" i="34"/>
  <c r="F319" i="34"/>
  <c r="E319" i="34"/>
  <c r="D319" i="34"/>
  <c r="C319" i="34"/>
  <c r="B319" i="34"/>
  <c r="G318" i="34"/>
  <c r="F318" i="34"/>
  <c r="E318" i="34"/>
  <c r="D318" i="34"/>
  <c r="C318" i="34"/>
  <c r="B318" i="34"/>
  <c r="G317" i="34"/>
  <c r="F317" i="34"/>
  <c r="E317" i="34"/>
  <c r="D317" i="34"/>
  <c r="C317" i="34"/>
  <c r="B317" i="34"/>
  <c r="G316" i="34"/>
  <c r="F316" i="34"/>
  <c r="E316" i="34"/>
  <c r="D316" i="34"/>
  <c r="C316" i="34"/>
  <c r="B316" i="34"/>
  <c r="G315" i="34"/>
  <c r="F315" i="34"/>
  <c r="E315" i="34"/>
  <c r="D315" i="34"/>
  <c r="C315" i="34"/>
  <c r="B315" i="34"/>
  <c r="G314" i="34"/>
  <c r="F314" i="34"/>
  <c r="E314" i="34"/>
  <c r="D314" i="34"/>
  <c r="C314" i="34"/>
  <c r="B314" i="34"/>
  <c r="G313" i="34"/>
  <c r="F313" i="34"/>
  <c r="E313" i="34"/>
  <c r="D313" i="34"/>
  <c r="C313" i="34"/>
  <c r="B313" i="34"/>
  <c r="G312" i="34"/>
  <c r="F312" i="34"/>
  <c r="E312" i="34"/>
  <c r="D312" i="34"/>
  <c r="C312" i="34"/>
  <c r="B312" i="34"/>
  <c r="G311" i="34"/>
  <c r="F311" i="34"/>
  <c r="E311" i="34"/>
  <c r="D311" i="34"/>
  <c r="C311" i="34"/>
  <c r="B311" i="34"/>
  <c r="G310" i="34"/>
  <c r="F310" i="34"/>
  <c r="E310" i="34"/>
  <c r="D310" i="34"/>
  <c r="C310" i="34"/>
  <c r="B310" i="34"/>
  <c r="G309" i="34"/>
  <c r="F309" i="34"/>
  <c r="E309" i="34"/>
  <c r="D309" i="34"/>
  <c r="C309" i="34"/>
  <c r="B309" i="34"/>
  <c r="G308" i="34"/>
  <c r="F308" i="34"/>
  <c r="E308" i="34"/>
  <c r="D308" i="34"/>
  <c r="C308" i="34"/>
  <c r="B308" i="34"/>
  <c r="G307" i="34"/>
  <c r="F307" i="34"/>
  <c r="E307" i="34"/>
  <c r="D307" i="34"/>
  <c r="C307" i="34"/>
  <c r="B307" i="34"/>
  <c r="G306" i="34"/>
  <c r="F306" i="34"/>
  <c r="E306" i="34"/>
  <c r="D306" i="34"/>
  <c r="C306" i="34"/>
  <c r="B306" i="34"/>
  <c r="G305" i="34"/>
  <c r="F305" i="34"/>
  <c r="E305" i="34"/>
  <c r="D305" i="34"/>
  <c r="C305" i="34"/>
  <c r="B305" i="34"/>
  <c r="G304" i="34"/>
  <c r="F304" i="34"/>
  <c r="E304" i="34"/>
  <c r="D304" i="34"/>
  <c r="C304" i="34"/>
  <c r="B304" i="34"/>
  <c r="G303" i="34"/>
  <c r="F303" i="34"/>
  <c r="E303" i="34"/>
  <c r="D303" i="34"/>
  <c r="C303" i="34"/>
  <c r="B303" i="34"/>
  <c r="G302" i="34"/>
  <c r="F302" i="34"/>
  <c r="E302" i="34"/>
  <c r="D302" i="34"/>
  <c r="C302" i="34"/>
  <c r="B302" i="34"/>
  <c r="G301" i="34"/>
  <c r="F301" i="34"/>
  <c r="E301" i="34"/>
  <c r="D301" i="34"/>
  <c r="C301" i="34"/>
  <c r="B301" i="34"/>
  <c r="G300" i="34"/>
  <c r="F300" i="34"/>
  <c r="E300" i="34"/>
  <c r="D300" i="34"/>
  <c r="C300" i="34"/>
  <c r="B300" i="34"/>
  <c r="G299" i="34"/>
  <c r="F299" i="34"/>
  <c r="E299" i="34"/>
  <c r="D299" i="34"/>
  <c r="C299" i="34"/>
  <c r="B299" i="34"/>
  <c r="G298" i="34"/>
  <c r="F298" i="34"/>
  <c r="E298" i="34"/>
  <c r="D298" i="34"/>
  <c r="C298" i="34"/>
  <c r="B298" i="34"/>
  <c r="G297" i="34"/>
  <c r="F297" i="34"/>
  <c r="E297" i="34"/>
  <c r="D297" i="34"/>
  <c r="C297" i="34"/>
  <c r="B297" i="34"/>
  <c r="G296" i="34"/>
  <c r="F296" i="34"/>
  <c r="E296" i="34"/>
  <c r="D296" i="34"/>
  <c r="C296" i="34"/>
  <c r="B296" i="34"/>
  <c r="G295" i="34"/>
  <c r="F295" i="34"/>
  <c r="E295" i="34"/>
  <c r="D295" i="34"/>
  <c r="C295" i="34"/>
  <c r="B295" i="34"/>
  <c r="G294" i="34"/>
  <c r="F294" i="34"/>
  <c r="E294" i="34"/>
  <c r="D294" i="34"/>
  <c r="C294" i="34"/>
  <c r="B294" i="34"/>
  <c r="G293" i="34"/>
  <c r="F293" i="34"/>
  <c r="E293" i="34"/>
  <c r="D293" i="34"/>
  <c r="C293" i="34"/>
  <c r="B293" i="34"/>
  <c r="G292" i="34"/>
  <c r="F292" i="34"/>
  <c r="E292" i="34"/>
  <c r="D292" i="34"/>
  <c r="C292" i="34"/>
  <c r="B292" i="34"/>
  <c r="G291" i="34"/>
  <c r="F291" i="34"/>
  <c r="E291" i="34"/>
  <c r="D291" i="34"/>
  <c r="C291" i="34"/>
  <c r="B291" i="34"/>
  <c r="G290" i="34"/>
  <c r="F290" i="34"/>
  <c r="E290" i="34"/>
  <c r="D290" i="34"/>
  <c r="C290" i="34"/>
  <c r="B290" i="34"/>
  <c r="G289" i="34"/>
  <c r="F289" i="34"/>
  <c r="E289" i="34"/>
  <c r="D289" i="34"/>
  <c r="C289" i="34"/>
  <c r="B289" i="34"/>
  <c r="G288" i="34"/>
  <c r="F288" i="34"/>
  <c r="E288" i="34"/>
  <c r="D288" i="34"/>
  <c r="C288" i="34"/>
  <c r="B288" i="34"/>
  <c r="G287" i="34"/>
  <c r="F287" i="34"/>
  <c r="E287" i="34"/>
  <c r="D287" i="34"/>
  <c r="C287" i="34"/>
  <c r="B287" i="34"/>
  <c r="G286" i="34"/>
  <c r="F286" i="34"/>
  <c r="E286" i="34"/>
  <c r="D286" i="34"/>
  <c r="C286" i="34"/>
  <c r="B286" i="34"/>
  <c r="G285" i="34"/>
  <c r="F285" i="34"/>
  <c r="E285" i="34"/>
  <c r="D285" i="34"/>
  <c r="C285" i="34"/>
  <c r="B285" i="34"/>
  <c r="G284" i="34"/>
  <c r="F284" i="34"/>
  <c r="E284" i="34"/>
  <c r="D284" i="34"/>
  <c r="C284" i="34"/>
  <c r="B284" i="34"/>
  <c r="G283" i="34"/>
  <c r="F283" i="34"/>
  <c r="E283" i="34"/>
  <c r="D283" i="34"/>
  <c r="C283" i="34"/>
  <c r="B283" i="34"/>
  <c r="G282" i="34"/>
  <c r="F282" i="34"/>
  <c r="E282" i="34"/>
  <c r="D282" i="34"/>
  <c r="C282" i="34"/>
  <c r="B282" i="34"/>
  <c r="G281" i="34"/>
  <c r="F281" i="34"/>
  <c r="E281" i="34"/>
  <c r="D281" i="34"/>
  <c r="C281" i="34"/>
  <c r="B281" i="34"/>
  <c r="G280" i="34"/>
  <c r="F280" i="34"/>
  <c r="E280" i="34"/>
  <c r="D280" i="34"/>
  <c r="C280" i="34"/>
  <c r="B280" i="34"/>
  <c r="G279" i="34"/>
  <c r="F279" i="34"/>
  <c r="E279" i="34"/>
  <c r="D279" i="34"/>
  <c r="C279" i="34"/>
  <c r="B279" i="34"/>
  <c r="G278" i="34"/>
  <c r="F278" i="34"/>
  <c r="E278" i="34"/>
  <c r="D278" i="34"/>
  <c r="C278" i="34"/>
  <c r="B278" i="34"/>
  <c r="G277" i="34"/>
  <c r="F277" i="34"/>
  <c r="E277" i="34"/>
  <c r="D277" i="34"/>
  <c r="C277" i="34"/>
  <c r="B277" i="34"/>
  <c r="G276" i="34"/>
  <c r="F276" i="34"/>
  <c r="E276" i="34"/>
  <c r="D276" i="34"/>
  <c r="C276" i="34"/>
  <c r="B276" i="34"/>
  <c r="G275" i="34"/>
  <c r="F275" i="34"/>
  <c r="E275" i="34"/>
  <c r="D275" i="34"/>
  <c r="C275" i="34"/>
  <c r="B275" i="34"/>
  <c r="G274" i="34"/>
  <c r="F274" i="34"/>
  <c r="E274" i="34"/>
  <c r="D274" i="34"/>
  <c r="C274" i="34"/>
  <c r="B274" i="34"/>
  <c r="G273" i="34"/>
  <c r="F273" i="34"/>
  <c r="E273" i="34"/>
  <c r="D273" i="34"/>
  <c r="C273" i="34"/>
  <c r="B273" i="34"/>
  <c r="G272" i="34"/>
  <c r="F272" i="34"/>
  <c r="E272" i="34"/>
  <c r="D272" i="34"/>
  <c r="C272" i="34"/>
  <c r="B272" i="34"/>
  <c r="G271" i="34"/>
  <c r="F271" i="34"/>
  <c r="E271" i="34"/>
  <c r="D271" i="34"/>
  <c r="C271" i="34"/>
  <c r="B271" i="34"/>
  <c r="G270" i="34"/>
  <c r="F270" i="34"/>
  <c r="E270" i="34"/>
  <c r="D270" i="34"/>
  <c r="C270" i="34"/>
  <c r="B270" i="34"/>
  <c r="G269" i="34"/>
  <c r="F269" i="34"/>
  <c r="E269" i="34"/>
  <c r="D269" i="34"/>
  <c r="C269" i="34"/>
  <c r="B269" i="34"/>
  <c r="G268" i="34"/>
  <c r="F268" i="34"/>
  <c r="E268" i="34"/>
  <c r="D268" i="34"/>
  <c r="C268" i="34"/>
  <c r="B268" i="34"/>
  <c r="G267" i="34"/>
  <c r="F267" i="34"/>
  <c r="E267" i="34"/>
  <c r="D267" i="34"/>
  <c r="C267" i="34"/>
  <c r="B267" i="34"/>
  <c r="G266" i="34"/>
  <c r="F266" i="34"/>
  <c r="E266" i="34"/>
  <c r="D266" i="34"/>
  <c r="C266" i="34"/>
  <c r="B266" i="34"/>
  <c r="G265" i="34"/>
  <c r="F265" i="34"/>
  <c r="E265" i="34"/>
  <c r="D265" i="34"/>
  <c r="C265" i="34"/>
  <c r="B265" i="34"/>
  <c r="G264" i="34"/>
  <c r="F264" i="34"/>
  <c r="E264" i="34"/>
  <c r="D264" i="34"/>
  <c r="C264" i="34"/>
  <c r="B264" i="34"/>
  <c r="G263" i="34"/>
  <c r="F263" i="34"/>
  <c r="E263" i="34"/>
  <c r="D263" i="34"/>
  <c r="C263" i="34"/>
  <c r="B263" i="34"/>
  <c r="G262" i="34"/>
  <c r="F262" i="34"/>
  <c r="E262" i="34"/>
  <c r="D262" i="34"/>
  <c r="C262" i="34"/>
  <c r="B262" i="34"/>
  <c r="G261" i="34"/>
  <c r="F261" i="34"/>
  <c r="E261" i="34"/>
  <c r="D261" i="34"/>
  <c r="C261" i="34"/>
  <c r="B261" i="34"/>
  <c r="G260" i="34"/>
  <c r="F260" i="34"/>
  <c r="E260" i="34"/>
  <c r="D260" i="34"/>
  <c r="C260" i="34"/>
  <c r="B260" i="34"/>
  <c r="G259" i="34"/>
  <c r="F259" i="34"/>
  <c r="E259" i="34"/>
  <c r="D259" i="34"/>
  <c r="C259" i="34"/>
  <c r="B259" i="34"/>
  <c r="G258" i="34"/>
  <c r="F258" i="34"/>
  <c r="E258" i="34"/>
  <c r="D258" i="34"/>
  <c r="C258" i="34"/>
  <c r="B258" i="34"/>
  <c r="G257" i="34"/>
  <c r="F257" i="34"/>
  <c r="E257" i="34"/>
  <c r="D257" i="34"/>
  <c r="C257" i="34"/>
  <c r="B257" i="34"/>
  <c r="G256" i="34"/>
  <c r="F256" i="34"/>
  <c r="E256" i="34"/>
  <c r="D256" i="34"/>
  <c r="C256" i="34"/>
  <c r="B256" i="34"/>
  <c r="G255" i="34"/>
  <c r="F255" i="34"/>
  <c r="E255" i="34"/>
  <c r="D255" i="34"/>
  <c r="C255" i="34"/>
  <c r="B255" i="34"/>
  <c r="G254" i="34"/>
  <c r="F254" i="34"/>
  <c r="E254" i="34"/>
  <c r="D254" i="34"/>
  <c r="C254" i="34"/>
  <c r="B254" i="34"/>
  <c r="G253" i="34"/>
  <c r="F253" i="34"/>
  <c r="E253" i="34"/>
  <c r="D253" i="34"/>
  <c r="C253" i="34"/>
  <c r="B253" i="34"/>
  <c r="G252" i="34"/>
  <c r="F252" i="34"/>
  <c r="E252" i="34"/>
  <c r="D252" i="34"/>
  <c r="C252" i="34"/>
  <c r="B252" i="34"/>
  <c r="G251" i="34"/>
  <c r="F251" i="34"/>
  <c r="E251" i="34"/>
  <c r="D251" i="34"/>
  <c r="C251" i="34"/>
  <c r="B251" i="34"/>
  <c r="G250" i="34"/>
  <c r="F250" i="34"/>
  <c r="E250" i="34"/>
  <c r="D250" i="34"/>
  <c r="C250" i="34"/>
  <c r="B250" i="34"/>
  <c r="G249" i="34"/>
  <c r="F249" i="34"/>
  <c r="E249" i="34"/>
  <c r="D249" i="34"/>
  <c r="C249" i="34"/>
  <c r="B249" i="34"/>
  <c r="G248" i="34"/>
  <c r="F248" i="34"/>
  <c r="E248" i="34"/>
  <c r="D248" i="34"/>
  <c r="C248" i="34"/>
  <c r="B248" i="34"/>
  <c r="G247" i="34"/>
  <c r="F247" i="34"/>
  <c r="E247" i="34"/>
  <c r="D247" i="34"/>
  <c r="C247" i="34"/>
  <c r="B247" i="34"/>
  <c r="G246" i="34"/>
  <c r="F246" i="34"/>
  <c r="E246" i="34"/>
  <c r="D246" i="34"/>
  <c r="C246" i="34"/>
  <c r="B246" i="34"/>
  <c r="G245" i="34"/>
  <c r="F245" i="34"/>
  <c r="E245" i="34"/>
  <c r="D245" i="34"/>
  <c r="C245" i="34"/>
  <c r="B245" i="34"/>
  <c r="G244" i="34"/>
  <c r="F244" i="34"/>
  <c r="E244" i="34"/>
  <c r="D244" i="34"/>
  <c r="C244" i="34"/>
  <c r="B244" i="34"/>
  <c r="G243" i="34"/>
  <c r="F243" i="34"/>
  <c r="E243" i="34"/>
  <c r="D243" i="34"/>
  <c r="C243" i="34"/>
  <c r="B243" i="34"/>
  <c r="G242" i="34"/>
  <c r="F242" i="34"/>
  <c r="E242" i="34"/>
  <c r="D242" i="34"/>
  <c r="C242" i="34"/>
  <c r="B242" i="34"/>
  <c r="G241" i="34"/>
  <c r="F241" i="34"/>
  <c r="E241" i="34"/>
  <c r="D241" i="34"/>
  <c r="C241" i="34"/>
  <c r="B241" i="34"/>
  <c r="G240" i="34"/>
  <c r="F240" i="34"/>
  <c r="E240" i="34"/>
  <c r="D240" i="34"/>
  <c r="C240" i="34"/>
  <c r="B240" i="34"/>
  <c r="G239" i="34"/>
  <c r="F239" i="34"/>
  <c r="E239" i="34"/>
  <c r="D239" i="34"/>
  <c r="C239" i="34"/>
  <c r="B239" i="34"/>
  <c r="G238" i="34"/>
  <c r="F238" i="34"/>
  <c r="E238" i="34"/>
  <c r="D238" i="34"/>
  <c r="C238" i="34"/>
  <c r="B238" i="34"/>
  <c r="G237" i="34"/>
  <c r="F237" i="34"/>
  <c r="E237" i="34"/>
  <c r="D237" i="34"/>
  <c r="C237" i="34"/>
  <c r="B237" i="34"/>
  <c r="G236" i="34"/>
  <c r="F236" i="34"/>
  <c r="E236" i="34"/>
  <c r="D236" i="34"/>
  <c r="C236" i="34"/>
  <c r="B236" i="34"/>
  <c r="G235" i="34"/>
  <c r="F235" i="34"/>
  <c r="E235" i="34"/>
  <c r="D235" i="34"/>
  <c r="C235" i="34"/>
  <c r="B235" i="34"/>
  <c r="G234" i="34"/>
  <c r="F234" i="34"/>
  <c r="E234" i="34"/>
  <c r="D234" i="34"/>
  <c r="C234" i="34"/>
  <c r="B234" i="34"/>
  <c r="G233" i="34"/>
  <c r="F233" i="34"/>
  <c r="E233" i="34"/>
  <c r="D233" i="34"/>
  <c r="C233" i="34"/>
  <c r="B233" i="34"/>
  <c r="G232" i="34"/>
  <c r="F232" i="34"/>
  <c r="E232" i="34"/>
  <c r="D232" i="34"/>
  <c r="C232" i="34"/>
  <c r="B232" i="34"/>
  <c r="G231" i="34"/>
  <c r="F231" i="34"/>
  <c r="E231" i="34"/>
  <c r="D231" i="34"/>
  <c r="C231" i="34"/>
  <c r="B231" i="34"/>
  <c r="G230" i="34"/>
  <c r="F230" i="34"/>
  <c r="E230" i="34"/>
  <c r="D230" i="34"/>
  <c r="C230" i="34"/>
  <c r="B230" i="34"/>
  <c r="G229" i="34"/>
  <c r="F229" i="34"/>
  <c r="E229" i="34"/>
  <c r="D229" i="34"/>
  <c r="C229" i="34"/>
  <c r="B229" i="34"/>
  <c r="G228" i="34"/>
  <c r="F228" i="34"/>
  <c r="E228" i="34"/>
  <c r="D228" i="34"/>
  <c r="C228" i="34"/>
  <c r="B228" i="34"/>
  <c r="G227" i="34"/>
  <c r="F227" i="34"/>
  <c r="E227" i="34"/>
  <c r="D227" i="34"/>
  <c r="C227" i="34"/>
  <c r="B227" i="34"/>
  <c r="G226" i="34"/>
  <c r="F226" i="34"/>
  <c r="E226" i="34"/>
  <c r="D226" i="34"/>
  <c r="C226" i="34"/>
  <c r="B226" i="34"/>
  <c r="G225" i="34"/>
  <c r="F225" i="34"/>
  <c r="E225" i="34"/>
  <c r="D225" i="34"/>
  <c r="C225" i="34"/>
  <c r="B225" i="34"/>
  <c r="G224" i="34"/>
  <c r="F224" i="34"/>
  <c r="E224" i="34"/>
  <c r="D224" i="34"/>
  <c r="C224" i="34"/>
  <c r="B224" i="34"/>
  <c r="G223" i="34"/>
  <c r="F223" i="34"/>
  <c r="E223" i="34"/>
  <c r="D223" i="34"/>
  <c r="C223" i="34"/>
  <c r="B223" i="34"/>
  <c r="G222" i="34"/>
  <c r="F222" i="34"/>
  <c r="E222" i="34"/>
  <c r="D222" i="34"/>
  <c r="C222" i="34"/>
  <c r="B222" i="34"/>
  <c r="G221" i="34"/>
  <c r="F221" i="34"/>
  <c r="E221" i="34"/>
  <c r="D221" i="34"/>
  <c r="C221" i="34"/>
  <c r="B221" i="34"/>
  <c r="G220" i="34"/>
  <c r="F220" i="34"/>
  <c r="E220" i="34"/>
  <c r="D220" i="34"/>
  <c r="C220" i="34"/>
  <c r="B220" i="34"/>
  <c r="G219" i="34"/>
  <c r="F219" i="34"/>
  <c r="E219" i="34"/>
  <c r="D219" i="34"/>
  <c r="C219" i="34"/>
  <c r="B219" i="34"/>
  <c r="G218" i="34"/>
  <c r="F218" i="34"/>
  <c r="E218" i="34"/>
  <c r="D218" i="34"/>
  <c r="C218" i="34"/>
  <c r="B218" i="34"/>
  <c r="G217" i="34"/>
  <c r="F217" i="34"/>
  <c r="E217" i="34"/>
  <c r="D217" i="34"/>
  <c r="C217" i="34"/>
  <c r="B217" i="34"/>
  <c r="G216" i="34"/>
  <c r="F216" i="34"/>
  <c r="E216" i="34"/>
  <c r="D216" i="34"/>
  <c r="C216" i="34"/>
  <c r="B216" i="34"/>
  <c r="G215" i="34"/>
  <c r="F215" i="34"/>
  <c r="E215" i="34"/>
  <c r="D215" i="34"/>
  <c r="C215" i="34"/>
  <c r="B215" i="34"/>
  <c r="G214" i="34"/>
  <c r="F214" i="34"/>
  <c r="E214" i="34"/>
  <c r="D214" i="34"/>
  <c r="C214" i="34"/>
  <c r="B214" i="34"/>
  <c r="G213" i="34"/>
  <c r="F213" i="34"/>
  <c r="E213" i="34"/>
  <c r="D213" i="34"/>
  <c r="C213" i="34"/>
  <c r="B213" i="34"/>
  <c r="G212" i="34"/>
  <c r="F212" i="34"/>
  <c r="E212" i="34"/>
  <c r="D212" i="34"/>
  <c r="C212" i="34"/>
  <c r="B212" i="34"/>
  <c r="G211" i="34"/>
  <c r="F211" i="34"/>
  <c r="E211" i="34"/>
  <c r="D211" i="34"/>
  <c r="C211" i="34"/>
  <c r="B211" i="34"/>
  <c r="G210" i="34"/>
  <c r="F210" i="34"/>
  <c r="E210" i="34"/>
  <c r="D210" i="34"/>
  <c r="C210" i="34"/>
  <c r="B210" i="34"/>
  <c r="G209" i="34"/>
  <c r="F209" i="34"/>
  <c r="E209" i="34"/>
  <c r="D209" i="34"/>
  <c r="C209" i="34"/>
  <c r="B209" i="34"/>
  <c r="G208" i="34"/>
  <c r="F208" i="34"/>
  <c r="E208" i="34"/>
  <c r="D208" i="34"/>
  <c r="C208" i="34"/>
  <c r="B208" i="34"/>
  <c r="G207" i="34"/>
  <c r="F207" i="34"/>
  <c r="E207" i="34"/>
  <c r="D207" i="34"/>
  <c r="C207" i="34"/>
  <c r="B207" i="34"/>
  <c r="G206" i="34"/>
  <c r="F206" i="34"/>
  <c r="E206" i="34"/>
  <c r="D206" i="34"/>
  <c r="C206" i="34"/>
  <c r="B206" i="34"/>
  <c r="G205" i="34"/>
  <c r="F205" i="34"/>
  <c r="E205" i="34"/>
  <c r="D205" i="34"/>
  <c r="C205" i="34"/>
  <c r="B205" i="34"/>
  <c r="G204" i="34"/>
  <c r="F204" i="34"/>
  <c r="E204" i="34"/>
  <c r="D204" i="34"/>
  <c r="C204" i="34"/>
  <c r="B204" i="34"/>
  <c r="G203" i="34"/>
  <c r="F203" i="34"/>
  <c r="E203" i="34"/>
  <c r="D203" i="34"/>
  <c r="C203" i="34"/>
  <c r="B203" i="34"/>
  <c r="G202" i="34"/>
  <c r="F202" i="34"/>
  <c r="E202" i="34"/>
  <c r="D202" i="34"/>
  <c r="C202" i="34"/>
  <c r="B202" i="34"/>
  <c r="G201" i="34"/>
  <c r="F201" i="34"/>
  <c r="E201" i="34"/>
  <c r="D201" i="34"/>
  <c r="C201" i="34"/>
  <c r="B201" i="34"/>
  <c r="G200" i="34"/>
  <c r="F200" i="34"/>
  <c r="E200" i="34"/>
  <c r="D200" i="34"/>
  <c r="C200" i="34"/>
  <c r="B200" i="34"/>
  <c r="G199" i="34"/>
  <c r="F199" i="34"/>
  <c r="E199" i="34"/>
  <c r="D199" i="34"/>
  <c r="C199" i="34"/>
  <c r="B199" i="34"/>
  <c r="G198" i="34"/>
  <c r="F198" i="34"/>
  <c r="E198" i="34"/>
  <c r="D198" i="34"/>
  <c r="C198" i="34"/>
  <c r="B198" i="34"/>
  <c r="G197" i="34"/>
  <c r="F197" i="34"/>
  <c r="E197" i="34"/>
  <c r="D197" i="34"/>
  <c r="C197" i="34"/>
  <c r="B197" i="34"/>
  <c r="G196" i="34"/>
  <c r="F196" i="34"/>
  <c r="E196" i="34"/>
  <c r="D196" i="34"/>
  <c r="C196" i="34"/>
  <c r="B196" i="34"/>
  <c r="G195" i="34"/>
  <c r="F195" i="34"/>
  <c r="E195" i="34"/>
  <c r="D195" i="34"/>
  <c r="C195" i="34"/>
  <c r="B195" i="34"/>
  <c r="G194" i="34"/>
  <c r="F194" i="34"/>
  <c r="E194" i="34"/>
  <c r="D194" i="34"/>
  <c r="C194" i="34"/>
  <c r="B194" i="34"/>
  <c r="G193" i="34"/>
  <c r="F193" i="34"/>
  <c r="E193" i="34"/>
  <c r="D193" i="34"/>
  <c r="C193" i="34"/>
  <c r="B193" i="34"/>
  <c r="G192" i="34"/>
  <c r="F192" i="34"/>
  <c r="E192" i="34"/>
  <c r="D192" i="34"/>
  <c r="C192" i="34"/>
  <c r="B192" i="34"/>
  <c r="G191" i="34"/>
  <c r="F191" i="34"/>
  <c r="E191" i="34"/>
  <c r="D191" i="34"/>
  <c r="C191" i="34"/>
  <c r="B191" i="34"/>
  <c r="G190" i="34"/>
  <c r="F190" i="34"/>
  <c r="E190" i="34"/>
  <c r="D190" i="34"/>
  <c r="C190" i="34"/>
  <c r="B190" i="34"/>
  <c r="G189" i="34"/>
  <c r="F189" i="34"/>
  <c r="E189" i="34"/>
  <c r="D189" i="34"/>
  <c r="C189" i="34"/>
  <c r="B189" i="34"/>
  <c r="G188" i="34"/>
  <c r="F188" i="34"/>
  <c r="E188" i="34"/>
  <c r="D188" i="34"/>
  <c r="C188" i="34"/>
  <c r="B188" i="34"/>
  <c r="G187" i="34"/>
  <c r="F187" i="34"/>
  <c r="E187" i="34"/>
  <c r="D187" i="34"/>
  <c r="C187" i="34"/>
  <c r="B187" i="34"/>
  <c r="G186" i="34"/>
  <c r="F186" i="34"/>
  <c r="E186" i="34"/>
  <c r="D186" i="34"/>
  <c r="C186" i="34"/>
  <c r="B186" i="34"/>
  <c r="G185" i="34"/>
  <c r="F185" i="34"/>
  <c r="E185" i="34"/>
  <c r="D185" i="34"/>
  <c r="C185" i="34"/>
  <c r="B185" i="34"/>
  <c r="G184" i="34"/>
  <c r="F184" i="34"/>
  <c r="E184" i="34"/>
  <c r="D184" i="34"/>
  <c r="C184" i="34"/>
  <c r="B184" i="34"/>
  <c r="G183" i="34"/>
  <c r="F183" i="34"/>
  <c r="E183" i="34"/>
  <c r="D183" i="34"/>
  <c r="C183" i="34"/>
  <c r="B183" i="34"/>
  <c r="G182" i="34"/>
  <c r="F182" i="34"/>
  <c r="E182" i="34"/>
  <c r="D182" i="34"/>
  <c r="C182" i="34"/>
  <c r="B182" i="34"/>
  <c r="G181" i="34"/>
  <c r="F181" i="34"/>
  <c r="E181" i="34"/>
  <c r="D181" i="34"/>
  <c r="C181" i="34"/>
  <c r="B181" i="34"/>
  <c r="G180" i="34"/>
  <c r="F180" i="34"/>
  <c r="E180" i="34"/>
  <c r="D180" i="34"/>
  <c r="C180" i="34"/>
  <c r="B180" i="34"/>
  <c r="G179" i="34"/>
  <c r="F179" i="34"/>
  <c r="E179" i="34"/>
  <c r="D179" i="34"/>
  <c r="C179" i="34"/>
  <c r="B179" i="34"/>
  <c r="G178" i="34"/>
  <c r="F178" i="34"/>
  <c r="E178" i="34"/>
  <c r="D178" i="34"/>
  <c r="C178" i="34"/>
  <c r="B178" i="34"/>
  <c r="G177" i="34"/>
  <c r="F177" i="34"/>
  <c r="E177" i="34"/>
  <c r="D177" i="34"/>
  <c r="C177" i="34"/>
  <c r="B177" i="34"/>
  <c r="G176" i="34"/>
  <c r="F176" i="34"/>
  <c r="E176" i="34"/>
  <c r="D176" i="34"/>
  <c r="C176" i="34"/>
  <c r="B176" i="34"/>
  <c r="G175" i="34"/>
  <c r="F175" i="34"/>
  <c r="E175" i="34"/>
  <c r="D175" i="34"/>
  <c r="C175" i="34"/>
  <c r="B175" i="34"/>
  <c r="G174" i="34"/>
  <c r="F174" i="34"/>
  <c r="E174" i="34"/>
  <c r="D174" i="34"/>
  <c r="C174" i="34"/>
  <c r="B174" i="34"/>
  <c r="G173" i="34"/>
  <c r="F173" i="34"/>
  <c r="E173" i="34"/>
  <c r="D173" i="34"/>
  <c r="C173" i="34"/>
  <c r="B173" i="34"/>
  <c r="G172" i="34"/>
  <c r="F172" i="34"/>
  <c r="E172" i="34"/>
  <c r="D172" i="34"/>
  <c r="C172" i="34"/>
  <c r="B172" i="34"/>
  <c r="G171" i="34"/>
  <c r="F171" i="34"/>
  <c r="E171" i="34"/>
  <c r="D171" i="34"/>
  <c r="C171" i="34"/>
  <c r="B171" i="34"/>
  <c r="G170" i="34"/>
  <c r="F170" i="34"/>
  <c r="E170" i="34"/>
  <c r="D170" i="34"/>
  <c r="C170" i="34"/>
  <c r="B170" i="34"/>
  <c r="G169" i="34"/>
  <c r="F169" i="34"/>
  <c r="E169" i="34"/>
  <c r="D169" i="34"/>
  <c r="C169" i="34"/>
  <c r="B169" i="34"/>
  <c r="G168" i="34"/>
  <c r="F168" i="34"/>
  <c r="E168" i="34"/>
  <c r="D168" i="34"/>
  <c r="C168" i="34"/>
  <c r="B168" i="34"/>
  <c r="G167" i="34"/>
  <c r="F167" i="34"/>
  <c r="E167" i="34"/>
  <c r="D167" i="34"/>
  <c r="C167" i="34"/>
  <c r="B167" i="34"/>
  <c r="G166" i="34"/>
  <c r="F166" i="34"/>
  <c r="E166" i="34"/>
  <c r="D166" i="34"/>
  <c r="C166" i="34"/>
  <c r="B166" i="34"/>
  <c r="G165" i="34"/>
  <c r="F165" i="34"/>
  <c r="E165" i="34"/>
  <c r="D165" i="34"/>
  <c r="C165" i="34"/>
  <c r="B165" i="34"/>
  <c r="G164" i="34"/>
  <c r="F164" i="34"/>
  <c r="E164" i="34"/>
  <c r="D164" i="34"/>
  <c r="C164" i="34"/>
  <c r="B164" i="34"/>
  <c r="G163" i="34"/>
  <c r="F163" i="34"/>
  <c r="E163" i="34"/>
  <c r="D163" i="34"/>
  <c r="C163" i="34"/>
  <c r="B163" i="34"/>
  <c r="G162" i="34"/>
  <c r="F162" i="34"/>
  <c r="E162" i="34"/>
  <c r="D162" i="34"/>
  <c r="C162" i="34"/>
  <c r="B162" i="34"/>
  <c r="G161" i="34"/>
  <c r="F161" i="34"/>
  <c r="E161" i="34"/>
  <c r="D161" i="34"/>
  <c r="C161" i="34"/>
  <c r="B161" i="34"/>
  <c r="G160" i="34"/>
  <c r="F160" i="34"/>
  <c r="E160" i="34"/>
  <c r="D160" i="34"/>
  <c r="C160" i="34"/>
  <c r="B160" i="34"/>
  <c r="G159" i="34"/>
  <c r="F159" i="34"/>
  <c r="E159" i="34"/>
  <c r="D159" i="34"/>
  <c r="C159" i="34"/>
  <c r="B159" i="34"/>
  <c r="G158" i="34"/>
  <c r="F158" i="34"/>
  <c r="E158" i="34"/>
  <c r="D158" i="34"/>
  <c r="C158" i="34"/>
  <c r="B158" i="34"/>
  <c r="G157" i="34"/>
  <c r="F157" i="34"/>
  <c r="E157" i="34"/>
  <c r="D157" i="34"/>
  <c r="C157" i="34"/>
  <c r="B157" i="34"/>
  <c r="G156" i="34"/>
  <c r="F156" i="34"/>
  <c r="E156" i="34"/>
  <c r="D156" i="34"/>
  <c r="C156" i="34"/>
  <c r="B156" i="34"/>
  <c r="G155" i="34"/>
  <c r="F155" i="34"/>
  <c r="E155" i="34"/>
  <c r="D155" i="34"/>
  <c r="C155" i="34"/>
  <c r="B155" i="34"/>
  <c r="G154" i="34"/>
  <c r="F154" i="34"/>
  <c r="E154" i="34"/>
  <c r="D154" i="34"/>
  <c r="C154" i="34"/>
  <c r="B154" i="34"/>
  <c r="G153" i="34"/>
  <c r="F153" i="34"/>
  <c r="E153" i="34"/>
  <c r="D153" i="34"/>
  <c r="C153" i="34"/>
  <c r="B153" i="34"/>
  <c r="G152" i="34"/>
  <c r="F152" i="34"/>
  <c r="E152" i="34"/>
  <c r="D152" i="34"/>
  <c r="C152" i="34"/>
  <c r="B152" i="34"/>
  <c r="G151" i="34"/>
  <c r="F151" i="34"/>
  <c r="E151" i="34"/>
  <c r="D151" i="34"/>
  <c r="C151" i="34"/>
  <c r="B151" i="34"/>
  <c r="G150" i="34"/>
  <c r="F150" i="34"/>
  <c r="E150" i="34"/>
  <c r="D150" i="34"/>
  <c r="C150" i="34"/>
  <c r="B150" i="34"/>
  <c r="G149" i="34"/>
  <c r="F149" i="34"/>
  <c r="E149" i="34"/>
  <c r="D149" i="34"/>
  <c r="C149" i="34"/>
  <c r="B149" i="34"/>
  <c r="G148" i="34"/>
  <c r="F148" i="34"/>
  <c r="E148" i="34"/>
  <c r="D148" i="34"/>
  <c r="C148" i="34"/>
  <c r="B148" i="34"/>
  <c r="G147" i="34"/>
  <c r="F147" i="34"/>
  <c r="E147" i="34"/>
  <c r="D147" i="34"/>
  <c r="C147" i="34"/>
  <c r="B147" i="34"/>
  <c r="G146" i="34"/>
  <c r="F146" i="34"/>
  <c r="E146" i="34"/>
  <c r="D146" i="34"/>
  <c r="C146" i="34"/>
  <c r="B146" i="34"/>
  <c r="G145" i="34"/>
  <c r="F145" i="34"/>
  <c r="E145" i="34"/>
  <c r="D145" i="34"/>
  <c r="C145" i="34"/>
  <c r="B145" i="34"/>
  <c r="G144" i="34"/>
  <c r="F144" i="34"/>
  <c r="E144" i="34"/>
  <c r="D144" i="34"/>
  <c r="C144" i="34"/>
  <c r="B144" i="34"/>
  <c r="G143" i="34"/>
  <c r="F143" i="34"/>
  <c r="E143" i="34"/>
  <c r="D143" i="34"/>
  <c r="C143" i="34"/>
  <c r="B143" i="34"/>
  <c r="G142" i="34"/>
  <c r="F142" i="34"/>
  <c r="E142" i="34"/>
  <c r="D142" i="34"/>
  <c r="C142" i="34"/>
  <c r="B142" i="34"/>
  <c r="G141" i="34"/>
  <c r="F141" i="34"/>
  <c r="E141" i="34"/>
  <c r="D141" i="34"/>
  <c r="C141" i="34"/>
  <c r="B141" i="34"/>
  <c r="G140" i="34"/>
  <c r="F140" i="34"/>
  <c r="E140" i="34"/>
  <c r="D140" i="34"/>
  <c r="C140" i="34"/>
  <c r="B140" i="34"/>
  <c r="G139" i="34"/>
  <c r="F139" i="34"/>
  <c r="E139" i="34"/>
  <c r="D139" i="34"/>
  <c r="C139" i="34"/>
  <c r="B139" i="34"/>
  <c r="G138" i="34"/>
  <c r="F138" i="34"/>
  <c r="E138" i="34"/>
  <c r="D138" i="34"/>
  <c r="C138" i="34"/>
  <c r="B138" i="34"/>
  <c r="G137" i="34"/>
  <c r="F137" i="34"/>
  <c r="E137" i="34"/>
  <c r="D137" i="34"/>
  <c r="C137" i="34"/>
  <c r="B137" i="34"/>
  <c r="G136" i="34"/>
  <c r="F136" i="34"/>
  <c r="E136" i="34"/>
  <c r="D136" i="34"/>
  <c r="C136" i="34"/>
  <c r="B136" i="34"/>
  <c r="G135" i="34"/>
  <c r="F135" i="34"/>
  <c r="E135" i="34"/>
  <c r="D135" i="34"/>
  <c r="C135" i="34"/>
  <c r="B135" i="34"/>
  <c r="G134" i="34"/>
  <c r="F134" i="34"/>
  <c r="E134" i="34"/>
  <c r="D134" i="34"/>
  <c r="C134" i="34"/>
  <c r="B134" i="34"/>
  <c r="G133" i="34"/>
  <c r="F133" i="34"/>
  <c r="E133" i="34"/>
  <c r="D133" i="34"/>
  <c r="C133" i="34"/>
  <c r="B133" i="34"/>
  <c r="G132" i="34"/>
  <c r="F132" i="34"/>
  <c r="E132" i="34"/>
  <c r="D132" i="34"/>
  <c r="C132" i="34"/>
  <c r="B132" i="34"/>
  <c r="G131" i="34"/>
  <c r="F131" i="34"/>
  <c r="E131" i="34"/>
  <c r="D131" i="34"/>
  <c r="C131" i="34"/>
  <c r="B131" i="34"/>
  <c r="G130" i="34"/>
  <c r="F130" i="34"/>
  <c r="E130" i="34"/>
  <c r="D130" i="34"/>
  <c r="C130" i="34"/>
  <c r="B130" i="34"/>
  <c r="G129" i="34"/>
  <c r="F129" i="34"/>
  <c r="E129" i="34"/>
  <c r="D129" i="34"/>
  <c r="C129" i="34"/>
  <c r="B129" i="34"/>
  <c r="G128" i="34"/>
  <c r="F128" i="34"/>
  <c r="E128" i="34"/>
  <c r="D128" i="34"/>
  <c r="C128" i="34"/>
  <c r="B128" i="34"/>
  <c r="G127" i="34"/>
  <c r="F127" i="34"/>
  <c r="E127" i="34"/>
  <c r="D127" i="34"/>
  <c r="C127" i="34"/>
  <c r="B127" i="34"/>
  <c r="G126" i="34"/>
  <c r="F126" i="34"/>
  <c r="E126" i="34"/>
  <c r="D126" i="34"/>
  <c r="C126" i="34"/>
  <c r="B126" i="34"/>
  <c r="G125" i="34"/>
  <c r="F125" i="34"/>
  <c r="E125" i="34"/>
  <c r="D125" i="34"/>
  <c r="C125" i="34"/>
  <c r="B125" i="34"/>
  <c r="G124" i="34"/>
  <c r="F124" i="34"/>
  <c r="E124" i="34"/>
  <c r="D124" i="34"/>
  <c r="C124" i="34"/>
  <c r="B124" i="34"/>
  <c r="G123" i="34"/>
  <c r="F123" i="34"/>
  <c r="E123" i="34"/>
  <c r="D123" i="34"/>
  <c r="C123" i="34"/>
  <c r="B123" i="34"/>
  <c r="G122" i="34"/>
  <c r="F122" i="34"/>
  <c r="E122" i="34"/>
  <c r="D122" i="34"/>
  <c r="C122" i="34"/>
  <c r="B122" i="34"/>
  <c r="G121" i="34"/>
  <c r="F121" i="34"/>
  <c r="E121" i="34"/>
  <c r="D121" i="34"/>
  <c r="C121" i="34"/>
  <c r="B121" i="34"/>
  <c r="G120" i="34"/>
  <c r="F120" i="34"/>
  <c r="E120" i="34"/>
  <c r="D120" i="34"/>
  <c r="C120" i="34"/>
  <c r="B120" i="34"/>
  <c r="G119" i="34"/>
  <c r="F119" i="34"/>
  <c r="E119" i="34"/>
  <c r="D119" i="34"/>
  <c r="C119" i="34"/>
  <c r="B119" i="34"/>
  <c r="G118" i="34"/>
  <c r="F118" i="34"/>
  <c r="E118" i="34"/>
  <c r="D118" i="34"/>
  <c r="C118" i="34"/>
  <c r="B118" i="34"/>
  <c r="G117" i="34"/>
  <c r="F117" i="34"/>
  <c r="E117" i="34"/>
  <c r="D117" i="34"/>
  <c r="C117" i="34"/>
  <c r="B117" i="34"/>
  <c r="G116" i="34"/>
  <c r="F116" i="34"/>
  <c r="E116" i="34"/>
  <c r="D116" i="34"/>
  <c r="C116" i="34"/>
  <c r="B116" i="34"/>
  <c r="G115" i="34"/>
  <c r="F115" i="34"/>
  <c r="E115" i="34"/>
  <c r="D115" i="34"/>
  <c r="C115" i="34"/>
  <c r="B115" i="34"/>
  <c r="G114" i="34"/>
  <c r="F114" i="34"/>
  <c r="E114" i="34"/>
  <c r="D114" i="34"/>
  <c r="C114" i="34"/>
  <c r="B114" i="34"/>
  <c r="G113" i="34"/>
  <c r="F113" i="34"/>
  <c r="E113" i="34"/>
  <c r="D113" i="34"/>
  <c r="C113" i="34"/>
  <c r="B113" i="34"/>
  <c r="G112" i="34"/>
  <c r="F112" i="34"/>
  <c r="E112" i="34"/>
  <c r="D112" i="34"/>
  <c r="C112" i="34"/>
  <c r="B112" i="34"/>
  <c r="G111" i="34"/>
  <c r="F111" i="34"/>
  <c r="E111" i="34"/>
  <c r="D111" i="34"/>
  <c r="C111" i="34"/>
  <c r="B111" i="34"/>
  <c r="G110" i="34"/>
  <c r="F110" i="34"/>
  <c r="E110" i="34"/>
  <c r="D110" i="34"/>
  <c r="C110" i="34"/>
  <c r="B110" i="34"/>
  <c r="G109" i="34"/>
  <c r="F109" i="34"/>
  <c r="E109" i="34"/>
  <c r="D109" i="34"/>
  <c r="C109" i="34"/>
  <c r="B109" i="34"/>
  <c r="G108" i="34"/>
  <c r="F108" i="34"/>
  <c r="E108" i="34"/>
  <c r="D108" i="34"/>
  <c r="C108" i="34"/>
  <c r="B108" i="34"/>
  <c r="G107" i="34"/>
  <c r="F107" i="34"/>
  <c r="E107" i="34"/>
  <c r="D107" i="34"/>
  <c r="C107" i="34"/>
  <c r="B107" i="34"/>
  <c r="G106" i="34"/>
  <c r="F106" i="34"/>
  <c r="E106" i="34"/>
  <c r="D106" i="34"/>
  <c r="C106" i="34"/>
  <c r="B106" i="34"/>
  <c r="G105" i="34"/>
  <c r="F105" i="34"/>
  <c r="E105" i="34"/>
  <c r="D105" i="34"/>
  <c r="C105" i="34"/>
  <c r="B105" i="34"/>
  <c r="G104" i="34"/>
  <c r="F104" i="34"/>
  <c r="E104" i="34"/>
  <c r="D104" i="34"/>
  <c r="C104" i="34"/>
  <c r="B104" i="34"/>
  <c r="G103" i="34"/>
  <c r="F103" i="34"/>
  <c r="E103" i="34"/>
  <c r="D103" i="34"/>
  <c r="C103" i="34"/>
  <c r="B103" i="34"/>
  <c r="G102" i="34"/>
  <c r="F102" i="34"/>
  <c r="E102" i="34"/>
  <c r="D102" i="34"/>
  <c r="C102" i="34"/>
  <c r="B102" i="34"/>
  <c r="G101" i="34"/>
  <c r="F101" i="34"/>
  <c r="E101" i="34"/>
  <c r="D101" i="34"/>
  <c r="C101" i="34"/>
  <c r="B101" i="34"/>
  <c r="G100" i="34"/>
  <c r="F100" i="34"/>
  <c r="E100" i="34"/>
  <c r="D100" i="34"/>
  <c r="C100" i="34"/>
  <c r="B100" i="34"/>
  <c r="G99" i="34"/>
  <c r="F99" i="34"/>
  <c r="E99" i="34"/>
  <c r="D99" i="34"/>
  <c r="C99" i="34"/>
  <c r="B99" i="34"/>
  <c r="G98" i="34"/>
  <c r="F98" i="34"/>
  <c r="E98" i="34"/>
  <c r="D98" i="34"/>
  <c r="C98" i="34"/>
  <c r="B98" i="34"/>
  <c r="G97" i="34"/>
  <c r="F97" i="34"/>
  <c r="E97" i="34"/>
  <c r="D97" i="34"/>
  <c r="C97" i="34"/>
  <c r="B97" i="34"/>
  <c r="G96" i="34"/>
  <c r="F96" i="34"/>
  <c r="E96" i="34"/>
  <c r="D96" i="34"/>
  <c r="C96" i="34"/>
  <c r="B96" i="34"/>
  <c r="G95" i="34"/>
  <c r="F95" i="34"/>
  <c r="E95" i="34"/>
  <c r="D95" i="34"/>
  <c r="C95" i="34"/>
  <c r="B95" i="34"/>
  <c r="G94" i="34"/>
  <c r="F94" i="34"/>
  <c r="E94" i="34"/>
  <c r="D94" i="34"/>
  <c r="C94" i="34"/>
  <c r="B94" i="34"/>
  <c r="G93" i="34"/>
  <c r="F93" i="34"/>
  <c r="E93" i="34"/>
  <c r="D93" i="34"/>
  <c r="C93" i="34"/>
  <c r="B93" i="34"/>
  <c r="G92" i="34"/>
  <c r="F92" i="34"/>
  <c r="E92" i="34"/>
  <c r="D92" i="34"/>
  <c r="C92" i="34"/>
  <c r="B92" i="34"/>
  <c r="G91" i="34"/>
  <c r="F91" i="34"/>
  <c r="E91" i="34"/>
  <c r="D91" i="34"/>
  <c r="C91" i="34"/>
  <c r="B91" i="34"/>
  <c r="G90" i="34"/>
  <c r="F90" i="34"/>
  <c r="E90" i="34"/>
  <c r="D90" i="34"/>
  <c r="C90" i="34"/>
  <c r="B90" i="34"/>
  <c r="G89" i="34"/>
  <c r="F89" i="34"/>
  <c r="E89" i="34"/>
  <c r="D89" i="34"/>
  <c r="C89" i="34"/>
  <c r="B89" i="34"/>
  <c r="G88" i="34"/>
  <c r="F88" i="34"/>
  <c r="E88" i="34"/>
  <c r="D88" i="34"/>
  <c r="C88" i="34"/>
  <c r="B88" i="34"/>
  <c r="G87" i="34"/>
  <c r="F87" i="34"/>
  <c r="E87" i="34"/>
  <c r="D87" i="34"/>
  <c r="C87" i="34"/>
  <c r="B87" i="34"/>
  <c r="G86" i="34"/>
  <c r="F86" i="34"/>
  <c r="E86" i="34"/>
  <c r="D86" i="34"/>
  <c r="C86" i="34"/>
  <c r="B86" i="34"/>
  <c r="G85" i="34"/>
  <c r="F85" i="34"/>
  <c r="E85" i="34"/>
  <c r="D85" i="34"/>
  <c r="C85" i="34"/>
  <c r="B85" i="34"/>
  <c r="G84" i="34"/>
  <c r="F84" i="34"/>
  <c r="E84" i="34"/>
  <c r="D84" i="34"/>
  <c r="C84" i="34"/>
  <c r="B84" i="34"/>
  <c r="G83" i="34"/>
  <c r="F83" i="34"/>
  <c r="E83" i="34"/>
  <c r="D83" i="34"/>
  <c r="C83" i="34"/>
  <c r="B83" i="34"/>
  <c r="G82" i="34"/>
  <c r="F82" i="34"/>
  <c r="E82" i="34"/>
  <c r="D82" i="34"/>
  <c r="C82" i="34"/>
  <c r="B82" i="34"/>
  <c r="G81" i="34"/>
  <c r="F81" i="34"/>
  <c r="E81" i="34"/>
  <c r="D81" i="34"/>
  <c r="C81" i="34"/>
  <c r="B81" i="34"/>
  <c r="G80" i="34"/>
  <c r="F80" i="34"/>
  <c r="E80" i="34"/>
  <c r="D80" i="34"/>
  <c r="C80" i="34"/>
  <c r="B80" i="34"/>
  <c r="G79" i="34"/>
  <c r="F79" i="34"/>
  <c r="E79" i="34"/>
  <c r="D79" i="34"/>
  <c r="C79" i="34"/>
  <c r="B79" i="34"/>
  <c r="G78" i="34"/>
  <c r="F78" i="34"/>
  <c r="E78" i="34"/>
  <c r="D78" i="34"/>
  <c r="C78" i="34"/>
  <c r="B78" i="34"/>
  <c r="G77" i="34"/>
  <c r="F77" i="34"/>
  <c r="E77" i="34"/>
  <c r="D77" i="34"/>
  <c r="C77" i="34"/>
  <c r="B77" i="34"/>
  <c r="G76" i="34"/>
  <c r="F76" i="34"/>
  <c r="E76" i="34"/>
  <c r="D76" i="34"/>
  <c r="C76" i="34"/>
  <c r="B76" i="34"/>
  <c r="G75" i="34"/>
  <c r="F75" i="34"/>
  <c r="E75" i="34"/>
  <c r="D75" i="34"/>
  <c r="C75" i="34"/>
  <c r="B75" i="34"/>
  <c r="G74" i="34"/>
  <c r="F74" i="34"/>
  <c r="E74" i="34"/>
  <c r="D74" i="34"/>
  <c r="C74" i="34"/>
  <c r="B74" i="34"/>
  <c r="G73" i="34"/>
  <c r="F73" i="34"/>
  <c r="E73" i="34"/>
  <c r="D73" i="34"/>
  <c r="C73" i="34"/>
  <c r="B73" i="34"/>
  <c r="G72" i="34"/>
  <c r="F72" i="34"/>
  <c r="E72" i="34"/>
  <c r="D72" i="34"/>
  <c r="C72" i="34"/>
  <c r="B72" i="34"/>
  <c r="G71" i="34"/>
  <c r="F71" i="34"/>
  <c r="E71" i="34"/>
  <c r="D71" i="34"/>
  <c r="C71" i="34"/>
  <c r="B71" i="34"/>
  <c r="G70" i="34"/>
  <c r="F70" i="34"/>
  <c r="E70" i="34"/>
  <c r="D70" i="34"/>
  <c r="C70" i="34"/>
  <c r="B70" i="34"/>
  <c r="G69" i="34"/>
  <c r="F69" i="34"/>
  <c r="E69" i="34"/>
  <c r="D69" i="34"/>
  <c r="C69" i="34"/>
  <c r="B69" i="34"/>
  <c r="G68" i="34"/>
  <c r="F68" i="34"/>
  <c r="E68" i="34"/>
  <c r="D68" i="34"/>
  <c r="C68" i="34"/>
  <c r="B68" i="34"/>
  <c r="G67" i="34"/>
  <c r="F67" i="34"/>
  <c r="E67" i="34"/>
  <c r="D67" i="34"/>
  <c r="C67" i="34"/>
  <c r="B67" i="34"/>
  <c r="G66" i="34"/>
  <c r="F66" i="34"/>
  <c r="E66" i="34"/>
  <c r="D66" i="34"/>
  <c r="C66" i="34"/>
  <c r="B66" i="34"/>
  <c r="G65" i="34"/>
  <c r="F65" i="34"/>
  <c r="E65" i="34"/>
  <c r="D65" i="34"/>
  <c r="C65" i="34"/>
  <c r="B65" i="34"/>
  <c r="G64" i="34"/>
  <c r="F64" i="34"/>
  <c r="E64" i="34"/>
  <c r="D64" i="34"/>
  <c r="C64" i="34"/>
  <c r="B64" i="34"/>
  <c r="G63" i="34"/>
  <c r="F63" i="34"/>
  <c r="E63" i="34"/>
  <c r="D63" i="34"/>
  <c r="C63" i="34"/>
  <c r="B63" i="34"/>
  <c r="G62" i="34"/>
  <c r="F62" i="34"/>
  <c r="E62" i="34"/>
  <c r="D62" i="34"/>
  <c r="C62" i="34"/>
  <c r="B62" i="34"/>
  <c r="G61" i="34"/>
  <c r="F61" i="34"/>
  <c r="E61" i="34"/>
  <c r="D61" i="34"/>
  <c r="C61" i="34"/>
  <c r="B61" i="34"/>
  <c r="G60" i="34"/>
  <c r="F60" i="34"/>
  <c r="E60" i="34"/>
  <c r="D60" i="34"/>
  <c r="C60" i="34"/>
  <c r="B60" i="34"/>
  <c r="G59" i="34"/>
  <c r="F59" i="34"/>
  <c r="E59" i="34"/>
  <c r="D59" i="34"/>
  <c r="C59" i="34"/>
  <c r="B59" i="34"/>
  <c r="G58" i="34"/>
  <c r="F58" i="34"/>
  <c r="E58" i="34"/>
  <c r="D58" i="34"/>
  <c r="C58" i="34"/>
  <c r="B58" i="34"/>
  <c r="G57" i="34"/>
  <c r="F57" i="34"/>
  <c r="E57" i="34"/>
  <c r="D57" i="34"/>
  <c r="C57" i="34"/>
  <c r="B57" i="34"/>
  <c r="G56" i="34"/>
  <c r="F56" i="34"/>
  <c r="E56" i="34"/>
  <c r="D56" i="34"/>
  <c r="C56" i="34"/>
  <c r="B56" i="34"/>
  <c r="G55" i="34"/>
  <c r="F55" i="34"/>
  <c r="E55" i="34"/>
  <c r="D55" i="34"/>
  <c r="C55" i="34"/>
  <c r="B55" i="34"/>
  <c r="G54" i="34"/>
  <c r="F54" i="34"/>
  <c r="E54" i="34"/>
  <c r="D54" i="34"/>
  <c r="C54" i="34"/>
  <c r="B54" i="34"/>
  <c r="G53" i="34"/>
  <c r="F53" i="34"/>
  <c r="E53" i="34"/>
  <c r="D53" i="34"/>
  <c r="C53" i="34"/>
  <c r="B53" i="34"/>
  <c r="G52" i="34"/>
  <c r="F52" i="34"/>
  <c r="E52" i="34"/>
  <c r="D52" i="34"/>
  <c r="C52" i="34"/>
  <c r="B52" i="34"/>
  <c r="G51" i="34"/>
  <c r="F51" i="34"/>
  <c r="E51" i="34"/>
  <c r="D51" i="34"/>
  <c r="C51" i="34"/>
  <c r="B51" i="34"/>
  <c r="G50" i="34"/>
  <c r="F50" i="34"/>
  <c r="E50" i="34"/>
  <c r="D50" i="34"/>
  <c r="C50" i="34"/>
  <c r="B50" i="34"/>
  <c r="G49" i="34"/>
  <c r="F49" i="34"/>
  <c r="E49" i="34"/>
  <c r="D49" i="34"/>
  <c r="C49" i="34"/>
  <c r="B49" i="34"/>
  <c r="G48" i="34"/>
  <c r="F48" i="34"/>
  <c r="E48" i="34"/>
  <c r="D48" i="34"/>
  <c r="C48" i="34"/>
  <c r="B48" i="34"/>
  <c r="G47" i="34"/>
  <c r="F47" i="34"/>
  <c r="E47" i="34"/>
  <c r="D47" i="34"/>
  <c r="C47" i="34"/>
  <c r="B47" i="34"/>
  <c r="G46" i="34"/>
  <c r="F46" i="34"/>
  <c r="E46" i="34"/>
  <c r="D46" i="34"/>
  <c r="C46" i="34"/>
  <c r="B46" i="34"/>
  <c r="G45" i="34"/>
  <c r="F45" i="34"/>
  <c r="E45" i="34"/>
  <c r="D45" i="34"/>
  <c r="C45" i="34"/>
  <c r="B45" i="34"/>
  <c r="G44" i="34"/>
  <c r="F44" i="34"/>
  <c r="E44" i="34"/>
  <c r="D44" i="34"/>
  <c r="C44" i="34"/>
  <c r="B44" i="34"/>
  <c r="G43" i="34"/>
  <c r="F43" i="34"/>
  <c r="E43" i="34"/>
  <c r="D43" i="34"/>
  <c r="C43" i="34"/>
  <c r="B43" i="34"/>
  <c r="G42" i="34"/>
  <c r="F42" i="34"/>
  <c r="E42" i="34"/>
  <c r="D42" i="34"/>
  <c r="C42" i="34"/>
  <c r="B42" i="34"/>
  <c r="G41" i="34"/>
  <c r="F41" i="34"/>
  <c r="E41" i="34"/>
  <c r="D41" i="34"/>
  <c r="C41" i="34"/>
  <c r="B41" i="34"/>
  <c r="G40" i="34"/>
  <c r="F40" i="34"/>
  <c r="E40" i="34"/>
  <c r="D40" i="34"/>
  <c r="C40" i="34"/>
  <c r="B40" i="34"/>
  <c r="G39" i="34"/>
  <c r="F39" i="34"/>
  <c r="E39" i="34"/>
  <c r="D39" i="34"/>
  <c r="C39" i="34"/>
  <c r="B39" i="34"/>
  <c r="G38" i="34"/>
  <c r="F38" i="34"/>
  <c r="E38" i="34"/>
  <c r="D38" i="34"/>
  <c r="C38" i="34"/>
  <c r="B38" i="34"/>
  <c r="G37" i="34"/>
  <c r="F37" i="34"/>
  <c r="E37" i="34"/>
  <c r="D37" i="34"/>
  <c r="C37" i="34"/>
  <c r="B37" i="34"/>
  <c r="G36" i="34"/>
  <c r="F36" i="34"/>
  <c r="E36" i="34"/>
  <c r="D36" i="34"/>
  <c r="C36" i="34"/>
  <c r="B36" i="34"/>
  <c r="G35" i="34"/>
  <c r="F35" i="34"/>
  <c r="E35" i="34"/>
  <c r="D35" i="34"/>
  <c r="C35" i="34"/>
  <c r="B35" i="34"/>
  <c r="G34" i="34"/>
  <c r="F34" i="34"/>
  <c r="E34" i="34"/>
  <c r="D34" i="34"/>
  <c r="C34" i="34"/>
  <c r="B34" i="34"/>
  <c r="G33" i="34"/>
  <c r="F33" i="34"/>
  <c r="E33" i="34"/>
  <c r="D33" i="34"/>
  <c r="C33" i="34"/>
  <c r="B33" i="34"/>
  <c r="G32" i="34"/>
  <c r="F32" i="34"/>
  <c r="E32" i="34"/>
  <c r="D32" i="34"/>
  <c r="C32" i="34"/>
  <c r="B32" i="34"/>
  <c r="G31" i="34"/>
  <c r="F31" i="34"/>
  <c r="E31" i="34"/>
  <c r="D31" i="34"/>
  <c r="C31" i="34"/>
  <c r="B31" i="34"/>
  <c r="G30" i="34"/>
  <c r="F30" i="34"/>
  <c r="E30" i="34"/>
  <c r="D30" i="34"/>
  <c r="C30" i="34"/>
  <c r="B30" i="34"/>
  <c r="G29" i="34"/>
  <c r="F29" i="34"/>
  <c r="E29" i="34"/>
  <c r="D29" i="34"/>
  <c r="C29" i="34"/>
  <c r="B29" i="34"/>
  <c r="G28" i="34"/>
  <c r="F28" i="34"/>
  <c r="E28" i="34"/>
  <c r="D28" i="34"/>
  <c r="C28" i="34"/>
  <c r="B28" i="34"/>
  <c r="G27" i="34"/>
  <c r="F27" i="34"/>
  <c r="E27" i="34"/>
  <c r="D27" i="34"/>
  <c r="C27" i="34"/>
  <c r="B27" i="34"/>
  <c r="G26" i="34"/>
  <c r="F26" i="34"/>
  <c r="E26" i="34"/>
  <c r="D26" i="34"/>
  <c r="C26" i="34"/>
  <c r="B26" i="34"/>
  <c r="G25" i="34"/>
  <c r="F25" i="34"/>
  <c r="E25" i="34"/>
  <c r="D25" i="34"/>
  <c r="C25" i="34"/>
  <c r="B25" i="34"/>
  <c r="G24" i="34"/>
  <c r="F24" i="34"/>
  <c r="E24" i="34"/>
  <c r="D24" i="34"/>
  <c r="C24" i="34"/>
  <c r="B24" i="34"/>
  <c r="G23" i="34"/>
  <c r="F23" i="34"/>
  <c r="E23" i="34"/>
  <c r="D23" i="34"/>
  <c r="C23" i="34"/>
  <c r="B23" i="34"/>
  <c r="G22" i="34"/>
  <c r="F22" i="34"/>
  <c r="E22" i="34"/>
  <c r="D22" i="34"/>
  <c r="C22" i="34"/>
  <c r="B22" i="34"/>
  <c r="G21" i="34"/>
  <c r="F21" i="34"/>
  <c r="E21" i="34"/>
  <c r="D21" i="34"/>
  <c r="C21" i="34"/>
  <c r="B21" i="34"/>
  <c r="G20" i="34"/>
  <c r="F20" i="34"/>
  <c r="E20" i="34"/>
  <c r="D20" i="34"/>
  <c r="C20" i="34"/>
  <c r="B20" i="34"/>
  <c r="G19" i="34"/>
  <c r="F19" i="34"/>
  <c r="E19" i="34"/>
  <c r="D19" i="34"/>
  <c r="C19" i="34"/>
  <c r="B19" i="34"/>
  <c r="G18" i="34"/>
  <c r="F18" i="34"/>
  <c r="E18" i="34"/>
  <c r="D18" i="34"/>
  <c r="C18" i="34"/>
  <c r="B18" i="34"/>
  <c r="G17" i="34"/>
  <c r="F17" i="34"/>
  <c r="E17" i="34"/>
  <c r="D17" i="34"/>
  <c r="C17" i="34"/>
  <c r="B17" i="34"/>
  <c r="G16" i="34"/>
  <c r="F16" i="34"/>
  <c r="E16" i="34"/>
  <c r="D16" i="34"/>
  <c r="C16" i="34"/>
  <c r="B16" i="34"/>
  <c r="G15" i="34"/>
  <c r="F15" i="34"/>
  <c r="E15" i="34"/>
  <c r="D15" i="34"/>
  <c r="C15" i="34"/>
  <c r="B15" i="34"/>
  <c r="G14" i="34"/>
  <c r="F14" i="34"/>
  <c r="E14" i="34"/>
  <c r="D14" i="34"/>
  <c r="C14" i="34"/>
  <c r="B14" i="34"/>
  <c r="G13" i="34"/>
  <c r="F13" i="34"/>
  <c r="E13" i="34"/>
  <c r="D13" i="34"/>
  <c r="C13" i="34"/>
  <c r="B13" i="34"/>
  <c r="G12" i="34"/>
  <c r="F12" i="34"/>
  <c r="E12" i="34"/>
  <c r="D12" i="34"/>
  <c r="C12" i="34"/>
  <c r="B12" i="34"/>
  <c r="G11" i="34"/>
  <c r="F11" i="34"/>
  <c r="E11" i="34"/>
  <c r="D11" i="34"/>
  <c r="C11" i="34"/>
  <c r="B11" i="34"/>
  <c r="G10" i="34"/>
  <c r="F10" i="34"/>
  <c r="E10" i="34"/>
  <c r="D10" i="34"/>
  <c r="C10" i="34"/>
  <c r="B10" i="34"/>
  <c r="G9" i="34"/>
  <c r="F9" i="34"/>
  <c r="E9" i="34"/>
  <c r="D9" i="34"/>
  <c r="C9" i="34"/>
  <c r="B9" i="34"/>
  <c r="G8" i="34"/>
  <c r="F8" i="34"/>
  <c r="E8" i="34"/>
  <c r="D8" i="34"/>
  <c r="C8" i="34"/>
  <c r="B8" i="34"/>
  <c r="G7" i="34"/>
  <c r="F7" i="34"/>
  <c r="E7" i="34"/>
  <c r="D7" i="34"/>
  <c r="C7" i="34"/>
  <c r="B7" i="34"/>
  <c r="F6" i="34"/>
  <c r="D6" i="34"/>
  <c r="B6" i="34"/>
  <c r="G3" i="34"/>
  <c r="F3" i="34"/>
  <c r="E3" i="34"/>
  <c r="D3" i="34"/>
  <c r="C3" i="34"/>
  <c r="B3" i="34"/>
  <c r="G2" i="34"/>
  <c r="F2" i="34"/>
  <c r="E2" i="34"/>
  <c r="D2" i="34"/>
  <c r="C2" i="34"/>
  <c r="B2" i="34"/>
  <c r="G1" i="34"/>
  <c r="F1" i="34"/>
  <c r="E1" i="34"/>
  <c r="D1" i="34"/>
  <c r="C1" i="34"/>
  <c r="B1" i="34"/>
  <c r="G1008" i="33"/>
  <c r="F1008" i="33"/>
  <c r="E1008" i="33"/>
  <c r="D1008" i="33"/>
  <c r="C1008" i="33"/>
  <c r="B1008" i="33"/>
  <c r="G1007" i="33"/>
  <c r="F1007" i="33"/>
  <c r="E1007" i="33"/>
  <c r="D1007" i="33"/>
  <c r="C1007" i="33"/>
  <c r="B1007" i="33"/>
  <c r="G1006" i="33"/>
  <c r="F1006" i="33"/>
  <c r="E1006" i="33"/>
  <c r="D1006" i="33"/>
  <c r="C1006" i="33"/>
  <c r="B1006" i="33"/>
  <c r="G1005" i="33"/>
  <c r="F1005" i="33"/>
  <c r="E1005" i="33"/>
  <c r="D1005" i="33"/>
  <c r="C1005" i="33"/>
  <c r="B1005" i="33"/>
  <c r="G1004" i="33"/>
  <c r="F1004" i="33"/>
  <c r="E1004" i="33"/>
  <c r="D1004" i="33"/>
  <c r="C1004" i="33"/>
  <c r="B1004" i="33"/>
  <c r="G1003" i="33"/>
  <c r="F1003" i="33"/>
  <c r="E1003" i="33"/>
  <c r="D1003" i="33"/>
  <c r="C1003" i="33"/>
  <c r="B1003" i="33"/>
  <c r="G1002" i="33"/>
  <c r="F1002" i="33"/>
  <c r="E1002" i="33"/>
  <c r="D1002" i="33"/>
  <c r="C1002" i="33"/>
  <c r="B1002" i="33"/>
  <c r="G1001" i="33"/>
  <c r="F1001" i="33"/>
  <c r="E1001" i="33"/>
  <c r="D1001" i="33"/>
  <c r="C1001" i="33"/>
  <c r="B1001" i="33"/>
  <c r="G1000" i="33"/>
  <c r="F1000" i="33"/>
  <c r="E1000" i="33"/>
  <c r="D1000" i="33"/>
  <c r="C1000" i="33"/>
  <c r="B1000" i="33"/>
  <c r="G999" i="33"/>
  <c r="F999" i="33"/>
  <c r="E999" i="33"/>
  <c r="D999" i="33"/>
  <c r="C999" i="33"/>
  <c r="B999" i="33"/>
  <c r="G998" i="33"/>
  <c r="F998" i="33"/>
  <c r="E998" i="33"/>
  <c r="D998" i="33"/>
  <c r="C998" i="33"/>
  <c r="B998" i="33"/>
  <c r="G997" i="33"/>
  <c r="F997" i="33"/>
  <c r="E997" i="33"/>
  <c r="D997" i="33"/>
  <c r="C997" i="33"/>
  <c r="B997" i="33"/>
  <c r="G996" i="33"/>
  <c r="F996" i="33"/>
  <c r="E996" i="33"/>
  <c r="D996" i="33"/>
  <c r="C996" i="33"/>
  <c r="B996" i="33"/>
  <c r="G995" i="33"/>
  <c r="F995" i="33"/>
  <c r="E995" i="33"/>
  <c r="D995" i="33"/>
  <c r="C995" i="33"/>
  <c r="B995" i="33"/>
  <c r="G994" i="33"/>
  <c r="F994" i="33"/>
  <c r="E994" i="33"/>
  <c r="D994" i="33"/>
  <c r="C994" i="33"/>
  <c r="B994" i="33"/>
  <c r="G993" i="33"/>
  <c r="F993" i="33"/>
  <c r="E993" i="33"/>
  <c r="D993" i="33"/>
  <c r="C993" i="33"/>
  <c r="B993" i="33"/>
  <c r="G992" i="33"/>
  <c r="F992" i="33"/>
  <c r="E992" i="33"/>
  <c r="D992" i="33"/>
  <c r="C992" i="33"/>
  <c r="B992" i="33"/>
  <c r="G991" i="33"/>
  <c r="F991" i="33"/>
  <c r="E991" i="33"/>
  <c r="D991" i="33"/>
  <c r="C991" i="33"/>
  <c r="B991" i="33"/>
  <c r="G990" i="33"/>
  <c r="F990" i="33"/>
  <c r="E990" i="33"/>
  <c r="D990" i="33"/>
  <c r="C990" i="33"/>
  <c r="B990" i="33"/>
  <c r="G989" i="33"/>
  <c r="F989" i="33"/>
  <c r="E989" i="33"/>
  <c r="D989" i="33"/>
  <c r="C989" i="33"/>
  <c r="B989" i="33"/>
  <c r="G988" i="33"/>
  <c r="F988" i="33"/>
  <c r="E988" i="33"/>
  <c r="D988" i="33"/>
  <c r="C988" i="33"/>
  <c r="B988" i="33"/>
  <c r="G987" i="33"/>
  <c r="F987" i="33"/>
  <c r="E987" i="33"/>
  <c r="D987" i="33"/>
  <c r="C987" i="33"/>
  <c r="B987" i="33"/>
  <c r="G986" i="33"/>
  <c r="F986" i="33"/>
  <c r="E986" i="33"/>
  <c r="D986" i="33"/>
  <c r="C986" i="33"/>
  <c r="B986" i="33"/>
  <c r="G985" i="33"/>
  <c r="F985" i="33"/>
  <c r="E985" i="33"/>
  <c r="D985" i="33"/>
  <c r="C985" i="33"/>
  <c r="B985" i="33"/>
  <c r="G984" i="33"/>
  <c r="F984" i="33"/>
  <c r="E984" i="33"/>
  <c r="D984" i="33"/>
  <c r="C984" i="33"/>
  <c r="B984" i="33"/>
  <c r="G983" i="33"/>
  <c r="F983" i="33"/>
  <c r="E983" i="33"/>
  <c r="D983" i="33"/>
  <c r="C983" i="33"/>
  <c r="B983" i="33"/>
  <c r="G982" i="33"/>
  <c r="F982" i="33"/>
  <c r="E982" i="33"/>
  <c r="D982" i="33"/>
  <c r="C982" i="33"/>
  <c r="B982" i="33"/>
  <c r="G981" i="33"/>
  <c r="F981" i="33"/>
  <c r="E981" i="33"/>
  <c r="D981" i="33"/>
  <c r="C981" i="33"/>
  <c r="B981" i="33"/>
  <c r="G980" i="33"/>
  <c r="F980" i="33"/>
  <c r="E980" i="33"/>
  <c r="D980" i="33"/>
  <c r="C980" i="33"/>
  <c r="B980" i="33"/>
  <c r="G979" i="33"/>
  <c r="F979" i="33"/>
  <c r="E979" i="33"/>
  <c r="D979" i="33"/>
  <c r="C979" i="33"/>
  <c r="B979" i="33"/>
  <c r="G978" i="33"/>
  <c r="F978" i="33"/>
  <c r="E978" i="33"/>
  <c r="D978" i="33"/>
  <c r="C978" i="33"/>
  <c r="B978" i="33"/>
  <c r="G977" i="33"/>
  <c r="F977" i="33"/>
  <c r="E977" i="33"/>
  <c r="D977" i="33"/>
  <c r="C977" i="33"/>
  <c r="B977" i="33"/>
  <c r="G976" i="33"/>
  <c r="F976" i="33"/>
  <c r="E976" i="33"/>
  <c r="D976" i="33"/>
  <c r="C976" i="33"/>
  <c r="B976" i="33"/>
  <c r="G975" i="33"/>
  <c r="F975" i="33"/>
  <c r="E975" i="33"/>
  <c r="D975" i="33"/>
  <c r="C975" i="33"/>
  <c r="B975" i="33"/>
  <c r="G974" i="33"/>
  <c r="F974" i="33"/>
  <c r="E974" i="33"/>
  <c r="D974" i="33"/>
  <c r="C974" i="33"/>
  <c r="B974" i="33"/>
  <c r="G973" i="33"/>
  <c r="F973" i="33"/>
  <c r="E973" i="33"/>
  <c r="D973" i="33"/>
  <c r="C973" i="33"/>
  <c r="B973" i="33"/>
  <c r="G972" i="33"/>
  <c r="F972" i="33"/>
  <c r="E972" i="33"/>
  <c r="D972" i="33"/>
  <c r="C972" i="33"/>
  <c r="B972" i="33"/>
  <c r="G971" i="33"/>
  <c r="F971" i="33"/>
  <c r="E971" i="33"/>
  <c r="D971" i="33"/>
  <c r="C971" i="33"/>
  <c r="B971" i="33"/>
  <c r="G970" i="33"/>
  <c r="F970" i="33"/>
  <c r="E970" i="33"/>
  <c r="D970" i="33"/>
  <c r="C970" i="33"/>
  <c r="B970" i="33"/>
  <c r="G969" i="33"/>
  <c r="F969" i="33"/>
  <c r="E969" i="33"/>
  <c r="D969" i="33"/>
  <c r="C969" i="33"/>
  <c r="B969" i="33"/>
  <c r="G968" i="33"/>
  <c r="F968" i="33"/>
  <c r="E968" i="33"/>
  <c r="D968" i="33"/>
  <c r="C968" i="33"/>
  <c r="B968" i="33"/>
  <c r="G967" i="33"/>
  <c r="F967" i="33"/>
  <c r="E967" i="33"/>
  <c r="D967" i="33"/>
  <c r="C967" i="33"/>
  <c r="B967" i="33"/>
  <c r="G966" i="33"/>
  <c r="F966" i="33"/>
  <c r="E966" i="33"/>
  <c r="D966" i="33"/>
  <c r="C966" i="33"/>
  <c r="B966" i="33"/>
  <c r="G965" i="33"/>
  <c r="F965" i="33"/>
  <c r="E965" i="33"/>
  <c r="D965" i="33"/>
  <c r="C965" i="33"/>
  <c r="B965" i="33"/>
  <c r="G964" i="33"/>
  <c r="F964" i="33"/>
  <c r="E964" i="33"/>
  <c r="D964" i="33"/>
  <c r="C964" i="33"/>
  <c r="B964" i="33"/>
  <c r="G963" i="33"/>
  <c r="F963" i="33"/>
  <c r="E963" i="33"/>
  <c r="D963" i="33"/>
  <c r="C963" i="33"/>
  <c r="B963" i="33"/>
  <c r="G962" i="33"/>
  <c r="F962" i="33"/>
  <c r="E962" i="33"/>
  <c r="D962" i="33"/>
  <c r="C962" i="33"/>
  <c r="B962" i="33"/>
  <c r="G961" i="33"/>
  <c r="F961" i="33"/>
  <c r="E961" i="33"/>
  <c r="D961" i="33"/>
  <c r="C961" i="33"/>
  <c r="B961" i="33"/>
  <c r="G960" i="33"/>
  <c r="F960" i="33"/>
  <c r="E960" i="33"/>
  <c r="D960" i="33"/>
  <c r="C960" i="33"/>
  <c r="B960" i="33"/>
  <c r="G959" i="33"/>
  <c r="F959" i="33"/>
  <c r="E959" i="33"/>
  <c r="D959" i="33"/>
  <c r="C959" i="33"/>
  <c r="B959" i="33"/>
  <c r="G958" i="33"/>
  <c r="F958" i="33"/>
  <c r="E958" i="33"/>
  <c r="D958" i="33"/>
  <c r="C958" i="33"/>
  <c r="B958" i="33"/>
  <c r="G957" i="33"/>
  <c r="F957" i="33"/>
  <c r="E957" i="33"/>
  <c r="D957" i="33"/>
  <c r="C957" i="33"/>
  <c r="B957" i="33"/>
  <c r="G956" i="33"/>
  <c r="F956" i="33"/>
  <c r="E956" i="33"/>
  <c r="D956" i="33"/>
  <c r="C956" i="33"/>
  <c r="B956" i="33"/>
  <c r="G955" i="33"/>
  <c r="F955" i="33"/>
  <c r="E955" i="33"/>
  <c r="D955" i="33"/>
  <c r="C955" i="33"/>
  <c r="B955" i="33"/>
  <c r="G954" i="33"/>
  <c r="F954" i="33"/>
  <c r="E954" i="33"/>
  <c r="D954" i="33"/>
  <c r="C954" i="33"/>
  <c r="B954" i="33"/>
  <c r="G953" i="33"/>
  <c r="F953" i="33"/>
  <c r="E953" i="33"/>
  <c r="D953" i="33"/>
  <c r="C953" i="33"/>
  <c r="B953" i="33"/>
  <c r="G952" i="33"/>
  <c r="F952" i="33"/>
  <c r="E952" i="33"/>
  <c r="D952" i="33"/>
  <c r="C952" i="33"/>
  <c r="B952" i="33"/>
  <c r="G951" i="33"/>
  <c r="F951" i="33"/>
  <c r="E951" i="33"/>
  <c r="D951" i="33"/>
  <c r="C951" i="33"/>
  <c r="B951" i="33"/>
  <c r="G950" i="33"/>
  <c r="F950" i="33"/>
  <c r="E950" i="33"/>
  <c r="D950" i="33"/>
  <c r="C950" i="33"/>
  <c r="B950" i="33"/>
  <c r="G949" i="33"/>
  <c r="F949" i="33"/>
  <c r="E949" i="33"/>
  <c r="D949" i="33"/>
  <c r="C949" i="33"/>
  <c r="B949" i="33"/>
  <c r="G948" i="33"/>
  <c r="F948" i="33"/>
  <c r="E948" i="33"/>
  <c r="D948" i="33"/>
  <c r="C948" i="33"/>
  <c r="B948" i="33"/>
  <c r="G947" i="33"/>
  <c r="F947" i="33"/>
  <c r="E947" i="33"/>
  <c r="D947" i="33"/>
  <c r="C947" i="33"/>
  <c r="B947" i="33"/>
  <c r="G946" i="33"/>
  <c r="F946" i="33"/>
  <c r="E946" i="33"/>
  <c r="D946" i="33"/>
  <c r="C946" i="33"/>
  <c r="B946" i="33"/>
  <c r="G945" i="33"/>
  <c r="F945" i="33"/>
  <c r="E945" i="33"/>
  <c r="D945" i="33"/>
  <c r="C945" i="33"/>
  <c r="B945" i="33"/>
  <c r="G944" i="33"/>
  <c r="F944" i="33"/>
  <c r="E944" i="33"/>
  <c r="D944" i="33"/>
  <c r="C944" i="33"/>
  <c r="B944" i="33"/>
  <c r="G943" i="33"/>
  <c r="F943" i="33"/>
  <c r="E943" i="33"/>
  <c r="D943" i="33"/>
  <c r="C943" i="33"/>
  <c r="B943" i="33"/>
  <c r="G942" i="33"/>
  <c r="F942" i="33"/>
  <c r="E942" i="33"/>
  <c r="D942" i="33"/>
  <c r="C942" i="33"/>
  <c r="B942" i="33"/>
  <c r="G941" i="33"/>
  <c r="F941" i="33"/>
  <c r="E941" i="33"/>
  <c r="D941" i="33"/>
  <c r="C941" i="33"/>
  <c r="B941" i="33"/>
  <c r="G940" i="33"/>
  <c r="F940" i="33"/>
  <c r="E940" i="33"/>
  <c r="D940" i="33"/>
  <c r="C940" i="33"/>
  <c r="B940" i="33"/>
  <c r="G939" i="33"/>
  <c r="F939" i="33"/>
  <c r="E939" i="33"/>
  <c r="D939" i="33"/>
  <c r="C939" i="33"/>
  <c r="B939" i="33"/>
  <c r="G938" i="33"/>
  <c r="F938" i="33"/>
  <c r="E938" i="33"/>
  <c r="D938" i="33"/>
  <c r="C938" i="33"/>
  <c r="B938" i="33"/>
  <c r="G937" i="33"/>
  <c r="F937" i="33"/>
  <c r="E937" i="33"/>
  <c r="D937" i="33"/>
  <c r="C937" i="33"/>
  <c r="B937" i="33"/>
  <c r="G936" i="33"/>
  <c r="F936" i="33"/>
  <c r="E936" i="33"/>
  <c r="D936" i="33"/>
  <c r="C936" i="33"/>
  <c r="B936" i="33"/>
  <c r="G935" i="33"/>
  <c r="F935" i="33"/>
  <c r="E935" i="33"/>
  <c r="D935" i="33"/>
  <c r="C935" i="33"/>
  <c r="B935" i="33"/>
  <c r="G934" i="33"/>
  <c r="F934" i="33"/>
  <c r="E934" i="33"/>
  <c r="D934" i="33"/>
  <c r="C934" i="33"/>
  <c r="B934" i="33"/>
  <c r="G933" i="33"/>
  <c r="F933" i="33"/>
  <c r="E933" i="33"/>
  <c r="D933" i="33"/>
  <c r="C933" i="33"/>
  <c r="B933" i="33"/>
  <c r="G932" i="33"/>
  <c r="F932" i="33"/>
  <c r="E932" i="33"/>
  <c r="D932" i="33"/>
  <c r="C932" i="33"/>
  <c r="B932" i="33"/>
  <c r="G931" i="33"/>
  <c r="F931" i="33"/>
  <c r="E931" i="33"/>
  <c r="D931" i="33"/>
  <c r="C931" i="33"/>
  <c r="B931" i="33"/>
  <c r="G930" i="33"/>
  <c r="F930" i="33"/>
  <c r="E930" i="33"/>
  <c r="D930" i="33"/>
  <c r="C930" i="33"/>
  <c r="B930" i="33"/>
  <c r="G929" i="33"/>
  <c r="F929" i="33"/>
  <c r="E929" i="33"/>
  <c r="D929" i="33"/>
  <c r="C929" i="33"/>
  <c r="B929" i="33"/>
  <c r="G928" i="33"/>
  <c r="F928" i="33"/>
  <c r="E928" i="33"/>
  <c r="D928" i="33"/>
  <c r="C928" i="33"/>
  <c r="B928" i="33"/>
  <c r="G927" i="33"/>
  <c r="F927" i="33"/>
  <c r="E927" i="33"/>
  <c r="D927" i="33"/>
  <c r="C927" i="33"/>
  <c r="B927" i="33"/>
  <c r="G926" i="33"/>
  <c r="F926" i="33"/>
  <c r="E926" i="33"/>
  <c r="D926" i="33"/>
  <c r="C926" i="33"/>
  <c r="B926" i="33"/>
  <c r="G925" i="33"/>
  <c r="F925" i="33"/>
  <c r="E925" i="33"/>
  <c r="D925" i="33"/>
  <c r="C925" i="33"/>
  <c r="B925" i="33"/>
  <c r="G924" i="33"/>
  <c r="F924" i="33"/>
  <c r="E924" i="33"/>
  <c r="D924" i="33"/>
  <c r="C924" i="33"/>
  <c r="B924" i="33"/>
  <c r="G923" i="33"/>
  <c r="F923" i="33"/>
  <c r="E923" i="33"/>
  <c r="D923" i="33"/>
  <c r="C923" i="33"/>
  <c r="B923" i="33"/>
  <c r="G922" i="33"/>
  <c r="F922" i="33"/>
  <c r="E922" i="33"/>
  <c r="D922" i="33"/>
  <c r="C922" i="33"/>
  <c r="B922" i="33"/>
  <c r="G921" i="33"/>
  <c r="F921" i="33"/>
  <c r="E921" i="33"/>
  <c r="D921" i="33"/>
  <c r="C921" i="33"/>
  <c r="B921" i="33"/>
  <c r="G920" i="33"/>
  <c r="F920" i="33"/>
  <c r="E920" i="33"/>
  <c r="D920" i="33"/>
  <c r="C920" i="33"/>
  <c r="B920" i="33"/>
  <c r="G919" i="33"/>
  <c r="F919" i="33"/>
  <c r="E919" i="33"/>
  <c r="D919" i="33"/>
  <c r="C919" i="33"/>
  <c r="B919" i="33"/>
  <c r="G918" i="33"/>
  <c r="F918" i="33"/>
  <c r="E918" i="33"/>
  <c r="D918" i="33"/>
  <c r="C918" i="33"/>
  <c r="B918" i="33"/>
  <c r="G917" i="33"/>
  <c r="F917" i="33"/>
  <c r="E917" i="33"/>
  <c r="D917" i="33"/>
  <c r="C917" i="33"/>
  <c r="B917" i="33"/>
  <c r="G916" i="33"/>
  <c r="F916" i="33"/>
  <c r="E916" i="33"/>
  <c r="D916" i="33"/>
  <c r="C916" i="33"/>
  <c r="B916" i="33"/>
  <c r="G915" i="33"/>
  <c r="F915" i="33"/>
  <c r="E915" i="33"/>
  <c r="D915" i="33"/>
  <c r="C915" i="33"/>
  <c r="B915" i="33"/>
  <c r="G914" i="33"/>
  <c r="F914" i="33"/>
  <c r="E914" i="33"/>
  <c r="D914" i="33"/>
  <c r="C914" i="33"/>
  <c r="B914" i="33"/>
  <c r="G913" i="33"/>
  <c r="F913" i="33"/>
  <c r="E913" i="33"/>
  <c r="D913" i="33"/>
  <c r="C913" i="33"/>
  <c r="B913" i="33"/>
  <c r="G912" i="33"/>
  <c r="F912" i="33"/>
  <c r="E912" i="33"/>
  <c r="D912" i="33"/>
  <c r="C912" i="33"/>
  <c r="B912" i="33"/>
  <c r="G911" i="33"/>
  <c r="F911" i="33"/>
  <c r="E911" i="33"/>
  <c r="D911" i="33"/>
  <c r="C911" i="33"/>
  <c r="B911" i="33"/>
  <c r="G910" i="33"/>
  <c r="F910" i="33"/>
  <c r="E910" i="33"/>
  <c r="D910" i="33"/>
  <c r="C910" i="33"/>
  <c r="B910" i="33"/>
  <c r="G909" i="33"/>
  <c r="F909" i="33"/>
  <c r="E909" i="33"/>
  <c r="D909" i="33"/>
  <c r="C909" i="33"/>
  <c r="B909" i="33"/>
  <c r="G908" i="33"/>
  <c r="F908" i="33"/>
  <c r="E908" i="33"/>
  <c r="D908" i="33"/>
  <c r="C908" i="33"/>
  <c r="B908" i="33"/>
  <c r="G907" i="33"/>
  <c r="F907" i="33"/>
  <c r="E907" i="33"/>
  <c r="D907" i="33"/>
  <c r="C907" i="33"/>
  <c r="B907" i="33"/>
  <c r="G906" i="33"/>
  <c r="F906" i="33"/>
  <c r="E906" i="33"/>
  <c r="D906" i="33"/>
  <c r="C906" i="33"/>
  <c r="B906" i="33"/>
  <c r="G905" i="33"/>
  <c r="F905" i="33"/>
  <c r="E905" i="33"/>
  <c r="D905" i="33"/>
  <c r="C905" i="33"/>
  <c r="B905" i="33"/>
  <c r="G904" i="33"/>
  <c r="F904" i="33"/>
  <c r="E904" i="33"/>
  <c r="D904" i="33"/>
  <c r="C904" i="33"/>
  <c r="B904" i="33"/>
  <c r="G903" i="33"/>
  <c r="F903" i="33"/>
  <c r="E903" i="33"/>
  <c r="D903" i="33"/>
  <c r="C903" i="33"/>
  <c r="B903" i="33"/>
  <c r="G902" i="33"/>
  <c r="F902" i="33"/>
  <c r="E902" i="33"/>
  <c r="D902" i="33"/>
  <c r="C902" i="33"/>
  <c r="B902" i="33"/>
  <c r="G901" i="33"/>
  <c r="F901" i="33"/>
  <c r="E901" i="33"/>
  <c r="D901" i="33"/>
  <c r="C901" i="33"/>
  <c r="B901" i="33"/>
  <c r="G900" i="33"/>
  <c r="F900" i="33"/>
  <c r="E900" i="33"/>
  <c r="D900" i="33"/>
  <c r="C900" i="33"/>
  <c r="B900" i="33"/>
  <c r="G899" i="33"/>
  <c r="F899" i="33"/>
  <c r="E899" i="33"/>
  <c r="D899" i="33"/>
  <c r="C899" i="33"/>
  <c r="B899" i="33"/>
  <c r="G898" i="33"/>
  <c r="F898" i="33"/>
  <c r="E898" i="33"/>
  <c r="D898" i="33"/>
  <c r="C898" i="33"/>
  <c r="B898" i="33"/>
  <c r="G897" i="33"/>
  <c r="F897" i="33"/>
  <c r="E897" i="33"/>
  <c r="D897" i="33"/>
  <c r="C897" i="33"/>
  <c r="B897" i="33"/>
  <c r="G896" i="33"/>
  <c r="F896" i="33"/>
  <c r="E896" i="33"/>
  <c r="D896" i="33"/>
  <c r="C896" i="33"/>
  <c r="B896" i="33"/>
  <c r="G895" i="33"/>
  <c r="F895" i="33"/>
  <c r="E895" i="33"/>
  <c r="D895" i="33"/>
  <c r="C895" i="33"/>
  <c r="B895" i="33"/>
  <c r="G894" i="33"/>
  <c r="F894" i="33"/>
  <c r="E894" i="33"/>
  <c r="D894" i="33"/>
  <c r="C894" i="33"/>
  <c r="B894" i="33"/>
  <c r="G893" i="33"/>
  <c r="F893" i="33"/>
  <c r="E893" i="33"/>
  <c r="D893" i="33"/>
  <c r="C893" i="33"/>
  <c r="B893" i="33"/>
  <c r="G892" i="33"/>
  <c r="F892" i="33"/>
  <c r="E892" i="33"/>
  <c r="D892" i="33"/>
  <c r="C892" i="33"/>
  <c r="B892" i="33"/>
  <c r="G891" i="33"/>
  <c r="F891" i="33"/>
  <c r="E891" i="33"/>
  <c r="D891" i="33"/>
  <c r="C891" i="33"/>
  <c r="B891" i="33"/>
  <c r="G890" i="33"/>
  <c r="F890" i="33"/>
  <c r="E890" i="33"/>
  <c r="D890" i="33"/>
  <c r="C890" i="33"/>
  <c r="B890" i="33"/>
  <c r="G889" i="33"/>
  <c r="F889" i="33"/>
  <c r="E889" i="33"/>
  <c r="D889" i="33"/>
  <c r="C889" i="33"/>
  <c r="B889" i="33"/>
  <c r="G888" i="33"/>
  <c r="F888" i="33"/>
  <c r="E888" i="33"/>
  <c r="D888" i="33"/>
  <c r="C888" i="33"/>
  <c r="B888" i="33"/>
  <c r="G887" i="33"/>
  <c r="F887" i="33"/>
  <c r="E887" i="33"/>
  <c r="D887" i="33"/>
  <c r="C887" i="33"/>
  <c r="B887" i="33"/>
  <c r="G886" i="33"/>
  <c r="F886" i="33"/>
  <c r="E886" i="33"/>
  <c r="D886" i="33"/>
  <c r="C886" i="33"/>
  <c r="B886" i="33"/>
  <c r="G885" i="33"/>
  <c r="F885" i="33"/>
  <c r="E885" i="33"/>
  <c r="D885" i="33"/>
  <c r="C885" i="33"/>
  <c r="B885" i="33"/>
  <c r="G884" i="33"/>
  <c r="F884" i="33"/>
  <c r="E884" i="33"/>
  <c r="D884" i="33"/>
  <c r="C884" i="33"/>
  <c r="B884" i="33"/>
  <c r="G883" i="33"/>
  <c r="F883" i="33"/>
  <c r="E883" i="33"/>
  <c r="D883" i="33"/>
  <c r="C883" i="33"/>
  <c r="B883" i="33"/>
  <c r="G882" i="33"/>
  <c r="F882" i="33"/>
  <c r="E882" i="33"/>
  <c r="D882" i="33"/>
  <c r="C882" i="33"/>
  <c r="B882" i="33"/>
  <c r="G881" i="33"/>
  <c r="F881" i="33"/>
  <c r="E881" i="33"/>
  <c r="D881" i="33"/>
  <c r="C881" i="33"/>
  <c r="B881" i="33"/>
  <c r="G880" i="33"/>
  <c r="F880" i="33"/>
  <c r="E880" i="33"/>
  <c r="D880" i="33"/>
  <c r="C880" i="33"/>
  <c r="B880" i="33"/>
  <c r="G879" i="33"/>
  <c r="F879" i="33"/>
  <c r="E879" i="33"/>
  <c r="D879" i="33"/>
  <c r="C879" i="33"/>
  <c r="B879" i="33"/>
  <c r="G878" i="33"/>
  <c r="F878" i="33"/>
  <c r="E878" i="33"/>
  <c r="D878" i="33"/>
  <c r="C878" i="33"/>
  <c r="B878" i="33"/>
  <c r="G877" i="33"/>
  <c r="F877" i="33"/>
  <c r="E877" i="33"/>
  <c r="D877" i="33"/>
  <c r="C877" i="33"/>
  <c r="B877" i="33"/>
  <c r="G876" i="33"/>
  <c r="F876" i="33"/>
  <c r="E876" i="33"/>
  <c r="D876" i="33"/>
  <c r="C876" i="33"/>
  <c r="B876" i="33"/>
  <c r="G875" i="33"/>
  <c r="F875" i="33"/>
  <c r="E875" i="33"/>
  <c r="D875" i="33"/>
  <c r="C875" i="33"/>
  <c r="B875" i="33"/>
  <c r="G874" i="33"/>
  <c r="F874" i="33"/>
  <c r="E874" i="33"/>
  <c r="D874" i="33"/>
  <c r="C874" i="33"/>
  <c r="B874" i="33"/>
  <c r="G873" i="33"/>
  <c r="F873" i="33"/>
  <c r="E873" i="33"/>
  <c r="D873" i="33"/>
  <c r="C873" i="33"/>
  <c r="B873" i="33"/>
  <c r="G872" i="33"/>
  <c r="F872" i="33"/>
  <c r="E872" i="33"/>
  <c r="D872" i="33"/>
  <c r="C872" i="33"/>
  <c r="B872" i="33"/>
  <c r="G871" i="33"/>
  <c r="F871" i="33"/>
  <c r="E871" i="33"/>
  <c r="D871" i="33"/>
  <c r="C871" i="33"/>
  <c r="B871" i="33"/>
  <c r="G870" i="33"/>
  <c r="F870" i="33"/>
  <c r="E870" i="33"/>
  <c r="D870" i="33"/>
  <c r="C870" i="33"/>
  <c r="B870" i="33"/>
  <c r="G869" i="33"/>
  <c r="F869" i="33"/>
  <c r="E869" i="33"/>
  <c r="D869" i="33"/>
  <c r="C869" i="33"/>
  <c r="B869" i="33"/>
  <c r="G868" i="33"/>
  <c r="F868" i="33"/>
  <c r="E868" i="33"/>
  <c r="D868" i="33"/>
  <c r="C868" i="33"/>
  <c r="B868" i="33"/>
  <c r="G867" i="33"/>
  <c r="F867" i="33"/>
  <c r="E867" i="33"/>
  <c r="D867" i="33"/>
  <c r="C867" i="33"/>
  <c r="B867" i="33"/>
  <c r="G866" i="33"/>
  <c r="F866" i="33"/>
  <c r="E866" i="33"/>
  <c r="D866" i="33"/>
  <c r="C866" i="33"/>
  <c r="B866" i="33"/>
  <c r="G865" i="33"/>
  <c r="F865" i="33"/>
  <c r="E865" i="33"/>
  <c r="D865" i="33"/>
  <c r="C865" i="33"/>
  <c r="B865" i="33"/>
  <c r="G864" i="33"/>
  <c r="F864" i="33"/>
  <c r="E864" i="33"/>
  <c r="D864" i="33"/>
  <c r="C864" i="33"/>
  <c r="B864" i="33"/>
  <c r="G863" i="33"/>
  <c r="F863" i="33"/>
  <c r="E863" i="33"/>
  <c r="D863" i="33"/>
  <c r="C863" i="33"/>
  <c r="B863" i="33"/>
  <c r="G862" i="33"/>
  <c r="F862" i="33"/>
  <c r="E862" i="33"/>
  <c r="D862" i="33"/>
  <c r="C862" i="33"/>
  <c r="B862" i="33"/>
  <c r="G861" i="33"/>
  <c r="F861" i="33"/>
  <c r="E861" i="33"/>
  <c r="D861" i="33"/>
  <c r="C861" i="33"/>
  <c r="B861" i="33"/>
  <c r="G860" i="33"/>
  <c r="F860" i="33"/>
  <c r="E860" i="33"/>
  <c r="D860" i="33"/>
  <c r="C860" i="33"/>
  <c r="B860" i="33"/>
  <c r="G859" i="33"/>
  <c r="F859" i="33"/>
  <c r="E859" i="33"/>
  <c r="D859" i="33"/>
  <c r="C859" i="33"/>
  <c r="B859" i="33"/>
  <c r="G858" i="33"/>
  <c r="F858" i="33"/>
  <c r="E858" i="33"/>
  <c r="D858" i="33"/>
  <c r="C858" i="33"/>
  <c r="B858" i="33"/>
  <c r="G857" i="33"/>
  <c r="F857" i="33"/>
  <c r="E857" i="33"/>
  <c r="D857" i="33"/>
  <c r="C857" i="33"/>
  <c r="B857" i="33"/>
  <c r="G856" i="33"/>
  <c r="F856" i="33"/>
  <c r="E856" i="33"/>
  <c r="D856" i="33"/>
  <c r="C856" i="33"/>
  <c r="B856" i="33"/>
  <c r="G855" i="33"/>
  <c r="F855" i="33"/>
  <c r="E855" i="33"/>
  <c r="D855" i="33"/>
  <c r="C855" i="33"/>
  <c r="B855" i="33"/>
  <c r="G854" i="33"/>
  <c r="F854" i="33"/>
  <c r="E854" i="33"/>
  <c r="D854" i="33"/>
  <c r="C854" i="33"/>
  <c r="B854" i="33"/>
  <c r="G853" i="33"/>
  <c r="F853" i="33"/>
  <c r="E853" i="33"/>
  <c r="D853" i="33"/>
  <c r="C853" i="33"/>
  <c r="B853" i="33"/>
  <c r="G852" i="33"/>
  <c r="F852" i="33"/>
  <c r="E852" i="33"/>
  <c r="D852" i="33"/>
  <c r="C852" i="33"/>
  <c r="B852" i="33"/>
  <c r="G851" i="33"/>
  <c r="F851" i="33"/>
  <c r="E851" i="33"/>
  <c r="D851" i="33"/>
  <c r="C851" i="33"/>
  <c r="B851" i="33"/>
  <c r="G850" i="33"/>
  <c r="F850" i="33"/>
  <c r="E850" i="33"/>
  <c r="D850" i="33"/>
  <c r="C850" i="33"/>
  <c r="B850" i="33"/>
  <c r="G849" i="33"/>
  <c r="F849" i="33"/>
  <c r="E849" i="33"/>
  <c r="D849" i="33"/>
  <c r="C849" i="33"/>
  <c r="B849" i="33"/>
  <c r="G848" i="33"/>
  <c r="F848" i="33"/>
  <c r="E848" i="33"/>
  <c r="D848" i="33"/>
  <c r="C848" i="33"/>
  <c r="B848" i="33"/>
  <c r="G847" i="33"/>
  <c r="F847" i="33"/>
  <c r="E847" i="33"/>
  <c r="D847" i="33"/>
  <c r="C847" i="33"/>
  <c r="B847" i="33"/>
  <c r="G846" i="33"/>
  <c r="F846" i="33"/>
  <c r="E846" i="33"/>
  <c r="D846" i="33"/>
  <c r="C846" i="33"/>
  <c r="B846" i="33"/>
  <c r="G845" i="33"/>
  <c r="F845" i="33"/>
  <c r="E845" i="33"/>
  <c r="D845" i="33"/>
  <c r="C845" i="33"/>
  <c r="B845" i="33"/>
  <c r="G844" i="33"/>
  <c r="F844" i="33"/>
  <c r="E844" i="33"/>
  <c r="D844" i="33"/>
  <c r="C844" i="33"/>
  <c r="B844" i="33"/>
  <c r="G843" i="33"/>
  <c r="F843" i="33"/>
  <c r="E843" i="33"/>
  <c r="D843" i="33"/>
  <c r="C843" i="33"/>
  <c r="B843" i="33"/>
  <c r="G842" i="33"/>
  <c r="F842" i="33"/>
  <c r="E842" i="33"/>
  <c r="D842" i="33"/>
  <c r="C842" i="33"/>
  <c r="B842" i="33"/>
  <c r="G841" i="33"/>
  <c r="F841" i="33"/>
  <c r="E841" i="33"/>
  <c r="D841" i="33"/>
  <c r="C841" i="33"/>
  <c r="B841" i="33"/>
  <c r="G840" i="33"/>
  <c r="F840" i="33"/>
  <c r="E840" i="33"/>
  <c r="D840" i="33"/>
  <c r="C840" i="33"/>
  <c r="B840" i="33"/>
  <c r="G839" i="33"/>
  <c r="F839" i="33"/>
  <c r="E839" i="33"/>
  <c r="D839" i="33"/>
  <c r="C839" i="33"/>
  <c r="B839" i="33"/>
  <c r="G838" i="33"/>
  <c r="F838" i="33"/>
  <c r="E838" i="33"/>
  <c r="D838" i="33"/>
  <c r="C838" i="33"/>
  <c r="B838" i="33"/>
  <c r="G837" i="33"/>
  <c r="F837" i="33"/>
  <c r="E837" i="33"/>
  <c r="D837" i="33"/>
  <c r="C837" i="33"/>
  <c r="B837" i="33"/>
  <c r="G836" i="33"/>
  <c r="F836" i="33"/>
  <c r="E836" i="33"/>
  <c r="D836" i="33"/>
  <c r="C836" i="33"/>
  <c r="B836" i="33"/>
  <c r="G835" i="33"/>
  <c r="F835" i="33"/>
  <c r="E835" i="33"/>
  <c r="D835" i="33"/>
  <c r="C835" i="33"/>
  <c r="B835" i="33"/>
  <c r="G834" i="33"/>
  <c r="F834" i="33"/>
  <c r="E834" i="33"/>
  <c r="D834" i="33"/>
  <c r="C834" i="33"/>
  <c r="B834" i="33"/>
  <c r="G833" i="33"/>
  <c r="F833" i="33"/>
  <c r="E833" i="33"/>
  <c r="D833" i="33"/>
  <c r="C833" i="33"/>
  <c r="B833" i="33"/>
  <c r="G832" i="33"/>
  <c r="F832" i="33"/>
  <c r="E832" i="33"/>
  <c r="D832" i="33"/>
  <c r="C832" i="33"/>
  <c r="B832" i="33"/>
  <c r="G831" i="33"/>
  <c r="F831" i="33"/>
  <c r="E831" i="33"/>
  <c r="D831" i="33"/>
  <c r="C831" i="33"/>
  <c r="B831" i="33"/>
  <c r="G830" i="33"/>
  <c r="F830" i="33"/>
  <c r="E830" i="33"/>
  <c r="D830" i="33"/>
  <c r="C830" i="33"/>
  <c r="B830" i="33"/>
  <c r="G829" i="33"/>
  <c r="F829" i="33"/>
  <c r="E829" i="33"/>
  <c r="D829" i="33"/>
  <c r="C829" i="33"/>
  <c r="B829" i="33"/>
  <c r="G828" i="33"/>
  <c r="F828" i="33"/>
  <c r="E828" i="33"/>
  <c r="D828" i="33"/>
  <c r="C828" i="33"/>
  <c r="B828" i="33"/>
  <c r="G827" i="33"/>
  <c r="F827" i="33"/>
  <c r="E827" i="33"/>
  <c r="D827" i="33"/>
  <c r="C827" i="33"/>
  <c r="B827" i="33"/>
  <c r="G826" i="33"/>
  <c r="F826" i="33"/>
  <c r="E826" i="33"/>
  <c r="D826" i="33"/>
  <c r="C826" i="33"/>
  <c r="B826" i="33"/>
  <c r="G825" i="33"/>
  <c r="F825" i="33"/>
  <c r="E825" i="33"/>
  <c r="D825" i="33"/>
  <c r="C825" i="33"/>
  <c r="B825" i="33"/>
  <c r="G824" i="33"/>
  <c r="F824" i="33"/>
  <c r="E824" i="33"/>
  <c r="D824" i="33"/>
  <c r="C824" i="33"/>
  <c r="B824" i="33"/>
  <c r="G823" i="33"/>
  <c r="F823" i="33"/>
  <c r="E823" i="33"/>
  <c r="D823" i="33"/>
  <c r="C823" i="33"/>
  <c r="B823" i="33"/>
  <c r="G822" i="33"/>
  <c r="F822" i="33"/>
  <c r="E822" i="33"/>
  <c r="D822" i="33"/>
  <c r="C822" i="33"/>
  <c r="B822" i="33"/>
  <c r="G821" i="33"/>
  <c r="F821" i="33"/>
  <c r="E821" i="33"/>
  <c r="D821" i="33"/>
  <c r="C821" i="33"/>
  <c r="B821" i="33"/>
  <c r="G820" i="33"/>
  <c r="F820" i="33"/>
  <c r="E820" i="33"/>
  <c r="D820" i="33"/>
  <c r="C820" i="33"/>
  <c r="B820" i="33"/>
  <c r="G819" i="33"/>
  <c r="F819" i="33"/>
  <c r="E819" i="33"/>
  <c r="D819" i="33"/>
  <c r="C819" i="33"/>
  <c r="B819" i="33"/>
  <c r="G818" i="33"/>
  <c r="F818" i="33"/>
  <c r="E818" i="33"/>
  <c r="D818" i="33"/>
  <c r="C818" i="33"/>
  <c r="B818" i="33"/>
  <c r="G817" i="33"/>
  <c r="F817" i="33"/>
  <c r="E817" i="33"/>
  <c r="D817" i="33"/>
  <c r="C817" i="33"/>
  <c r="B817" i="33"/>
  <c r="G816" i="33"/>
  <c r="F816" i="33"/>
  <c r="E816" i="33"/>
  <c r="D816" i="33"/>
  <c r="C816" i="33"/>
  <c r="B816" i="33"/>
  <c r="G815" i="33"/>
  <c r="F815" i="33"/>
  <c r="E815" i="33"/>
  <c r="D815" i="33"/>
  <c r="C815" i="33"/>
  <c r="B815" i="33"/>
  <c r="G814" i="33"/>
  <c r="F814" i="33"/>
  <c r="E814" i="33"/>
  <c r="D814" i="33"/>
  <c r="C814" i="33"/>
  <c r="B814" i="33"/>
  <c r="G813" i="33"/>
  <c r="F813" i="33"/>
  <c r="E813" i="33"/>
  <c r="D813" i="33"/>
  <c r="C813" i="33"/>
  <c r="B813" i="33"/>
  <c r="G812" i="33"/>
  <c r="F812" i="33"/>
  <c r="E812" i="33"/>
  <c r="D812" i="33"/>
  <c r="C812" i="33"/>
  <c r="B812" i="33"/>
  <c r="G811" i="33"/>
  <c r="F811" i="33"/>
  <c r="E811" i="33"/>
  <c r="D811" i="33"/>
  <c r="C811" i="33"/>
  <c r="B811" i="33"/>
  <c r="G810" i="33"/>
  <c r="F810" i="33"/>
  <c r="E810" i="33"/>
  <c r="D810" i="33"/>
  <c r="C810" i="33"/>
  <c r="B810" i="33"/>
  <c r="G809" i="33"/>
  <c r="F809" i="33"/>
  <c r="E809" i="33"/>
  <c r="D809" i="33"/>
  <c r="C809" i="33"/>
  <c r="B809" i="33"/>
  <c r="G808" i="33"/>
  <c r="F808" i="33"/>
  <c r="E808" i="33"/>
  <c r="D808" i="33"/>
  <c r="C808" i="33"/>
  <c r="B808" i="33"/>
  <c r="G807" i="33"/>
  <c r="F807" i="33"/>
  <c r="E807" i="33"/>
  <c r="D807" i="33"/>
  <c r="C807" i="33"/>
  <c r="B807" i="33"/>
  <c r="G806" i="33"/>
  <c r="F806" i="33"/>
  <c r="E806" i="33"/>
  <c r="D806" i="33"/>
  <c r="C806" i="33"/>
  <c r="B806" i="33"/>
  <c r="G805" i="33"/>
  <c r="F805" i="33"/>
  <c r="E805" i="33"/>
  <c r="D805" i="33"/>
  <c r="C805" i="33"/>
  <c r="B805" i="33"/>
  <c r="G804" i="33"/>
  <c r="F804" i="33"/>
  <c r="E804" i="33"/>
  <c r="D804" i="33"/>
  <c r="C804" i="33"/>
  <c r="B804" i="33"/>
  <c r="G803" i="33"/>
  <c r="F803" i="33"/>
  <c r="E803" i="33"/>
  <c r="D803" i="33"/>
  <c r="C803" i="33"/>
  <c r="B803" i="33"/>
  <c r="G802" i="33"/>
  <c r="F802" i="33"/>
  <c r="E802" i="33"/>
  <c r="D802" i="33"/>
  <c r="C802" i="33"/>
  <c r="B802" i="33"/>
  <c r="G801" i="33"/>
  <c r="F801" i="33"/>
  <c r="E801" i="33"/>
  <c r="D801" i="33"/>
  <c r="C801" i="33"/>
  <c r="B801" i="33"/>
  <c r="G800" i="33"/>
  <c r="F800" i="33"/>
  <c r="E800" i="33"/>
  <c r="D800" i="33"/>
  <c r="C800" i="33"/>
  <c r="B800" i="33"/>
  <c r="G799" i="33"/>
  <c r="F799" i="33"/>
  <c r="E799" i="33"/>
  <c r="D799" i="33"/>
  <c r="C799" i="33"/>
  <c r="B799" i="33"/>
  <c r="G798" i="33"/>
  <c r="F798" i="33"/>
  <c r="E798" i="33"/>
  <c r="D798" i="33"/>
  <c r="C798" i="33"/>
  <c r="B798" i="33"/>
  <c r="G797" i="33"/>
  <c r="F797" i="33"/>
  <c r="E797" i="33"/>
  <c r="D797" i="33"/>
  <c r="C797" i="33"/>
  <c r="B797" i="33"/>
  <c r="G796" i="33"/>
  <c r="F796" i="33"/>
  <c r="E796" i="33"/>
  <c r="D796" i="33"/>
  <c r="C796" i="33"/>
  <c r="B796" i="33"/>
  <c r="G795" i="33"/>
  <c r="F795" i="33"/>
  <c r="E795" i="33"/>
  <c r="D795" i="33"/>
  <c r="C795" i="33"/>
  <c r="B795" i="33"/>
  <c r="G794" i="33"/>
  <c r="F794" i="33"/>
  <c r="E794" i="33"/>
  <c r="D794" i="33"/>
  <c r="C794" i="33"/>
  <c r="B794" i="33"/>
  <c r="G793" i="33"/>
  <c r="F793" i="33"/>
  <c r="E793" i="33"/>
  <c r="D793" i="33"/>
  <c r="C793" i="33"/>
  <c r="B793" i="33"/>
  <c r="G792" i="33"/>
  <c r="F792" i="33"/>
  <c r="E792" i="33"/>
  <c r="D792" i="33"/>
  <c r="C792" i="33"/>
  <c r="B792" i="33"/>
  <c r="G791" i="33"/>
  <c r="F791" i="33"/>
  <c r="E791" i="33"/>
  <c r="D791" i="33"/>
  <c r="C791" i="33"/>
  <c r="B791" i="33"/>
  <c r="G790" i="33"/>
  <c r="F790" i="33"/>
  <c r="E790" i="33"/>
  <c r="D790" i="33"/>
  <c r="C790" i="33"/>
  <c r="B790" i="33"/>
  <c r="G789" i="33"/>
  <c r="F789" i="33"/>
  <c r="E789" i="33"/>
  <c r="D789" i="33"/>
  <c r="C789" i="33"/>
  <c r="B789" i="33"/>
  <c r="G788" i="33"/>
  <c r="F788" i="33"/>
  <c r="E788" i="33"/>
  <c r="D788" i="33"/>
  <c r="C788" i="33"/>
  <c r="B788" i="33"/>
  <c r="G787" i="33"/>
  <c r="F787" i="33"/>
  <c r="E787" i="33"/>
  <c r="D787" i="33"/>
  <c r="C787" i="33"/>
  <c r="B787" i="33"/>
  <c r="G786" i="33"/>
  <c r="F786" i="33"/>
  <c r="E786" i="33"/>
  <c r="D786" i="33"/>
  <c r="C786" i="33"/>
  <c r="B786" i="33"/>
  <c r="G785" i="33"/>
  <c r="F785" i="33"/>
  <c r="E785" i="33"/>
  <c r="D785" i="33"/>
  <c r="C785" i="33"/>
  <c r="B785" i="33"/>
  <c r="G784" i="33"/>
  <c r="F784" i="33"/>
  <c r="E784" i="33"/>
  <c r="D784" i="33"/>
  <c r="C784" i="33"/>
  <c r="B784" i="33"/>
  <c r="G783" i="33"/>
  <c r="F783" i="33"/>
  <c r="E783" i="33"/>
  <c r="D783" i="33"/>
  <c r="C783" i="33"/>
  <c r="B783" i="33"/>
  <c r="G782" i="33"/>
  <c r="F782" i="33"/>
  <c r="E782" i="33"/>
  <c r="D782" i="33"/>
  <c r="C782" i="33"/>
  <c r="B782" i="33"/>
  <c r="G781" i="33"/>
  <c r="F781" i="33"/>
  <c r="E781" i="33"/>
  <c r="D781" i="33"/>
  <c r="C781" i="33"/>
  <c r="B781" i="33"/>
  <c r="G780" i="33"/>
  <c r="F780" i="33"/>
  <c r="E780" i="33"/>
  <c r="D780" i="33"/>
  <c r="C780" i="33"/>
  <c r="B780" i="33"/>
  <c r="G779" i="33"/>
  <c r="F779" i="33"/>
  <c r="E779" i="33"/>
  <c r="D779" i="33"/>
  <c r="C779" i="33"/>
  <c r="B779" i="33"/>
  <c r="G778" i="33"/>
  <c r="F778" i="33"/>
  <c r="E778" i="33"/>
  <c r="D778" i="33"/>
  <c r="C778" i="33"/>
  <c r="B778" i="33"/>
  <c r="G777" i="33"/>
  <c r="F777" i="33"/>
  <c r="E777" i="33"/>
  <c r="D777" i="33"/>
  <c r="C777" i="33"/>
  <c r="B777" i="33"/>
  <c r="G776" i="33"/>
  <c r="F776" i="33"/>
  <c r="E776" i="33"/>
  <c r="D776" i="33"/>
  <c r="C776" i="33"/>
  <c r="B776" i="33"/>
  <c r="G775" i="33"/>
  <c r="F775" i="33"/>
  <c r="E775" i="33"/>
  <c r="D775" i="33"/>
  <c r="C775" i="33"/>
  <c r="B775" i="33"/>
  <c r="G774" i="33"/>
  <c r="F774" i="33"/>
  <c r="E774" i="33"/>
  <c r="D774" i="33"/>
  <c r="C774" i="33"/>
  <c r="B774" i="33"/>
  <c r="G773" i="33"/>
  <c r="F773" i="33"/>
  <c r="E773" i="33"/>
  <c r="D773" i="33"/>
  <c r="C773" i="33"/>
  <c r="B773" i="33"/>
  <c r="G772" i="33"/>
  <c r="F772" i="33"/>
  <c r="E772" i="33"/>
  <c r="D772" i="33"/>
  <c r="C772" i="33"/>
  <c r="B772" i="33"/>
  <c r="G771" i="33"/>
  <c r="F771" i="33"/>
  <c r="E771" i="33"/>
  <c r="D771" i="33"/>
  <c r="C771" i="33"/>
  <c r="B771" i="33"/>
  <c r="G770" i="33"/>
  <c r="F770" i="33"/>
  <c r="E770" i="33"/>
  <c r="D770" i="33"/>
  <c r="C770" i="33"/>
  <c r="B770" i="33"/>
  <c r="G769" i="33"/>
  <c r="F769" i="33"/>
  <c r="E769" i="33"/>
  <c r="D769" i="33"/>
  <c r="C769" i="33"/>
  <c r="B769" i="33"/>
  <c r="G768" i="33"/>
  <c r="F768" i="33"/>
  <c r="E768" i="33"/>
  <c r="D768" i="33"/>
  <c r="C768" i="33"/>
  <c r="B768" i="33"/>
  <c r="G767" i="33"/>
  <c r="F767" i="33"/>
  <c r="E767" i="33"/>
  <c r="D767" i="33"/>
  <c r="C767" i="33"/>
  <c r="B767" i="33"/>
  <c r="G766" i="33"/>
  <c r="F766" i="33"/>
  <c r="E766" i="33"/>
  <c r="D766" i="33"/>
  <c r="C766" i="33"/>
  <c r="B766" i="33"/>
  <c r="G765" i="33"/>
  <c r="F765" i="33"/>
  <c r="E765" i="33"/>
  <c r="D765" i="33"/>
  <c r="C765" i="33"/>
  <c r="B765" i="33"/>
  <c r="G764" i="33"/>
  <c r="F764" i="33"/>
  <c r="E764" i="33"/>
  <c r="D764" i="33"/>
  <c r="C764" i="33"/>
  <c r="B764" i="33"/>
  <c r="G763" i="33"/>
  <c r="F763" i="33"/>
  <c r="E763" i="33"/>
  <c r="D763" i="33"/>
  <c r="C763" i="33"/>
  <c r="B763" i="33"/>
  <c r="G762" i="33"/>
  <c r="F762" i="33"/>
  <c r="E762" i="33"/>
  <c r="D762" i="33"/>
  <c r="C762" i="33"/>
  <c r="B762" i="33"/>
  <c r="G761" i="33"/>
  <c r="F761" i="33"/>
  <c r="E761" i="33"/>
  <c r="D761" i="33"/>
  <c r="C761" i="33"/>
  <c r="B761" i="33"/>
  <c r="G760" i="33"/>
  <c r="F760" i="33"/>
  <c r="E760" i="33"/>
  <c r="D760" i="33"/>
  <c r="C760" i="33"/>
  <c r="B760" i="33"/>
  <c r="G759" i="33"/>
  <c r="F759" i="33"/>
  <c r="E759" i="33"/>
  <c r="D759" i="33"/>
  <c r="C759" i="33"/>
  <c r="B759" i="33"/>
  <c r="G758" i="33"/>
  <c r="F758" i="33"/>
  <c r="E758" i="33"/>
  <c r="D758" i="33"/>
  <c r="C758" i="33"/>
  <c r="B758" i="33"/>
  <c r="G757" i="33"/>
  <c r="F757" i="33"/>
  <c r="E757" i="33"/>
  <c r="D757" i="33"/>
  <c r="C757" i="33"/>
  <c r="B757" i="33"/>
  <c r="G756" i="33"/>
  <c r="F756" i="33"/>
  <c r="E756" i="33"/>
  <c r="D756" i="33"/>
  <c r="C756" i="33"/>
  <c r="B756" i="33"/>
  <c r="G755" i="33"/>
  <c r="F755" i="33"/>
  <c r="E755" i="33"/>
  <c r="D755" i="33"/>
  <c r="C755" i="33"/>
  <c r="B755" i="33"/>
  <c r="G754" i="33"/>
  <c r="F754" i="33"/>
  <c r="E754" i="33"/>
  <c r="D754" i="33"/>
  <c r="C754" i="33"/>
  <c r="B754" i="33"/>
  <c r="G753" i="33"/>
  <c r="F753" i="33"/>
  <c r="E753" i="33"/>
  <c r="D753" i="33"/>
  <c r="C753" i="33"/>
  <c r="B753" i="33"/>
  <c r="G752" i="33"/>
  <c r="F752" i="33"/>
  <c r="E752" i="33"/>
  <c r="D752" i="33"/>
  <c r="C752" i="33"/>
  <c r="B752" i="33"/>
  <c r="G751" i="33"/>
  <c r="F751" i="33"/>
  <c r="E751" i="33"/>
  <c r="D751" i="33"/>
  <c r="C751" i="33"/>
  <c r="B751" i="33"/>
  <c r="G750" i="33"/>
  <c r="F750" i="33"/>
  <c r="E750" i="33"/>
  <c r="D750" i="33"/>
  <c r="C750" i="33"/>
  <c r="B750" i="33"/>
  <c r="G749" i="33"/>
  <c r="F749" i="33"/>
  <c r="E749" i="33"/>
  <c r="D749" i="33"/>
  <c r="C749" i="33"/>
  <c r="B749" i="33"/>
  <c r="G748" i="33"/>
  <c r="F748" i="33"/>
  <c r="E748" i="33"/>
  <c r="D748" i="33"/>
  <c r="C748" i="33"/>
  <c r="B748" i="33"/>
  <c r="G747" i="33"/>
  <c r="F747" i="33"/>
  <c r="E747" i="33"/>
  <c r="D747" i="33"/>
  <c r="C747" i="33"/>
  <c r="B747" i="33"/>
  <c r="G746" i="33"/>
  <c r="F746" i="33"/>
  <c r="E746" i="33"/>
  <c r="D746" i="33"/>
  <c r="C746" i="33"/>
  <c r="B746" i="33"/>
  <c r="G745" i="33"/>
  <c r="F745" i="33"/>
  <c r="E745" i="33"/>
  <c r="D745" i="33"/>
  <c r="C745" i="33"/>
  <c r="B745" i="33"/>
  <c r="G744" i="33"/>
  <c r="F744" i="33"/>
  <c r="E744" i="33"/>
  <c r="D744" i="33"/>
  <c r="C744" i="33"/>
  <c r="B744" i="33"/>
  <c r="G743" i="33"/>
  <c r="F743" i="33"/>
  <c r="E743" i="33"/>
  <c r="D743" i="33"/>
  <c r="C743" i="33"/>
  <c r="B743" i="33"/>
  <c r="G742" i="33"/>
  <c r="F742" i="33"/>
  <c r="E742" i="33"/>
  <c r="D742" i="33"/>
  <c r="C742" i="33"/>
  <c r="B742" i="33"/>
  <c r="G741" i="33"/>
  <c r="F741" i="33"/>
  <c r="E741" i="33"/>
  <c r="D741" i="33"/>
  <c r="C741" i="33"/>
  <c r="B741" i="33"/>
  <c r="G740" i="33"/>
  <c r="F740" i="33"/>
  <c r="E740" i="33"/>
  <c r="D740" i="33"/>
  <c r="C740" i="33"/>
  <c r="B740" i="33"/>
  <c r="G739" i="33"/>
  <c r="F739" i="33"/>
  <c r="E739" i="33"/>
  <c r="D739" i="33"/>
  <c r="C739" i="33"/>
  <c r="B739" i="33"/>
  <c r="G738" i="33"/>
  <c r="F738" i="33"/>
  <c r="E738" i="33"/>
  <c r="D738" i="33"/>
  <c r="C738" i="33"/>
  <c r="B738" i="33"/>
  <c r="G737" i="33"/>
  <c r="F737" i="33"/>
  <c r="E737" i="33"/>
  <c r="D737" i="33"/>
  <c r="C737" i="33"/>
  <c r="B737" i="33"/>
  <c r="G736" i="33"/>
  <c r="F736" i="33"/>
  <c r="E736" i="33"/>
  <c r="D736" i="33"/>
  <c r="C736" i="33"/>
  <c r="B736" i="33"/>
  <c r="G735" i="33"/>
  <c r="F735" i="33"/>
  <c r="E735" i="33"/>
  <c r="D735" i="33"/>
  <c r="C735" i="33"/>
  <c r="B735" i="33"/>
  <c r="G734" i="33"/>
  <c r="F734" i="33"/>
  <c r="E734" i="33"/>
  <c r="D734" i="33"/>
  <c r="C734" i="33"/>
  <c r="B734" i="33"/>
  <c r="G733" i="33"/>
  <c r="F733" i="33"/>
  <c r="E733" i="33"/>
  <c r="D733" i="33"/>
  <c r="C733" i="33"/>
  <c r="B733" i="33"/>
  <c r="G732" i="33"/>
  <c r="F732" i="33"/>
  <c r="E732" i="33"/>
  <c r="D732" i="33"/>
  <c r="C732" i="33"/>
  <c r="B732" i="33"/>
  <c r="G731" i="33"/>
  <c r="F731" i="33"/>
  <c r="E731" i="33"/>
  <c r="D731" i="33"/>
  <c r="C731" i="33"/>
  <c r="B731" i="33"/>
  <c r="G730" i="33"/>
  <c r="F730" i="33"/>
  <c r="E730" i="33"/>
  <c r="D730" i="33"/>
  <c r="C730" i="33"/>
  <c r="B730" i="33"/>
  <c r="G729" i="33"/>
  <c r="F729" i="33"/>
  <c r="E729" i="33"/>
  <c r="D729" i="33"/>
  <c r="C729" i="33"/>
  <c r="B729" i="33"/>
  <c r="G728" i="33"/>
  <c r="F728" i="33"/>
  <c r="E728" i="33"/>
  <c r="D728" i="33"/>
  <c r="C728" i="33"/>
  <c r="B728" i="33"/>
  <c r="G727" i="33"/>
  <c r="F727" i="33"/>
  <c r="E727" i="33"/>
  <c r="D727" i="33"/>
  <c r="C727" i="33"/>
  <c r="B727" i="33"/>
  <c r="G726" i="33"/>
  <c r="F726" i="33"/>
  <c r="E726" i="33"/>
  <c r="D726" i="33"/>
  <c r="C726" i="33"/>
  <c r="B726" i="33"/>
  <c r="G725" i="33"/>
  <c r="F725" i="33"/>
  <c r="E725" i="33"/>
  <c r="D725" i="33"/>
  <c r="C725" i="33"/>
  <c r="B725" i="33"/>
  <c r="G724" i="33"/>
  <c r="F724" i="33"/>
  <c r="E724" i="33"/>
  <c r="D724" i="33"/>
  <c r="C724" i="33"/>
  <c r="B724" i="33"/>
  <c r="G723" i="33"/>
  <c r="F723" i="33"/>
  <c r="E723" i="33"/>
  <c r="D723" i="33"/>
  <c r="C723" i="33"/>
  <c r="B723" i="33"/>
  <c r="G722" i="33"/>
  <c r="F722" i="33"/>
  <c r="E722" i="33"/>
  <c r="D722" i="33"/>
  <c r="C722" i="33"/>
  <c r="B722" i="33"/>
  <c r="G721" i="33"/>
  <c r="F721" i="33"/>
  <c r="E721" i="33"/>
  <c r="D721" i="33"/>
  <c r="C721" i="33"/>
  <c r="B721" i="33"/>
  <c r="G720" i="33"/>
  <c r="F720" i="33"/>
  <c r="E720" i="33"/>
  <c r="D720" i="33"/>
  <c r="C720" i="33"/>
  <c r="B720" i="33"/>
  <c r="G719" i="33"/>
  <c r="F719" i="33"/>
  <c r="E719" i="33"/>
  <c r="D719" i="33"/>
  <c r="C719" i="33"/>
  <c r="B719" i="33"/>
  <c r="G718" i="33"/>
  <c r="F718" i="33"/>
  <c r="E718" i="33"/>
  <c r="D718" i="33"/>
  <c r="C718" i="33"/>
  <c r="B718" i="33"/>
  <c r="G717" i="33"/>
  <c r="F717" i="33"/>
  <c r="E717" i="33"/>
  <c r="D717" i="33"/>
  <c r="C717" i="33"/>
  <c r="B717" i="33"/>
  <c r="G716" i="33"/>
  <c r="F716" i="33"/>
  <c r="E716" i="33"/>
  <c r="D716" i="33"/>
  <c r="C716" i="33"/>
  <c r="B716" i="33"/>
  <c r="G715" i="33"/>
  <c r="F715" i="33"/>
  <c r="E715" i="33"/>
  <c r="D715" i="33"/>
  <c r="C715" i="33"/>
  <c r="B715" i="33"/>
  <c r="G714" i="33"/>
  <c r="F714" i="33"/>
  <c r="E714" i="33"/>
  <c r="D714" i="33"/>
  <c r="C714" i="33"/>
  <c r="B714" i="33"/>
  <c r="G713" i="33"/>
  <c r="F713" i="33"/>
  <c r="E713" i="33"/>
  <c r="D713" i="33"/>
  <c r="C713" i="33"/>
  <c r="B713" i="33"/>
  <c r="G712" i="33"/>
  <c r="F712" i="33"/>
  <c r="E712" i="33"/>
  <c r="D712" i="33"/>
  <c r="C712" i="33"/>
  <c r="B712" i="33"/>
  <c r="G711" i="33"/>
  <c r="F711" i="33"/>
  <c r="E711" i="33"/>
  <c r="D711" i="33"/>
  <c r="C711" i="33"/>
  <c r="B711" i="33"/>
  <c r="G710" i="33"/>
  <c r="F710" i="33"/>
  <c r="E710" i="33"/>
  <c r="D710" i="33"/>
  <c r="C710" i="33"/>
  <c r="B710" i="33"/>
  <c r="G709" i="33"/>
  <c r="F709" i="33"/>
  <c r="E709" i="33"/>
  <c r="D709" i="33"/>
  <c r="C709" i="33"/>
  <c r="B709" i="33"/>
  <c r="G708" i="33"/>
  <c r="F708" i="33"/>
  <c r="E708" i="33"/>
  <c r="D708" i="33"/>
  <c r="C708" i="33"/>
  <c r="B708" i="33"/>
  <c r="G707" i="33"/>
  <c r="F707" i="33"/>
  <c r="E707" i="33"/>
  <c r="D707" i="33"/>
  <c r="C707" i="33"/>
  <c r="B707" i="33"/>
  <c r="G706" i="33"/>
  <c r="F706" i="33"/>
  <c r="E706" i="33"/>
  <c r="D706" i="33"/>
  <c r="C706" i="33"/>
  <c r="B706" i="33"/>
  <c r="G705" i="33"/>
  <c r="F705" i="33"/>
  <c r="E705" i="33"/>
  <c r="D705" i="33"/>
  <c r="C705" i="33"/>
  <c r="B705" i="33"/>
  <c r="G704" i="33"/>
  <c r="F704" i="33"/>
  <c r="E704" i="33"/>
  <c r="D704" i="33"/>
  <c r="C704" i="33"/>
  <c r="B704" i="33"/>
  <c r="G703" i="33"/>
  <c r="F703" i="33"/>
  <c r="E703" i="33"/>
  <c r="D703" i="33"/>
  <c r="C703" i="33"/>
  <c r="B703" i="33"/>
  <c r="G702" i="33"/>
  <c r="F702" i="33"/>
  <c r="E702" i="33"/>
  <c r="D702" i="33"/>
  <c r="C702" i="33"/>
  <c r="B702" i="33"/>
  <c r="G701" i="33"/>
  <c r="F701" i="33"/>
  <c r="E701" i="33"/>
  <c r="D701" i="33"/>
  <c r="C701" i="33"/>
  <c r="B701" i="33"/>
  <c r="G700" i="33"/>
  <c r="F700" i="33"/>
  <c r="E700" i="33"/>
  <c r="D700" i="33"/>
  <c r="C700" i="33"/>
  <c r="B700" i="33"/>
  <c r="G699" i="33"/>
  <c r="F699" i="33"/>
  <c r="E699" i="33"/>
  <c r="D699" i="33"/>
  <c r="C699" i="33"/>
  <c r="B699" i="33"/>
  <c r="G698" i="33"/>
  <c r="F698" i="33"/>
  <c r="E698" i="33"/>
  <c r="D698" i="33"/>
  <c r="C698" i="33"/>
  <c r="B698" i="33"/>
  <c r="G697" i="33"/>
  <c r="F697" i="33"/>
  <c r="E697" i="33"/>
  <c r="D697" i="33"/>
  <c r="C697" i="33"/>
  <c r="B697" i="33"/>
  <c r="G696" i="33"/>
  <c r="F696" i="33"/>
  <c r="E696" i="33"/>
  <c r="D696" i="33"/>
  <c r="C696" i="33"/>
  <c r="B696" i="33"/>
  <c r="G695" i="33"/>
  <c r="F695" i="33"/>
  <c r="E695" i="33"/>
  <c r="D695" i="33"/>
  <c r="C695" i="33"/>
  <c r="B695" i="33"/>
  <c r="G694" i="33"/>
  <c r="F694" i="33"/>
  <c r="E694" i="33"/>
  <c r="D694" i="33"/>
  <c r="C694" i="33"/>
  <c r="B694" i="33"/>
  <c r="G693" i="33"/>
  <c r="F693" i="33"/>
  <c r="E693" i="33"/>
  <c r="D693" i="33"/>
  <c r="C693" i="33"/>
  <c r="B693" i="33"/>
  <c r="G692" i="33"/>
  <c r="F692" i="33"/>
  <c r="E692" i="33"/>
  <c r="D692" i="33"/>
  <c r="C692" i="33"/>
  <c r="B692" i="33"/>
  <c r="G691" i="33"/>
  <c r="F691" i="33"/>
  <c r="E691" i="33"/>
  <c r="D691" i="33"/>
  <c r="C691" i="33"/>
  <c r="B691" i="33"/>
  <c r="G690" i="33"/>
  <c r="F690" i="33"/>
  <c r="E690" i="33"/>
  <c r="D690" i="33"/>
  <c r="C690" i="33"/>
  <c r="B690" i="33"/>
  <c r="G689" i="33"/>
  <c r="F689" i="33"/>
  <c r="E689" i="33"/>
  <c r="D689" i="33"/>
  <c r="C689" i="33"/>
  <c r="B689" i="33"/>
  <c r="G688" i="33"/>
  <c r="F688" i="33"/>
  <c r="E688" i="33"/>
  <c r="D688" i="33"/>
  <c r="C688" i="33"/>
  <c r="B688" i="33"/>
  <c r="G687" i="33"/>
  <c r="F687" i="33"/>
  <c r="E687" i="33"/>
  <c r="D687" i="33"/>
  <c r="C687" i="33"/>
  <c r="B687" i="33"/>
  <c r="G686" i="33"/>
  <c r="F686" i="33"/>
  <c r="E686" i="33"/>
  <c r="D686" i="33"/>
  <c r="C686" i="33"/>
  <c r="B686" i="33"/>
  <c r="G685" i="33"/>
  <c r="F685" i="33"/>
  <c r="E685" i="33"/>
  <c r="D685" i="33"/>
  <c r="C685" i="33"/>
  <c r="B685" i="33"/>
  <c r="G684" i="33"/>
  <c r="F684" i="33"/>
  <c r="E684" i="33"/>
  <c r="D684" i="33"/>
  <c r="C684" i="33"/>
  <c r="B684" i="33"/>
  <c r="G683" i="33"/>
  <c r="F683" i="33"/>
  <c r="E683" i="33"/>
  <c r="D683" i="33"/>
  <c r="C683" i="33"/>
  <c r="B683" i="33"/>
  <c r="G682" i="33"/>
  <c r="F682" i="33"/>
  <c r="E682" i="33"/>
  <c r="D682" i="33"/>
  <c r="C682" i="33"/>
  <c r="B682" i="33"/>
  <c r="G681" i="33"/>
  <c r="F681" i="33"/>
  <c r="E681" i="33"/>
  <c r="D681" i="33"/>
  <c r="C681" i="33"/>
  <c r="B681" i="33"/>
  <c r="G680" i="33"/>
  <c r="F680" i="33"/>
  <c r="E680" i="33"/>
  <c r="D680" i="33"/>
  <c r="C680" i="33"/>
  <c r="B680" i="33"/>
  <c r="G679" i="33"/>
  <c r="F679" i="33"/>
  <c r="E679" i="33"/>
  <c r="D679" i="33"/>
  <c r="C679" i="33"/>
  <c r="B679" i="33"/>
  <c r="G678" i="33"/>
  <c r="F678" i="33"/>
  <c r="E678" i="33"/>
  <c r="D678" i="33"/>
  <c r="C678" i="33"/>
  <c r="B678" i="33"/>
  <c r="G677" i="33"/>
  <c r="F677" i="33"/>
  <c r="E677" i="33"/>
  <c r="D677" i="33"/>
  <c r="C677" i="33"/>
  <c r="B677" i="33"/>
  <c r="G676" i="33"/>
  <c r="F676" i="33"/>
  <c r="E676" i="33"/>
  <c r="D676" i="33"/>
  <c r="C676" i="33"/>
  <c r="B676" i="33"/>
  <c r="G675" i="33"/>
  <c r="F675" i="33"/>
  <c r="E675" i="33"/>
  <c r="D675" i="33"/>
  <c r="C675" i="33"/>
  <c r="B675" i="33"/>
  <c r="G674" i="33"/>
  <c r="F674" i="33"/>
  <c r="E674" i="33"/>
  <c r="D674" i="33"/>
  <c r="C674" i="33"/>
  <c r="B674" i="33"/>
  <c r="G673" i="33"/>
  <c r="F673" i="33"/>
  <c r="E673" i="33"/>
  <c r="D673" i="33"/>
  <c r="C673" i="33"/>
  <c r="B673" i="33"/>
  <c r="G672" i="33"/>
  <c r="F672" i="33"/>
  <c r="E672" i="33"/>
  <c r="D672" i="33"/>
  <c r="C672" i="33"/>
  <c r="B672" i="33"/>
  <c r="G671" i="33"/>
  <c r="F671" i="33"/>
  <c r="E671" i="33"/>
  <c r="D671" i="33"/>
  <c r="C671" i="33"/>
  <c r="B671" i="33"/>
  <c r="G670" i="33"/>
  <c r="F670" i="33"/>
  <c r="E670" i="33"/>
  <c r="D670" i="33"/>
  <c r="C670" i="33"/>
  <c r="B670" i="33"/>
  <c r="G669" i="33"/>
  <c r="F669" i="33"/>
  <c r="E669" i="33"/>
  <c r="D669" i="33"/>
  <c r="C669" i="33"/>
  <c r="B669" i="33"/>
  <c r="G668" i="33"/>
  <c r="F668" i="33"/>
  <c r="E668" i="33"/>
  <c r="D668" i="33"/>
  <c r="C668" i="33"/>
  <c r="B668" i="33"/>
  <c r="G667" i="33"/>
  <c r="F667" i="33"/>
  <c r="E667" i="33"/>
  <c r="D667" i="33"/>
  <c r="C667" i="33"/>
  <c r="B667" i="33"/>
  <c r="G666" i="33"/>
  <c r="F666" i="33"/>
  <c r="E666" i="33"/>
  <c r="D666" i="33"/>
  <c r="C666" i="33"/>
  <c r="B666" i="33"/>
  <c r="G665" i="33"/>
  <c r="F665" i="33"/>
  <c r="E665" i="33"/>
  <c r="D665" i="33"/>
  <c r="C665" i="33"/>
  <c r="B665" i="33"/>
  <c r="G664" i="33"/>
  <c r="F664" i="33"/>
  <c r="E664" i="33"/>
  <c r="D664" i="33"/>
  <c r="C664" i="33"/>
  <c r="B664" i="33"/>
  <c r="G663" i="33"/>
  <c r="F663" i="33"/>
  <c r="E663" i="33"/>
  <c r="D663" i="33"/>
  <c r="C663" i="33"/>
  <c r="B663" i="33"/>
  <c r="G662" i="33"/>
  <c r="F662" i="33"/>
  <c r="E662" i="33"/>
  <c r="D662" i="33"/>
  <c r="C662" i="33"/>
  <c r="B662" i="33"/>
  <c r="G661" i="33"/>
  <c r="F661" i="33"/>
  <c r="E661" i="33"/>
  <c r="D661" i="33"/>
  <c r="C661" i="33"/>
  <c r="B661" i="33"/>
  <c r="G660" i="33"/>
  <c r="F660" i="33"/>
  <c r="E660" i="33"/>
  <c r="D660" i="33"/>
  <c r="C660" i="33"/>
  <c r="B660" i="33"/>
  <c r="G659" i="33"/>
  <c r="F659" i="33"/>
  <c r="E659" i="33"/>
  <c r="D659" i="33"/>
  <c r="C659" i="33"/>
  <c r="B659" i="33"/>
  <c r="G658" i="33"/>
  <c r="F658" i="33"/>
  <c r="E658" i="33"/>
  <c r="D658" i="33"/>
  <c r="C658" i="33"/>
  <c r="B658" i="33"/>
  <c r="G657" i="33"/>
  <c r="F657" i="33"/>
  <c r="E657" i="33"/>
  <c r="D657" i="33"/>
  <c r="C657" i="33"/>
  <c r="B657" i="33"/>
  <c r="G656" i="33"/>
  <c r="F656" i="33"/>
  <c r="E656" i="33"/>
  <c r="D656" i="33"/>
  <c r="C656" i="33"/>
  <c r="B656" i="33"/>
  <c r="G655" i="33"/>
  <c r="F655" i="33"/>
  <c r="E655" i="33"/>
  <c r="D655" i="33"/>
  <c r="C655" i="33"/>
  <c r="B655" i="33"/>
  <c r="G654" i="33"/>
  <c r="F654" i="33"/>
  <c r="E654" i="33"/>
  <c r="D654" i="33"/>
  <c r="C654" i="33"/>
  <c r="B654" i="33"/>
  <c r="G653" i="33"/>
  <c r="F653" i="33"/>
  <c r="E653" i="33"/>
  <c r="D653" i="33"/>
  <c r="C653" i="33"/>
  <c r="B653" i="33"/>
  <c r="G652" i="33"/>
  <c r="F652" i="33"/>
  <c r="E652" i="33"/>
  <c r="D652" i="33"/>
  <c r="C652" i="33"/>
  <c r="B652" i="33"/>
  <c r="G651" i="33"/>
  <c r="F651" i="33"/>
  <c r="E651" i="33"/>
  <c r="D651" i="33"/>
  <c r="C651" i="33"/>
  <c r="B651" i="33"/>
  <c r="G650" i="33"/>
  <c r="F650" i="33"/>
  <c r="E650" i="33"/>
  <c r="D650" i="33"/>
  <c r="C650" i="33"/>
  <c r="B650" i="33"/>
  <c r="G649" i="33"/>
  <c r="F649" i="33"/>
  <c r="E649" i="33"/>
  <c r="D649" i="33"/>
  <c r="C649" i="33"/>
  <c r="B649" i="33"/>
  <c r="G648" i="33"/>
  <c r="F648" i="33"/>
  <c r="E648" i="33"/>
  <c r="D648" i="33"/>
  <c r="C648" i="33"/>
  <c r="B648" i="33"/>
  <c r="G647" i="33"/>
  <c r="F647" i="33"/>
  <c r="E647" i="33"/>
  <c r="D647" i="33"/>
  <c r="C647" i="33"/>
  <c r="B647" i="33"/>
  <c r="G646" i="33"/>
  <c r="F646" i="33"/>
  <c r="E646" i="33"/>
  <c r="D646" i="33"/>
  <c r="C646" i="33"/>
  <c r="B646" i="33"/>
  <c r="G645" i="33"/>
  <c r="F645" i="33"/>
  <c r="E645" i="33"/>
  <c r="D645" i="33"/>
  <c r="C645" i="33"/>
  <c r="B645" i="33"/>
  <c r="G644" i="33"/>
  <c r="F644" i="33"/>
  <c r="E644" i="33"/>
  <c r="D644" i="33"/>
  <c r="C644" i="33"/>
  <c r="B644" i="33"/>
  <c r="G643" i="33"/>
  <c r="F643" i="33"/>
  <c r="E643" i="33"/>
  <c r="D643" i="33"/>
  <c r="C643" i="33"/>
  <c r="B643" i="33"/>
  <c r="G642" i="33"/>
  <c r="F642" i="33"/>
  <c r="E642" i="33"/>
  <c r="D642" i="33"/>
  <c r="C642" i="33"/>
  <c r="B642" i="33"/>
  <c r="G641" i="33"/>
  <c r="F641" i="33"/>
  <c r="E641" i="33"/>
  <c r="D641" i="33"/>
  <c r="C641" i="33"/>
  <c r="B641" i="33"/>
  <c r="G640" i="33"/>
  <c r="F640" i="33"/>
  <c r="E640" i="33"/>
  <c r="D640" i="33"/>
  <c r="C640" i="33"/>
  <c r="B640" i="33"/>
  <c r="G639" i="33"/>
  <c r="F639" i="33"/>
  <c r="E639" i="33"/>
  <c r="D639" i="33"/>
  <c r="C639" i="33"/>
  <c r="B639" i="33"/>
  <c r="G638" i="33"/>
  <c r="F638" i="33"/>
  <c r="E638" i="33"/>
  <c r="D638" i="33"/>
  <c r="C638" i="33"/>
  <c r="B638" i="33"/>
  <c r="G637" i="33"/>
  <c r="F637" i="33"/>
  <c r="E637" i="33"/>
  <c r="D637" i="33"/>
  <c r="C637" i="33"/>
  <c r="B637" i="33"/>
  <c r="G636" i="33"/>
  <c r="F636" i="33"/>
  <c r="E636" i="33"/>
  <c r="D636" i="33"/>
  <c r="C636" i="33"/>
  <c r="B636" i="33"/>
  <c r="G635" i="33"/>
  <c r="F635" i="33"/>
  <c r="E635" i="33"/>
  <c r="D635" i="33"/>
  <c r="C635" i="33"/>
  <c r="B635" i="33"/>
  <c r="G634" i="33"/>
  <c r="F634" i="33"/>
  <c r="E634" i="33"/>
  <c r="D634" i="33"/>
  <c r="C634" i="33"/>
  <c r="B634" i="33"/>
  <c r="G633" i="33"/>
  <c r="F633" i="33"/>
  <c r="E633" i="33"/>
  <c r="D633" i="33"/>
  <c r="C633" i="33"/>
  <c r="B633" i="33"/>
  <c r="G632" i="33"/>
  <c r="F632" i="33"/>
  <c r="E632" i="33"/>
  <c r="D632" i="33"/>
  <c r="C632" i="33"/>
  <c r="B632" i="33"/>
  <c r="G631" i="33"/>
  <c r="F631" i="33"/>
  <c r="E631" i="33"/>
  <c r="D631" i="33"/>
  <c r="C631" i="33"/>
  <c r="B631" i="33"/>
  <c r="G630" i="33"/>
  <c r="F630" i="33"/>
  <c r="E630" i="33"/>
  <c r="D630" i="33"/>
  <c r="C630" i="33"/>
  <c r="B630" i="33"/>
  <c r="G629" i="33"/>
  <c r="F629" i="33"/>
  <c r="E629" i="33"/>
  <c r="D629" i="33"/>
  <c r="C629" i="33"/>
  <c r="B629" i="33"/>
  <c r="G628" i="33"/>
  <c r="F628" i="33"/>
  <c r="E628" i="33"/>
  <c r="D628" i="33"/>
  <c r="C628" i="33"/>
  <c r="B628" i="33"/>
  <c r="G627" i="33"/>
  <c r="F627" i="33"/>
  <c r="E627" i="33"/>
  <c r="D627" i="33"/>
  <c r="C627" i="33"/>
  <c r="B627" i="33"/>
  <c r="G626" i="33"/>
  <c r="F626" i="33"/>
  <c r="E626" i="33"/>
  <c r="D626" i="33"/>
  <c r="C626" i="33"/>
  <c r="B626" i="33"/>
  <c r="G625" i="33"/>
  <c r="F625" i="33"/>
  <c r="E625" i="33"/>
  <c r="D625" i="33"/>
  <c r="C625" i="33"/>
  <c r="B625" i="33"/>
  <c r="G624" i="33"/>
  <c r="F624" i="33"/>
  <c r="E624" i="33"/>
  <c r="D624" i="33"/>
  <c r="C624" i="33"/>
  <c r="B624" i="33"/>
  <c r="G623" i="33"/>
  <c r="F623" i="33"/>
  <c r="E623" i="33"/>
  <c r="D623" i="33"/>
  <c r="C623" i="33"/>
  <c r="B623" i="33"/>
  <c r="G622" i="33"/>
  <c r="F622" i="33"/>
  <c r="E622" i="33"/>
  <c r="D622" i="33"/>
  <c r="C622" i="33"/>
  <c r="B622" i="33"/>
  <c r="G621" i="33"/>
  <c r="F621" i="33"/>
  <c r="E621" i="33"/>
  <c r="D621" i="33"/>
  <c r="C621" i="33"/>
  <c r="B621" i="33"/>
  <c r="G620" i="33"/>
  <c r="F620" i="33"/>
  <c r="E620" i="33"/>
  <c r="D620" i="33"/>
  <c r="C620" i="33"/>
  <c r="B620" i="33"/>
  <c r="G619" i="33"/>
  <c r="F619" i="33"/>
  <c r="E619" i="33"/>
  <c r="D619" i="33"/>
  <c r="C619" i="33"/>
  <c r="B619" i="33"/>
  <c r="G618" i="33"/>
  <c r="F618" i="33"/>
  <c r="E618" i="33"/>
  <c r="D618" i="33"/>
  <c r="C618" i="33"/>
  <c r="B618" i="33"/>
  <c r="G617" i="33"/>
  <c r="F617" i="33"/>
  <c r="E617" i="33"/>
  <c r="D617" i="33"/>
  <c r="C617" i="33"/>
  <c r="B617" i="33"/>
  <c r="G616" i="33"/>
  <c r="F616" i="33"/>
  <c r="E616" i="33"/>
  <c r="D616" i="33"/>
  <c r="C616" i="33"/>
  <c r="B616" i="33"/>
  <c r="G615" i="33"/>
  <c r="F615" i="33"/>
  <c r="E615" i="33"/>
  <c r="D615" i="33"/>
  <c r="C615" i="33"/>
  <c r="B615" i="33"/>
  <c r="G614" i="33"/>
  <c r="F614" i="33"/>
  <c r="E614" i="33"/>
  <c r="D614" i="33"/>
  <c r="C614" i="33"/>
  <c r="B614" i="33"/>
  <c r="G613" i="33"/>
  <c r="F613" i="33"/>
  <c r="E613" i="33"/>
  <c r="D613" i="33"/>
  <c r="C613" i="33"/>
  <c r="B613" i="33"/>
  <c r="G612" i="33"/>
  <c r="F612" i="33"/>
  <c r="E612" i="33"/>
  <c r="D612" i="33"/>
  <c r="C612" i="33"/>
  <c r="B612" i="33"/>
  <c r="G611" i="33"/>
  <c r="F611" i="33"/>
  <c r="E611" i="33"/>
  <c r="D611" i="33"/>
  <c r="C611" i="33"/>
  <c r="B611" i="33"/>
  <c r="G610" i="33"/>
  <c r="F610" i="33"/>
  <c r="E610" i="33"/>
  <c r="D610" i="33"/>
  <c r="C610" i="33"/>
  <c r="B610" i="33"/>
  <c r="G609" i="33"/>
  <c r="F609" i="33"/>
  <c r="E609" i="33"/>
  <c r="D609" i="33"/>
  <c r="C609" i="33"/>
  <c r="B609" i="33"/>
  <c r="G608" i="33"/>
  <c r="F608" i="33"/>
  <c r="E608" i="33"/>
  <c r="D608" i="33"/>
  <c r="C608" i="33"/>
  <c r="B608" i="33"/>
  <c r="G607" i="33"/>
  <c r="F607" i="33"/>
  <c r="E607" i="33"/>
  <c r="D607" i="33"/>
  <c r="C607" i="33"/>
  <c r="B607" i="33"/>
  <c r="G606" i="33"/>
  <c r="F606" i="33"/>
  <c r="E606" i="33"/>
  <c r="D606" i="33"/>
  <c r="C606" i="33"/>
  <c r="B606" i="33"/>
  <c r="G605" i="33"/>
  <c r="F605" i="33"/>
  <c r="E605" i="33"/>
  <c r="D605" i="33"/>
  <c r="C605" i="33"/>
  <c r="B605" i="33"/>
  <c r="G604" i="33"/>
  <c r="F604" i="33"/>
  <c r="E604" i="33"/>
  <c r="D604" i="33"/>
  <c r="C604" i="33"/>
  <c r="B604" i="33"/>
  <c r="G603" i="33"/>
  <c r="F603" i="33"/>
  <c r="E603" i="33"/>
  <c r="D603" i="33"/>
  <c r="C603" i="33"/>
  <c r="B603" i="33"/>
  <c r="G602" i="33"/>
  <c r="F602" i="33"/>
  <c r="E602" i="33"/>
  <c r="D602" i="33"/>
  <c r="C602" i="33"/>
  <c r="B602" i="33"/>
  <c r="G601" i="33"/>
  <c r="F601" i="33"/>
  <c r="E601" i="33"/>
  <c r="D601" i="33"/>
  <c r="C601" i="33"/>
  <c r="B601" i="33"/>
  <c r="G600" i="33"/>
  <c r="F600" i="33"/>
  <c r="E600" i="33"/>
  <c r="D600" i="33"/>
  <c r="C600" i="33"/>
  <c r="B600" i="33"/>
  <c r="G599" i="33"/>
  <c r="F599" i="33"/>
  <c r="E599" i="33"/>
  <c r="D599" i="33"/>
  <c r="C599" i="33"/>
  <c r="B599" i="33"/>
  <c r="G598" i="33"/>
  <c r="F598" i="33"/>
  <c r="E598" i="33"/>
  <c r="D598" i="33"/>
  <c r="C598" i="33"/>
  <c r="B598" i="33"/>
  <c r="G597" i="33"/>
  <c r="F597" i="33"/>
  <c r="E597" i="33"/>
  <c r="D597" i="33"/>
  <c r="C597" i="33"/>
  <c r="B597" i="33"/>
  <c r="G596" i="33"/>
  <c r="F596" i="33"/>
  <c r="E596" i="33"/>
  <c r="D596" i="33"/>
  <c r="C596" i="33"/>
  <c r="B596" i="33"/>
  <c r="G595" i="33"/>
  <c r="F595" i="33"/>
  <c r="E595" i="33"/>
  <c r="D595" i="33"/>
  <c r="C595" i="33"/>
  <c r="B595" i="33"/>
  <c r="G594" i="33"/>
  <c r="F594" i="33"/>
  <c r="E594" i="33"/>
  <c r="D594" i="33"/>
  <c r="C594" i="33"/>
  <c r="B594" i="33"/>
  <c r="G593" i="33"/>
  <c r="F593" i="33"/>
  <c r="E593" i="33"/>
  <c r="D593" i="33"/>
  <c r="C593" i="33"/>
  <c r="B593" i="33"/>
  <c r="G592" i="33"/>
  <c r="F592" i="33"/>
  <c r="E592" i="33"/>
  <c r="D592" i="33"/>
  <c r="C592" i="33"/>
  <c r="B592" i="33"/>
  <c r="G591" i="33"/>
  <c r="F591" i="33"/>
  <c r="E591" i="33"/>
  <c r="D591" i="33"/>
  <c r="C591" i="33"/>
  <c r="B591" i="33"/>
  <c r="G590" i="33"/>
  <c r="F590" i="33"/>
  <c r="E590" i="33"/>
  <c r="D590" i="33"/>
  <c r="C590" i="33"/>
  <c r="B590" i="33"/>
  <c r="G589" i="33"/>
  <c r="F589" i="33"/>
  <c r="E589" i="33"/>
  <c r="D589" i="33"/>
  <c r="C589" i="33"/>
  <c r="B589" i="33"/>
  <c r="G588" i="33"/>
  <c r="F588" i="33"/>
  <c r="E588" i="33"/>
  <c r="D588" i="33"/>
  <c r="C588" i="33"/>
  <c r="B588" i="33"/>
  <c r="G587" i="33"/>
  <c r="F587" i="33"/>
  <c r="E587" i="33"/>
  <c r="D587" i="33"/>
  <c r="C587" i="33"/>
  <c r="B587" i="33"/>
  <c r="G586" i="33"/>
  <c r="F586" i="33"/>
  <c r="E586" i="33"/>
  <c r="D586" i="33"/>
  <c r="C586" i="33"/>
  <c r="B586" i="33"/>
  <c r="G585" i="33"/>
  <c r="F585" i="33"/>
  <c r="E585" i="33"/>
  <c r="D585" i="33"/>
  <c r="C585" i="33"/>
  <c r="B585" i="33"/>
  <c r="G584" i="33"/>
  <c r="F584" i="33"/>
  <c r="E584" i="33"/>
  <c r="D584" i="33"/>
  <c r="C584" i="33"/>
  <c r="B584" i="33"/>
  <c r="G583" i="33"/>
  <c r="F583" i="33"/>
  <c r="E583" i="33"/>
  <c r="D583" i="33"/>
  <c r="C583" i="33"/>
  <c r="B583" i="33"/>
  <c r="G582" i="33"/>
  <c r="F582" i="33"/>
  <c r="E582" i="33"/>
  <c r="D582" i="33"/>
  <c r="C582" i="33"/>
  <c r="B582" i="33"/>
  <c r="G581" i="33"/>
  <c r="F581" i="33"/>
  <c r="E581" i="33"/>
  <c r="D581" i="33"/>
  <c r="C581" i="33"/>
  <c r="B581" i="33"/>
  <c r="G580" i="33"/>
  <c r="F580" i="33"/>
  <c r="E580" i="33"/>
  <c r="D580" i="33"/>
  <c r="C580" i="33"/>
  <c r="B580" i="33"/>
  <c r="G579" i="33"/>
  <c r="F579" i="33"/>
  <c r="E579" i="33"/>
  <c r="D579" i="33"/>
  <c r="C579" i="33"/>
  <c r="B579" i="33"/>
  <c r="G578" i="33"/>
  <c r="F578" i="33"/>
  <c r="E578" i="33"/>
  <c r="D578" i="33"/>
  <c r="C578" i="33"/>
  <c r="B578" i="33"/>
  <c r="G577" i="33"/>
  <c r="F577" i="33"/>
  <c r="E577" i="33"/>
  <c r="D577" i="33"/>
  <c r="C577" i="33"/>
  <c r="B577" i="33"/>
  <c r="G576" i="33"/>
  <c r="F576" i="33"/>
  <c r="E576" i="33"/>
  <c r="D576" i="33"/>
  <c r="C576" i="33"/>
  <c r="B576" i="33"/>
  <c r="G575" i="33"/>
  <c r="F575" i="33"/>
  <c r="E575" i="33"/>
  <c r="D575" i="33"/>
  <c r="C575" i="33"/>
  <c r="B575" i="33"/>
  <c r="G574" i="33"/>
  <c r="F574" i="33"/>
  <c r="E574" i="33"/>
  <c r="D574" i="33"/>
  <c r="C574" i="33"/>
  <c r="B574" i="33"/>
  <c r="G573" i="33"/>
  <c r="F573" i="33"/>
  <c r="E573" i="33"/>
  <c r="D573" i="33"/>
  <c r="C573" i="33"/>
  <c r="B573" i="33"/>
  <c r="G572" i="33"/>
  <c r="F572" i="33"/>
  <c r="E572" i="33"/>
  <c r="D572" i="33"/>
  <c r="C572" i="33"/>
  <c r="B572" i="33"/>
  <c r="G571" i="33"/>
  <c r="F571" i="33"/>
  <c r="E571" i="33"/>
  <c r="D571" i="33"/>
  <c r="C571" i="33"/>
  <c r="B571" i="33"/>
  <c r="G570" i="33"/>
  <c r="F570" i="33"/>
  <c r="E570" i="33"/>
  <c r="D570" i="33"/>
  <c r="C570" i="33"/>
  <c r="B570" i="33"/>
  <c r="G569" i="33"/>
  <c r="F569" i="33"/>
  <c r="E569" i="33"/>
  <c r="D569" i="33"/>
  <c r="C569" i="33"/>
  <c r="B569" i="33"/>
  <c r="G568" i="33"/>
  <c r="F568" i="33"/>
  <c r="E568" i="33"/>
  <c r="D568" i="33"/>
  <c r="C568" i="33"/>
  <c r="B568" i="33"/>
  <c r="G567" i="33"/>
  <c r="F567" i="33"/>
  <c r="E567" i="33"/>
  <c r="D567" i="33"/>
  <c r="C567" i="33"/>
  <c r="B567" i="33"/>
  <c r="G566" i="33"/>
  <c r="F566" i="33"/>
  <c r="E566" i="33"/>
  <c r="D566" i="33"/>
  <c r="C566" i="33"/>
  <c r="B566" i="33"/>
  <c r="G565" i="33"/>
  <c r="F565" i="33"/>
  <c r="E565" i="33"/>
  <c r="D565" i="33"/>
  <c r="C565" i="33"/>
  <c r="B565" i="33"/>
  <c r="G564" i="33"/>
  <c r="F564" i="33"/>
  <c r="E564" i="33"/>
  <c r="D564" i="33"/>
  <c r="C564" i="33"/>
  <c r="B564" i="33"/>
  <c r="G563" i="33"/>
  <c r="F563" i="33"/>
  <c r="E563" i="33"/>
  <c r="D563" i="33"/>
  <c r="C563" i="33"/>
  <c r="B563" i="33"/>
  <c r="G562" i="33"/>
  <c r="F562" i="33"/>
  <c r="E562" i="33"/>
  <c r="D562" i="33"/>
  <c r="C562" i="33"/>
  <c r="B562" i="33"/>
  <c r="G561" i="33"/>
  <c r="F561" i="33"/>
  <c r="E561" i="33"/>
  <c r="D561" i="33"/>
  <c r="C561" i="33"/>
  <c r="B561" i="33"/>
  <c r="G560" i="33"/>
  <c r="F560" i="33"/>
  <c r="E560" i="33"/>
  <c r="D560" i="33"/>
  <c r="C560" i="33"/>
  <c r="B560" i="33"/>
  <c r="G559" i="33"/>
  <c r="F559" i="33"/>
  <c r="E559" i="33"/>
  <c r="D559" i="33"/>
  <c r="C559" i="33"/>
  <c r="B559" i="33"/>
  <c r="G558" i="33"/>
  <c r="F558" i="33"/>
  <c r="E558" i="33"/>
  <c r="D558" i="33"/>
  <c r="C558" i="33"/>
  <c r="B558" i="33"/>
  <c r="G557" i="33"/>
  <c r="F557" i="33"/>
  <c r="E557" i="33"/>
  <c r="D557" i="33"/>
  <c r="C557" i="33"/>
  <c r="B557" i="33"/>
  <c r="G556" i="33"/>
  <c r="F556" i="33"/>
  <c r="E556" i="33"/>
  <c r="D556" i="33"/>
  <c r="C556" i="33"/>
  <c r="B556" i="33"/>
  <c r="G555" i="33"/>
  <c r="F555" i="33"/>
  <c r="E555" i="33"/>
  <c r="D555" i="33"/>
  <c r="C555" i="33"/>
  <c r="B555" i="33"/>
  <c r="G554" i="33"/>
  <c r="F554" i="33"/>
  <c r="E554" i="33"/>
  <c r="D554" i="33"/>
  <c r="C554" i="33"/>
  <c r="B554" i="33"/>
  <c r="G553" i="33"/>
  <c r="F553" i="33"/>
  <c r="E553" i="33"/>
  <c r="D553" i="33"/>
  <c r="C553" i="33"/>
  <c r="B553" i="33"/>
  <c r="G552" i="33"/>
  <c r="F552" i="33"/>
  <c r="E552" i="33"/>
  <c r="D552" i="33"/>
  <c r="C552" i="33"/>
  <c r="B552" i="33"/>
  <c r="G551" i="33"/>
  <c r="F551" i="33"/>
  <c r="E551" i="33"/>
  <c r="D551" i="33"/>
  <c r="C551" i="33"/>
  <c r="B551" i="33"/>
  <c r="G550" i="33"/>
  <c r="F550" i="33"/>
  <c r="E550" i="33"/>
  <c r="D550" i="33"/>
  <c r="C550" i="33"/>
  <c r="B550" i="33"/>
  <c r="G549" i="33"/>
  <c r="F549" i="33"/>
  <c r="E549" i="33"/>
  <c r="D549" i="33"/>
  <c r="C549" i="33"/>
  <c r="B549" i="33"/>
  <c r="G548" i="33"/>
  <c r="F548" i="33"/>
  <c r="E548" i="33"/>
  <c r="D548" i="33"/>
  <c r="C548" i="33"/>
  <c r="B548" i="33"/>
  <c r="G547" i="33"/>
  <c r="F547" i="33"/>
  <c r="E547" i="33"/>
  <c r="D547" i="33"/>
  <c r="C547" i="33"/>
  <c r="B547" i="33"/>
  <c r="G546" i="33"/>
  <c r="F546" i="33"/>
  <c r="E546" i="33"/>
  <c r="D546" i="33"/>
  <c r="C546" i="33"/>
  <c r="B546" i="33"/>
  <c r="G545" i="33"/>
  <c r="F545" i="33"/>
  <c r="E545" i="33"/>
  <c r="D545" i="33"/>
  <c r="C545" i="33"/>
  <c r="B545" i="33"/>
  <c r="G544" i="33"/>
  <c r="F544" i="33"/>
  <c r="E544" i="33"/>
  <c r="D544" i="33"/>
  <c r="C544" i="33"/>
  <c r="B544" i="33"/>
  <c r="G543" i="33"/>
  <c r="F543" i="33"/>
  <c r="E543" i="33"/>
  <c r="D543" i="33"/>
  <c r="C543" i="33"/>
  <c r="B543" i="33"/>
  <c r="G542" i="33"/>
  <c r="F542" i="33"/>
  <c r="E542" i="33"/>
  <c r="D542" i="33"/>
  <c r="C542" i="33"/>
  <c r="B542" i="33"/>
  <c r="G541" i="33"/>
  <c r="F541" i="33"/>
  <c r="E541" i="33"/>
  <c r="D541" i="33"/>
  <c r="C541" i="33"/>
  <c r="B541" i="33"/>
  <c r="G540" i="33"/>
  <c r="F540" i="33"/>
  <c r="E540" i="33"/>
  <c r="D540" i="33"/>
  <c r="C540" i="33"/>
  <c r="B540" i="33"/>
  <c r="G539" i="33"/>
  <c r="F539" i="33"/>
  <c r="E539" i="33"/>
  <c r="D539" i="33"/>
  <c r="C539" i="33"/>
  <c r="B539" i="33"/>
  <c r="G538" i="33"/>
  <c r="F538" i="33"/>
  <c r="E538" i="33"/>
  <c r="D538" i="33"/>
  <c r="C538" i="33"/>
  <c r="B538" i="33"/>
  <c r="G537" i="33"/>
  <c r="F537" i="33"/>
  <c r="E537" i="33"/>
  <c r="D537" i="33"/>
  <c r="C537" i="33"/>
  <c r="B537" i="33"/>
  <c r="G536" i="33"/>
  <c r="F536" i="33"/>
  <c r="E536" i="33"/>
  <c r="D536" i="33"/>
  <c r="C536" i="33"/>
  <c r="B536" i="33"/>
  <c r="G535" i="33"/>
  <c r="F535" i="33"/>
  <c r="E535" i="33"/>
  <c r="D535" i="33"/>
  <c r="C535" i="33"/>
  <c r="B535" i="33"/>
  <c r="G534" i="33"/>
  <c r="F534" i="33"/>
  <c r="E534" i="33"/>
  <c r="D534" i="33"/>
  <c r="C534" i="33"/>
  <c r="B534" i="33"/>
  <c r="G533" i="33"/>
  <c r="F533" i="33"/>
  <c r="E533" i="33"/>
  <c r="D533" i="33"/>
  <c r="C533" i="33"/>
  <c r="B533" i="33"/>
  <c r="G532" i="33"/>
  <c r="F532" i="33"/>
  <c r="E532" i="33"/>
  <c r="D532" i="33"/>
  <c r="C532" i="33"/>
  <c r="B532" i="33"/>
  <c r="G531" i="33"/>
  <c r="F531" i="33"/>
  <c r="E531" i="33"/>
  <c r="D531" i="33"/>
  <c r="C531" i="33"/>
  <c r="B531" i="33"/>
  <c r="G530" i="33"/>
  <c r="F530" i="33"/>
  <c r="E530" i="33"/>
  <c r="D530" i="33"/>
  <c r="C530" i="33"/>
  <c r="B530" i="33"/>
  <c r="G529" i="33"/>
  <c r="F529" i="33"/>
  <c r="E529" i="33"/>
  <c r="D529" i="33"/>
  <c r="C529" i="33"/>
  <c r="B529" i="33"/>
  <c r="G528" i="33"/>
  <c r="F528" i="33"/>
  <c r="E528" i="33"/>
  <c r="D528" i="33"/>
  <c r="C528" i="33"/>
  <c r="B528" i="33"/>
  <c r="G527" i="33"/>
  <c r="F527" i="33"/>
  <c r="E527" i="33"/>
  <c r="D527" i="33"/>
  <c r="C527" i="33"/>
  <c r="B527" i="33"/>
  <c r="G526" i="33"/>
  <c r="F526" i="33"/>
  <c r="E526" i="33"/>
  <c r="D526" i="33"/>
  <c r="C526" i="33"/>
  <c r="B526" i="33"/>
  <c r="G525" i="33"/>
  <c r="F525" i="33"/>
  <c r="E525" i="33"/>
  <c r="D525" i="33"/>
  <c r="C525" i="33"/>
  <c r="B525" i="33"/>
  <c r="G524" i="33"/>
  <c r="F524" i="33"/>
  <c r="E524" i="33"/>
  <c r="D524" i="33"/>
  <c r="C524" i="33"/>
  <c r="B524" i="33"/>
  <c r="G523" i="33"/>
  <c r="F523" i="33"/>
  <c r="E523" i="33"/>
  <c r="D523" i="33"/>
  <c r="C523" i="33"/>
  <c r="B523" i="33"/>
  <c r="G522" i="33"/>
  <c r="F522" i="33"/>
  <c r="E522" i="33"/>
  <c r="D522" i="33"/>
  <c r="C522" i="33"/>
  <c r="B522" i="33"/>
  <c r="G521" i="33"/>
  <c r="F521" i="33"/>
  <c r="E521" i="33"/>
  <c r="D521" i="33"/>
  <c r="C521" i="33"/>
  <c r="B521" i="33"/>
  <c r="G520" i="33"/>
  <c r="F520" i="33"/>
  <c r="E520" i="33"/>
  <c r="D520" i="33"/>
  <c r="C520" i="33"/>
  <c r="B520" i="33"/>
  <c r="G519" i="33"/>
  <c r="F519" i="33"/>
  <c r="E519" i="33"/>
  <c r="D519" i="33"/>
  <c r="C519" i="33"/>
  <c r="B519" i="33"/>
  <c r="G518" i="33"/>
  <c r="F518" i="33"/>
  <c r="E518" i="33"/>
  <c r="D518" i="33"/>
  <c r="C518" i="33"/>
  <c r="B518" i="33"/>
  <c r="G517" i="33"/>
  <c r="F517" i="33"/>
  <c r="E517" i="33"/>
  <c r="D517" i="33"/>
  <c r="C517" i="33"/>
  <c r="B517" i="33"/>
  <c r="G516" i="33"/>
  <c r="F516" i="33"/>
  <c r="E516" i="33"/>
  <c r="D516" i="33"/>
  <c r="C516" i="33"/>
  <c r="B516" i="33"/>
  <c r="G515" i="33"/>
  <c r="F515" i="33"/>
  <c r="E515" i="33"/>
  <c r="D515" i="33"/>
  <c r="C515" i="33"/>
  <c r="B515" i="33"/>
  <c r="G514" i="33"/>
  <c r="F514" i="33"/>
  <c r="E514" i="33"/>
  <c r="D514" i="33"/>
  <c r="C514" i="33"/>
  <c r="B514" i="33"/>
  <c r="G513" i="33"/>
  <c r="F513" i="33"/>
  <c r="E513" i="33"/>
  <c r="D513" i="33"/>
  <c r="C513" i="33"/>
  <c r="B513" i="33"/>
  <c r="G512" i="33"/>
  <c r="F512" i="33"/>
  <c r="E512" i="33"/>
  <c r="D512" i="33"/>
  <c r="C512" i="33"/>
  <c r="B512" i="33"/>
  <c r="G511" i="33"/>
  <c r="F511" i="33"/>
  <c r="E511" i="33"/>
  <c r="D511" i="33"/>
  <c r="C511" i="33"/>
  <c r="B511" i="33"/>
  <c r="G510" i="33"/>
  <c r="F510" i="33"/>
  <c r="E510" i="33"/>
  <c r="D510" i="33"/>
  <c r="C510" i="33"/>
  <c r="B510" i="33"/>
  <c r="G509" i="33"/>
  <c r="F509" i="33"/>
  <c r="E509" i="33"/>
  <c r="D509" i="33"/>
  <c r="C509" i="33"/>
  <c r="B509" i="33"/>
  <c r="G508" i="33"/>
  <c r="F508" i="33"/>
  <c r="E508" i="33"/>
  <c r="D508" i="33"/>
  <c r="C508" i="33"/>
  <c r="B508" i="33"/>
  <c r="G507" i="33"/>
  <c r="F507" i="33"/>
  <c r="E507" i="33"/>
  <c r="D507" i="33"/>
  <c r="C507" i="33"/>
  <c r="B507" i="33"/>
  <c r="G506" i="33"/>
  <c r="F506" i="33"/>
  <c r="E506" i="33"/>
  <c r="D506" i="33"/>
  <c r="C506" i="33"/>
  <c r="B506" i="33"/>
  <c r="G505" i="33"/>
  <c r="F505" i="33"/>
  <c r="E505" i="33"/>
  <c r="D505" i="33"/>
  <c r="C505" i="33"/>
  <c r="B505" i="33"/>
  <c r="G504" i="33"/>
  <c r="F504" i="33"/>
  <c r="E504" i="33"/>
  <c r="D504" i="33"/>
  <c r="C504" i="33"/>
  <c r="B504" i="33"/>
  <c r="G503" i="33"/>
  <c r="F503" i="33"/>
  <c r="E503" i="33"/>
  <c r="D503" i="33"/>
  <c r="C503" i="33"/>
  <c r="B503" i="33"/>
  <c r="G502" i="33"/>
  <c r="F502" i="33"/>
  <c r="E502" i="33"/>
  <c r="D502" i="33"/>
  <c r="C502" i="33"/>
  <c r="B502" i="33"/>
  <c r="G501" i="33"/>
  <c r="F501" i="33"/>
  <c r="E501" i="33"/>
  <c r="D501" i="33"/>
  <c r="C501" i="33"/>
  <c r="B501" i="33"/>
  <c r="G500" i="33"/>
  <c r="F500" i="33"/>
  <c r="E500" i="33"/>
  <c r="D500" i="33"/>
  <c r="C500" i="33"/>
  <c r="B500" i="33"/>
  <c r="G499" i="33"/>
  <c r="F499" i="33"/>
  <c r="E499" i="33"/>
  <c r="D499" i="33"/>
  <c r="C499" i="33"/>
  <c r="B499" i="33"/>
  <c r="G498" i="33"/>
  <c r="F498" i="33"/>
  <c r="E498" i="33"/>
  <c r="D498" i="33"/>
  <c r="C498" i="33"/>
  <c r="B498" i="33"/>
  <c r="G497" i="33"/>
  <c r="F497" i="33"/>
  <c r="E497" i="33"/>
  <c r="D497" i="33"/>
  <c r="C497" i="33"/>
  <c r="B497" i="33"/>
  <c r="G496" i="33"/>
  <c r="F496" i="33"/>
  <c r="E496" i="33"/>
  <c r="D496" i="33"/>
  <c r="C496" i="33"/>
  <c r="B496" i="33"/>
  <c r="G495" i="33"/>
  <c r="F495" i="33"/>
  <c r="E495" i="33"/>
  <c r="D495" i="33"/>
  <c r="C495" i="33"/>
  <c r="B495" i="33"/>
  <c r="G494" i="33"/>
  <c r="F494" i="33"/>
  <c r="E494" i="33"/>
  <c r="D494" i="33"/>
  <c r="C494" i="33"/>
  <c r="B494" i="33"/>
  <c r="G493" i="33"/>
  <c r="F493" i="33"/>
  <c r="E493" i="33"/>
  <c r="D493" i="33"/>
  <c r="C493" i="33"/>
  <c r="B493" i="33"/>
  <c r="G492" i="33"/>
  <c r="F492" i="33"/>
  <c r="E492" i="33"/>
  <c r="D492" i="33"/>
  <c r="C492" i="33"/>
  <c r="B492" i="33"/>
  <c r="G491" i="33"/>
  <c r="F491" i="33"/>
  <c r="E491" i="33"/>
  <c r="D491" i="33"/>
  <c r="C491" i="33"/>
  <c r="B491" i="33"/>
  <c r="G490" i="33"/>
  <c r="F490" i="33"/>
  <c r="E490" i="33"/>
  <c r="D490" i="33"/>
  <c r="C490" i="33"/>
  <c r="B490" i="33"/>
  <c r="G489" i="33"/>
  <c r="F489" i="33"/>
  <c r="E489" i="33"/>
  <c r="D489" i="33"/>
  <c r="C489" i="33"/>
  <c r="B489" i="33"/>
  <c r="G488" i="33"/>
  <c r="F488" i="33"/>
  <c r="E488" i="33"/>
  <c r="D488" i="33"/>
  <c r="C488" i="33"/>
  <c r="B488" i="33"/>
  <c r="G487" i="33"/>
  <c r="F487" i="33"/>
  <c r="E487" i="33"/>
  <c r="D487" i="33"/>
  <c r="C487" i="33"/>
  <c r="B487" i="33"/>
  <c r="G486" i="33"/>
  <c r="F486" i="33"/>
  <c r="E486" i="33"/>
  <c r="D486" i="33"/>
  <c r="C486" i="33"/>
  <c r="B486" i="33"/>
  <c r="G485" i="33"/>
  <c r="F485" i="33"/>
  <c r="E485" i="33"/>
  <c r="D485" i="33"/>
  <c r="C485" i="33"/>
  <c r="B485" i="33"/>
  <c r="G484" i="33"/>
  <c r="F484" i="33"/>
  <c r="E484" i="33"/>
  <c r="D484" i="33"/>
  <c r="C484" i="33"/>
  <c r="B484" i="33"/>
  <c r="G483" i="33"/>
  <c r="F483" i="33"/>
  <c r="E483" i="33"/>
  <c r="D483" i="33"/>
  <c r="C483" i="33"/>
  <c r="B483" i="33"/>
  <c r="G482" i="33"/>
  <c r="F482" i="33"/>
  <c r="E482" i="33"/>
  <c r="D482" i="33"/>
  <c r="C482" i="33"/>
  <c r="B482" i="33"/>
  <c r="G481" i="33"/>
  <c r="F481" i="33"/>
  <c r="E481" i="33"/>
  <c r="D481" i="33"/>
  <c r="C481" i="33"/>
  <c r="B481" i="33"/>
  <c r="G480" i="33"/>
  <c r="F480" i="33"/>
  <c r="E480" i="33"/>
  <c r="D480" i="33"/>
  <c r="C480" i="33"/>
  <c r="B480" i="33"/>
  <c r="G479" i="33"/>
  <c r="F479" i="33"/>
  <c r="E479" i="33"/>
  <c r="D479" i="33"/>
  <c r="C479" i="33"/>
  <c r="B479" i="33"/>
  <c r="G478" i="33"/>
  <c r="F478" i="33"/>
  <c r="E478" i="33"/>
  <c r="D478" i="33"/>
  <c r="C478" i="33"/>
  <c r="B478" i="33"/>
  <c r="G477" i="33"/>
  <c r="F477" i="33"/>
  <c r="E477" i="33"/>
  <c r="D477" i="33"/>
  <c r="C477" i="33"/>
  <c r="B477" i="33"/>
  <c r="G476" i="33"/>
  <c r="F476" i="33"/>
  <c r="E476" i="33"/>
  <c r="D476" i="33"/>
  <c r="C476" i="33"/>
  <c r="B476" i="33"/>
  <c r="G475" i="33"/>
  <c r="F475" i="33"/>
  <c r="E475" i="33"/>
  <c r="D475" i="33"/>
  <c r="C475" i="33"/>
  <c r="B475" i="33"/>
  <c r="G474" i="33"/>
  <c r="F474" i="33"/>
  <c r="E474" i="33"/>
  <c r="D474" i="33"/>
  <c r="C474" i="33"/>
  <c r="B474" i="33"/>
  <c r="G473" i="33"/>
  <c r="F473" i="33"/>
  <c r="E473" i="33"/>
  <c r="D473" i="33"/>
  <c r="C473" i="33"/>
  <c r="B473" i="33"/>
  <c r="G472" i="33"/>
  <c r="F472" i="33"/>
  <c r="E472" i="33"/>
  <c r="D472" i="33"/>
  <c r="C472" i="33"/>
  <c r="B472" i="33"/>
  <c r="G471" i="33"/>
  <c r="F471" i="33"/>
  <c r="E471" i="33"/>
  <c r="D471" i="33"/>
  <c r="C471" i="33"/>
  <c r="B471" i="33"/>
  <c r="G470" i="33"/>
  <c r="F470" i="33"/>
  <c r="E470" i="33"/>
  <c r="D470" i="33"/>
  <c r="C470" i="33"/>
  <c r="B470" i="33"/>
  <c r="G469" i="33"/>
  <c r="F469" i="33"/>
  <c r="E469" i="33"/>
  <c r="D469" i="33"/>
  <c r="C469" i="33"/>
  <c r="B469" i="33"/>
  <c r="G468" i="33"/>
  <c r="F468" i="33"/>
  <c r="E468" i="33"/>
  <c r="D468" i="33"/>
  <c r="C468" i="33"/>
  <c r="B468" i="33"/>
  <c r="G467" i="33"/>
  <c r="F467" i="33"/>
  <c r="E467" i="33"/>
  <c r="D467" i="33"/>
  <c r="C467" i="33"/>
  <c r="B467" i="33"/>
  <c r="G466" i="33"/>
  <c r="F466" i="33"/>
  <c r="E466" i="33"/>
  <c r="D466" i="33"/>
  <c r="C466" i="33"/>
  <c r="B466" i="33"/>
  <c r="G465" i="33"/>
  <c r="F465" i="33"/>
  <c r="E465" i="33"/>
  <c r="D465" i="33"/>
  <c r="C465" i="33"/>
  <c r="B465" i="33"/>
  <c r="G464" i="33"/>
  <c r="F464" i="33"/>
  <c r="E464" i="33"/>
  <c r="D464" i="33"/>
  <c r="C464" i="33"/>
  <c r="B464" i="33"/>
  <c r="G463" i="33"/>
  <c r="F463" i="33"/>
  <c r="E463" i="33"/>
  <c r="D463" i="33"/>
  <c r="C463" i="33"/>
  <c r="B463" i="33"/>
  <c r="G462" i="33"/>
  <c r="F462" i="33"/>
  <c r="E462" i="33"/>
  <c r="D462" i="33"/>
  <c r="C462" i="33"/>
  <c r="B462" i="33"/>
  <c r="G461" i="33"/>
  <c r="F461" i="33"/>
  <c r="E461" i="33"/>
  <c r="D461" i="33"/>
  <c r="C461" i="33"/>
  <c r="B461" i="33"/>
  <c r="G460" i="33"/>
  <c r="F460" i="33"/>
  <c r="E460" i="33"/>
  <c r="D460" i="33"/>
  <c r="C460" i="33"/>
  <c r="B460" i="33"/>
  <c r="G459" i="33"/>
  <c r="F459" i="33"/>
  <c r="E459" i="33"/>
  <c r="D459" i="33"/>
  <c r="C459" i="33"/>
  <c r="B459" i="33"/>
  <c r="G458" i="33"/>
  <c r="F458" i="33"/>
  <c r="E458" i="33"/>
  <c r="D458" i="33"/>
  <c r="C458" i="33"/>
  <c r="B458" i="33"/>
  <c r="G457" i="33"/>
  <c r="F457" i="33"/>
  <c r="E457" i="33"/>
  <c r="D457" i="33"/>
  <c r="C457" i="33"/>
  <c r="B457" i="33"/>
  <c r="G456" i="33"/>
  <c r="F456" i="33"/>
  <c r="E456" i="33"/>
  <c r="D456" i="33"/>
  <c r="C456" i="33"/>
  <c r="B456" i="33"/>
  <c r="G455" i="33"/>
  <c r="F455" i="33"/>
  <c r="E455" i="33"/>
  <c r="D455" i="33"/>
  <c r="C455" i="33"/>
  <c r="B455" i="33"/>
  <c r="G454" i="33"/>
  <c r="F454" i="33"/>
  <c r="E454" i="33"/>
  <c r="D454" i="33"/>
  <c r="C454" i="33"/>
  <c r="B454" i="33"/>
  <c r="G453" i="33"/>
  <c r="F453" i="33"/>
  <c r="E453" i="33"/>
  <c r="D453" i="33"/>
  <c r="C453" i="33"/>
  <c r="B453" i="33"/>
  <c r="G452" i="33"/>
  <c r="F452" i="33"/>
  <c r="E452" i="33"/>
  <c r="D452" i="33"/>
  <c r="C452" i="33"/>
  <c r="B452" i="33"/>
  <c r="G451" i="33"/>
  <c r="F451" i="33"/>
  <c r="E451" i="33"/>
  <c r="D451" i="33"/>
  <c r="C451" i="33"/>
  <c r="B451" i="33"/>
  <c r="G450" i="33"/>
  <c r="F450" i="33"/>
  <c r="E450" i="33"/>
  <c r="D450" i="33"/>
  <c r="C450" i="33"/>
  <c r="B450" i="33"/>
  <c r="G449" i="33"/>
  <c r="F449" i="33"/>
  <c r="E449" i="33"/>
  <c r="D449" i="33"/>
  <c r="C449" i="33"/>
  <c r="B449" i="33"/>
  <c r="G448" i="33"/>
  <c r="F448" i="33"/>
  <c r="E448" i="33"/>
  <c r="D448" i="33"/>
  <c r="C448" i="33"/>
  <c r="B448" i="33"/>
  <c r="G447" i="33"/>
  <c r="F447" i="33"/>
  <c r="E447" i="33"/>
  <c r="D447" i="33"/>
  <c r="C447" i="33"/>
  <c r="B447" i="33"/>
  <c r="G446" i="33"/>
  <c r="F446" i="33"/>
  <c r="E446" i="33"/>
  <c r="D446" i="33"/>
  <c r="C446" i="33"/>
  <c r="B446" i="33"/>
  <c r="G445" i="33"/>
  <c r="F445" i="33"/>
  <c r="E445" i="33"/>
  <c r="D445" i="33"/>
  <c r="C445" i="33"/>
  <c r="B445" i="33"/>
  <c r="G444" i="33"/>
  <c r="F444" i="33"/>
  <c r="E444" i="33"/>
  <c r="D444" i="33"/>
  <c r="C444" i="33"/>
  <c r="B444" i="33"/>
  <c r="G443" i="33"/>
  <c r="F443" i="33"/>
  <c r="E443" i="33"/>
  <c r="D443" i="33"/>
  <c r="C443" i="33"/>
  <c r="B443" i="33"/>
  <c r="G442" i="33"/>
  <c r="F442" i="33"/>
  <c r="E442" i="33"/>
  <c r="D442" i="33"/>
  <c r="C442" i="33"/>
  <c r="B442" i="33"/>
  <c r="G441" i="33"/>
  <c r="F441" i="33"/>
  <c r="E441" i="33"/>
  <c r="D441" i="33"/>
  <c r="C441" i="33"/>
  <c r="B441" i="33"/>
  <c r="G440" i="33"/>
  <c r="F440" i="33"/>
  <c r="E440" i="33"/>
  <c r="D440" i="33"/>
  <c r="C440" i="33"/>
  <c r="B440" i="33"/>
  <c r="G439" i="33"/>
  <c r="F439" i="33"/>
  <c r="E439" i="33"/>
  <c r="D439" i="33"/>
  <c r="C439" i="33"/>
  <c r="B439" i="33"/>
  <c r="G438" i="33"/>
  <c r="F438" i="33"/>
  <c r="E438" i="33"/>
  <c r="D438" i="33"/>
  <c r="C438" i="33"/>
  <c r="B438" i="33"/>
  <c r="G437" i="33"/>
  <c r="F437" i="33"/>
  <c r="E437" i="33"/>
  <c r="D437" i="33"/>
  <c r="C437" i="33"/>
  <c r="B437" i="33"/>
  <c r="G436" i="33"/>
  <c r="F436" i="33"/>
  <c r="E436" i="33"/>
  <c r="D436" i="33"/>
  <c r="C436" i="33"/>
  <c r="B436" i="33"/>
  <c r="G435" i="33"/>
  <c r="F435" i="33"/>
  <c r="E435" i="33"/>
  <c r="D435" i="33"/>
  <c r="C435" i="33"/>
  <c r="B435" i="33"/>
  <c r="G434" i="33"/>
  <c r="F434" i="33"/>
  <c r="E434" i="33"/>
  <c r="D434" i="33"/>
  <c r="C434" i="33"/>
  <c r="B434" i="33"/>
  <c r="G433" i="33"/>
  <c r="F433" i="33"/>
  <c r="E433" i="33"/>
  <c r="D433" i="33"/>
  <c r="C433" i="33"/>
  <c r="B433" i="33"/>
  <c r="G432" i="33"/>
  <c r="F432" i="33"/>
  <c r="E432" i="33"/>
  <c r="D432" i="33"/>
  <c r="C432" i="33"/>
  <c r="B432" i="33"/>
  <c r="G431" i="33"/>
  <c r="F431" i="33"/>
  <c r="E431" i="33"/>
  <c r="D431" i="33"/>
  <c r="C431" i="33"/>
  <c r="B431" i="33"/>
  <c r="G430" i="33"/>
  <c r="F430" i="33"/>
  <c r="E430" i="33"/>
  <c r="D430" i="33"/>
  <c r="C430" i="33"/>
  <c r="B430" i="33"/>
  <c r="G429" i="33"/>
  <c r="F429" i="33"/>
  <c r="E429" i="33"/>
  <c r="D429" i="33"/>
  <c r="C429" i="33"/>
  <c r="B429" i="33"/>
  <c r="G428" i="33"/>
  <c r="F428" i="33"/>
  <c r="E428" i="33"/>
  <c r="D428" i="33"/>
  <c r="C428" i="33"/>
  <c r="B428" i="33"/>
  <c r="G427" i="33"/>
  <c r="F427" i="33"/>
  <c r="E427" i="33"/>
  <c r="D427" i="33"/>
  <c r="C427" i="33"/>
  <c r="B427" i="33"/>
  <c r="G426" i="33"/>
  <c r="F426" i="33"/>
  <c r="E426" i="33"/>
  <c r="D426" i="33"/>
  <c r="C426" i="33"/>
  <c r="B426" i="33"/>
  <c r="G425" i="33"/>
  <c r="F425" i="33"/>
  <c r="E425" i="33"/>
  <c r="D425" i="33"/>
  <c r="C425" i="33"/>
  <c r="B425" i="33"/>
  <c r="G424" i="33"/>
  <c r="F424" i="33"/>
  <c r="E424" i="33"/>
  <c r="D424" i="33"/>
  <c r="C424" i="33"/>
  <c r="B424" i="33"/>
  <c r="G423" i="33"/>
  <c r="F423" i="33"/>
  <c r="E423" i="33"/>
  <c r="D423" i="33"/>
  <c r="C423" i="33"/>
  <c r="B423" i="33"/>
  <c r="G422" i="33"/>
  <c r="F422" i="33"/>
  <c r="E422" i="33"/>
  <c r="D422" i="33"/>
  <c r="C422" i="33"/>
  <c r="B422" i="33"/>
  <c r="G421" i="33"/>
  <c r="F421" i="33"/>
  <c r="E421" i="33"/>
  <c r="D421" i="33"/>
  <c r="C421" i="33"/>
  <c r="B421" i="33"/>
  <c r="G420" i="33"/>
  <c r="F420" i="33"/>
  <c r="E420" i="33"/>
  <c r="D420" i="33"/>
  <c r="C420" i="33"/>
  <c r="B420" i="33"/>
  <c r="G419" i="33"/>
  <c r="F419" i="33"/>
  <c r="E419" i="33"/>
  <c r="D419" i="33"/>
  <c r="C419" i="33"/>
  <c r="B419" i="33"/>
  <c r="G418" i="33"/>
  <c r="F418" i="33"/>
  <c r="E418" i="33"/>
  <c r="D418" i="33"/>
  <c r="C418" i="33"/>
  <c r="B418" i="33"/>
  <c r="G417" i="33"/>
  <c r="F417" i="33"/>
  <c r="E417" i="33"/>
  <c r="D417" i="33"/>
  <c r="C417" i="33"/>
  <c r="B417" i="33"/>
  <c r="G416" i="33"/>
  <c r="F416" i="33"/>
  <c r="E416" i="33"/>
  <c r="D416" i="33"/>
  <c r="C416" i="33"/>
  <c r="B416" i="33"/>
  <c r="G415" i="33"/>
  <c r="F415" i="33"/>
  <c r="E415" i="33"/>
  <c r="D415" i="33"/>
  <c r="C415" i="33"/>
  <c r="B415" i="33"/>
  <c r="G414" i="33"/>
  <c r="F414" i="33"/>
  <c r="E414" i="33"/>
  <c r="D414" i="33"/>
  <c r="C414" i="33"/>
  <c r="B414" i="33"/>
  <c r="G413" i="33"/>
  <c r="F413" i="33"/>
  <c r="E413" i="33"/>
  <c r="D413" i="33"/>
  <c r="C413" i="33"/>
  <c r="B413" i="33"/>
  <c r="G412" i="33"/>
  <c r="F412" i="33"/>
  <c r="E412" i="33"/>
  <c r="D412" i="33"/>
  <c r="C412" i="33"/>
  <c r="B412" i="33"/>
  <c r="G411" i="33"/>
  <c r="F411" i="33"/>
  <c r="E411" i="33"/>
  <c r="D411" i="33"/>
  <c r="C411" i="33"/>
  <c r="B411" i="33"/>
  <c r="G410" i="33"/>
  <c r="F410" i="33"/>
  <c r="E410" i="33"/>
  <c r="D410" i="33"/>
  <c r="C410" i="33"/>
  <c r="B410" i="33"/>
  <c r="G409" i="33"/>
  <c r="F409" i="33"/>
  <c r="E409" i="33"/>
  <c r="D409" i="33"/>
  <c r="C409" i="33"/>
  <c r="B409" i="33"/>
  <c r="G408" i="33"/>
  <c r="F408" i="33"/>
  <c r="E408" i="33"/>
  <c r="D408" i="33"/>
  <c r="C408" i="33"/>
  <c r="B408" i="33"/>
  <c r="G407" i="33"/>
  <c r="F407" i="33"/>
  <c r="E407" i="33"/>
  <c r="D407" i="33"/>
  <c r="C407" i="33"/>
  <c r="B407" i="33"/>
  <c r="G406" i="33"/>
  <c r="F406" i="33"/>
  <c r="E406" i="33"/>
  <c r="D406" i="33"/>
  <c r="C406" i="33"/>
  <c r="B406" i="33"/>
  <c r="G405" i="33"/>
  <c r="F405" i="33"/>
  <c r="E405" i="33"/>
  <c r="D405" i="33"/>
  <c r="C405" i="33"/>
  <c r="B405" i="33"/>
  <c r="G404" i="33"/>
  <c r="F404" i="33"/>
  <c r="E404" i="33"/>
  <c r="D404" i="33"/>
  <c r="C404" i="33"/>
  <c r="B404" i="33"/>
  <c r="G403" i="33"/>
  <c r="F403" i="33"/>
  <c r="E403" i="33"/>
  <c r="D403" i="33"/>
  <c r="C403" i="33"/>
  <c r="B403" i="33"/>
  <c r="G402" i="33"/>
  <c r="F402" i="33"/>
  <c r="E402" i="33"/>
  <c r="D402" i="33"/>
  <c r="C402" i="33"/>
  <c r="B402" i="33"/>
  <c r="G401" i="33"/>
  <c r="F401" i="33"/>
  <c r="E401" i="33"/>
  <c r="D401" i="33"/>
  <c r="C401" i="33"/>
  <c r="B401" i="33"/>
  <c r="G400" i="33"/>
  <c r="F400" i="33"/>
  <c r="E400" i="33"/>
  <c r="D400" i="33"/>
  <c r="C400" i="33"/>
  <c r="B400" i="33"/>
  <c r="G399" i="33"/>
  <c r="F399" i="33"/>
  <c r="E399" i="33"/>
  <c r="D399" i="33"/>
  <c r="C399" i="33"/>
  <c r="B399" i="33"/>
  <c r="G398" i="33"/>
  <c r="F398" i="33"/>
  <c r="E398" i="33"/>
  <c r="D398" i="33"/>
  <c r="C398" i="33"/>
  <c r="B398" i="33"/>
  <c r="G397" i="33"/>
  <c r="F397" i="33"/>
  <c r="E397" i="33"/>
  <c r="D397" i="33"/>
  <c r="C397" i="33"/>
  <c r="B397" i="33"/>
  <c r="G396" i="33"/>
  <c r="F396" i="33"/>
  <c r="E396" i="33"/>
  <c r="D396" i="33"/>
  <c r="C396" i="33"/>
  <c r="B396" i="33"/>
  <c r="G395" i="33"/>
  <c r="F395" i="33"/>
  <c r="E395" i="33"/>
  <c r="D395" i="33"/>
  <c r="C395" i="33"/>
  <c r="B395" i="33"/>
  <c r="G394" i="33"/>
  <c r="F394" i="33"/>
  <c r="E394" i="33"/>
  <c r="D394" i="33"/>
  <c r="C394" i="33"/>
  <c r="B394" i="33"/>
  <c r="G393" i="33"/>
  <c r="F393" i="33"/>
  <c r="E393" i="33"/>
  <c r="D393" i="33"/>
  <c r="C393" i="33"/>
  <c r="B393" i="33"/>
  <c r="G392" i="33"/>
  <c r="F392" i="33"/>
  <c r="E392" i="33"/>
  <c r="D392" i="33"/>
  <c r="C392" i="33"/>
  <c r="B392" i="33"/>
  <c r="G391" i="33"/>
  <c r="F391" i="33"/>
  <c r="E391" i="33"/>
  <c r="D391" i="33"/>
  <c r="C391" i="33"/>
  <c r="B391" i="33"/>
  <c r="G390" i="33"/>
  <c r="F390" i="33"/>
  <c r="E390" i="33"/>
  <c r="D390" i="33"/>
  <c r="C390" i="33"/>
  <c r="B390" i="33"/>
  <c r="G389" i="33"/>
  <c r="F389" i="33"/>
  <c r="E389" i="33"/>
  <c r="D389" i="33"/>
  <c r="C389" i="33"/>
  <c r="B389" i="33"/>
  <c r="G388" i="33"/>
  <c r="F388" i="33"/>
  <c r="E388" i="33"/>
  <c r="D388" i="33"/>
  <c r="C388" i="33"/>
  <c r="B388" i="33"/>
  <c r="G387" i="33"/>
  <c r="F387" i="33"/>
  <c r="E387" i="33"/>
  <c r="D387" i="33"/>
  <c r="C387" i="33"/>
  <c r="B387" i="33"/>
  <c r="G386" i="33"/>
  <c r="F386" i="33"/>
  <c r="E386" i="33"/>
  <c r="D386" i="33"/>
  <c r="C386" i="33"/>
  <c r="B386" i="33"/>
  <c r="G385" i="33"/>
  <c r="F385" i="33"/>
  <c r="E385" i="33"/>
  <c r="D385" i="33"/>
  <c r="C385" i="33"/>
  <c r="B385" i="33"/>
  <c r="G384" i="33"/>
  <c r="F384" i="33"/>
  <c r="E384" i="33"/>
  <c r="D384" i="33"/>
  <c r="C384" i="33"/>
  <c r="B384" i="33"/>
  <c r="G383" i="33"/>
  <c r="F383" i="33"/>
  <c r="E383" i="33"/>
  <c r="D383" i="33"/>
  <c r="C383" i="33"/>
  <c r="B383" i="33"/>
  <c r="G382" i="33"/>
  <c r="F382" i="33"/>
  <c r="E382" i="33"/>
  <c r="D382" i="33"/>
  <c r="C382" i="33"/>
  <c r="B382" i="33"/>
  <c r="G381" i="33"/>
  <c r="F381" i="33"/>
  <c r="E381" i="33"/>
  <c r="D381" i="33"/>
  <c r="C381" i="33"/>
  <c r="B381" i="33"/>
  <c r="G380" i="33"/>
  <c r="F380" i="33"/>
  <c r="E380" i="33"/>
  <c r="D380" i="33"/>
  <c r="C380" i="33"/>
  <c r="B380" i="33"/>
  <c r="G379" i="33"/>
  <c r="F379" i="33"/>
  <c r="E379" i="33"/>
  <c r="D379" i="33"/>
  <c r="C379" i="33"/>
  <c r="B379" i="33"/>
  <c r="G378" i="33"/>
  <c r="F378" i="33"/>
  <c r="E378" i="33"/>
  <c r="D378" i="33"/>
  <c r="C378" i="33"/>
  <c r="B378" i="33"/>
  <c r="G377" i="33"/>
  <c r="F377" i="33"/>
  <c r="E377" i="33"/>
  <c r="D377" i="33"/>
  <c r="C377" i="33"/>
  <c r="B377" i="33"/>
  <c r="G376" i="33"/>
  <c r="F376" i="33"/>
  <c r="E376" i="33"/>
  <c r="D376" i="33"/>
  <c r="C376" i="33"/>
  <c r="B376" i="33"/>
  <c r="G375" i="33"/>
  <c r="F375" i="33"/>
  <c r="E375" i="33"/>
  <c r="D375" i="33"/>
  <c r="C375" i="33"/>
  <c r="B375" i="33"/>
  <c r="G374" i="33"/>
  <c r="F374" i="33"/>
  <c r="E374" i="33"/>
  <c r="D374" i="33"/>
  <c r="C374" i="33"/>
  <c r="B374" i="33"/>
  <c r="G373" i="33"/>
  <c r="F373" i="33"/>
  <c r="E373" i="33"/>
  <c r="D373" i="33"/>
  <c r="C373" i="33"/>
  <c r="B373" i="33"/>
  <c r="G372" i="33"/>
  <c r="F372" i="33"/>
  <c r="E372" i="33"/>
  <c r="D372" i="33"/>
  <c r="C372" i="33"/>
  <c r="B372" i="33"/>
  <c r="G371" i="33"/>
  <c r="F371" i="33"/>
  <c r="E371" i="33"/>
  <c r="D371" i="33"/>
  <c r="C371" i="33"/>
  <c r="B371" i="33"/>
  <c r="G370" i="33"/>
  <c r="F370" i="33"/>
  <c r="E370" i="33"/>
  <c r="D370" i="33"/>
  <c r="C370" i="33"/>
  <c r="B370" i="33"/>
  <c r="G369" i="33"/>
  <c r="F369" i="33"/>
  <c r="E369" i="33"/>
  <c r="D369" i="33"/>
  <c r="C369" i="33"/>
  <c r="B369" i="33"/>
  <c r="G368" i="33"/>
  <c r="F368" i="33"/>
  <c r="E368" i="33"/>
  <c r="D368" i="33"/>
  <c r="C368" i="33"/>
  <c r="B368" i="33"/>
  <c r="G367" i="33"/>
  <c r="F367" i="33"/>
  <c r="E367" i="33"/>
  <c r="D367" i="33"/>
  <c r="C367" i="33"/>
  <c r="B367" i="33"/>
  <c r="G366" i="33"/>
  <c r="F366" i="33"/>
  <c r="E366" i="33"/>
  <c r="D366" i="33"/>
  <c r="C366" i="33"/>
  <c r="B366" i="33"/>
  <c r="G365" i="33"/>
  <c r="F365" i="33"/>
  <c r="E365" i="33"/>
  <c r="D365" i="33"/>
  <c r="C365" i="33"/>
  <c r="B365" i="33"/>
  <c r="G364" i="33"/>
  <c r="F364" i="33"/>
  <c r="E364" i="33"/>
  <c r="D364" i="33"/>
  <c r="C364" i="33"/>
  <c r="B364" i="33"/>
  <c r="G363" i="33"/>
  <c r="F363" i="33"/>
  <c r="E363" i="33"/>
  <c r="D363" i="33"/>
  <c r="C363" i="33"/>
  <c r="B363" i="33"/>
  <c r="G362" i="33"/>
  <c r="F362" i="33"/>
  <c r="E362" i="33"/>
  <c r="D362" i="33"/>
  <c r="C362" i="33"/>
  <c r="B362" i="33"/>
  <c r="G361" i="33"/>
  <c r="F361" i="33"/>
  <c r="E361" i="33"/>
  <c r="D361" i="33"/>
  <c r="C361" i="33"/>
  <c r="B361" i="33"/>
  <c r="G360" i="33"/>
  <c r="F360" i="33"/>
  <c r="E360" i="33"/>
  <c r="D360" i="33"/>
  <c r="C360" i="33"/>
  <c r="B360" i="33"/>
  <c r="G359" i="33"/>
  <c r="F359" i="33"/>
  <c r="E359" i="33"/>
  <c r="D359" i="33"/>
  <c r="C359" i="33"/>
  <c r="B359" i="33"/>
  <c r="G358" i="33"/>
  <c r="F358" i="33"/>
  <c r="E358" i="33"/>
  <c r="D358" i="33"/>
  <c r="C358" i="33"/>
  <c r="B358" i="33"/>
  <c r="G357" i="33"/>
  <c r="F357" i="33"/>
  <c r="E357" i="33"/>
  <c r="D357" i="33"/>
  <c r="C357" i="33"/>
  <c r="B357" i="33"/>
  <c r="G356" i="33"/>
  <c r="F356" i="33"/>
  <c r="E356" i="33"/>
  <c r="D356" i="33"/>
  <c r="C356" i="33"/>
  <c r="B356" i="33"/>
  <c r="G355" i="33"/>
  <c r="F355" i="33"/>
  <c r="E355" i="33"/>
  <c r="D355" i="33"/>
  <c r="C355" i="33"/>
  <c r="B355" i="33"/>
  <c r="G354" i="33"/>
  <c r="F354" i="33"/>
  <c r="E354" i="33"/>
  <c r="D354" i="33"/>
  <c r="C354" i="33"/>
  <c r="B354" i="33"/>
  <c r="G353" i="33"/>
  <c r="F353" i="33"/>
  <c r="E353" i="33"/>
  <c r="D353" i="33"/>
  <c r="C353" i="33"/>
  <c r="B353" i="33"/>
  <c r="G352" i="33"/>
  <c r="F352" i="33"/>
  <c r="E352" i="33"/>
  <c r="D352" i="33"/>
  <c r="C352" i="33"/>
  <c r="B352" i="33"/>
  <c r="G351" i="33"/>
  <c r="F351" i="33"/>
  <c r="E351" i="33"/>
  <c r="D351" i="33"/>
  <c r="C351" i="33"/>
  <c r="B351" i="33"/>
  <c r="G350" i="33"/>
  <c r="F350" i="33"/>
  <c r="E350" i="33"/>
  <c r="D350" i="33"/>
  <c r="C350" i="33"/>
  <c r="B350" i="33"/>
  <c r="G349" i="33"/>
  <c r="F349" i="33"/>
  <c r="E349" i="33"/>
  <c r="D349" i="33"/>
  <c r="C349" i="33"/>
  <c r="B349" i="33"/>
  <c r="G348" i="33"/>
  <c r="F348" i="33"/>
  <c r="E348" i="33"/>
  <c r="D348" i="33"/>
  <c r="C348" i="33"/>
  <c r="B348" i="33"/>
  <c r="G347" i="33"/>
  <c r="F347" i="33"/>
  <c r="E347" i="33"/>
  <c r="D347" i="33"/>
  <c r="C347" i="33"/>
  <c r="B347" i="33"/>
  <c r="G346" i="33"/>
  <c r="F346" i="33"/>
  <c r="E346" i="33"/>
  <c r="D346" i="33"/>
  <c r="C346" i="33"/>
  <c r="B346" i="33"/>
  <c r="G345" i="33"/>
  <c r="F345" i="33"/>
  <c r="E345" i="33"/>
  <c r="D345" i="33"/>
  <c r="C345" i="33"/>
  <c r="B345" i="33"/>
  <c r="G344" i="33"/>
  <c r="F344" i="33"/>
  <c r="E344" i="33"/>
  <c r="D344" i="33"/>
  <c r="C344" i="33"/>
  <c r="B344" i="33"/>
  <c r="G343" i="33"/>
  <c r="F343" i="33"/>
  <c r="E343" i="33"/>
  <c r="D343" i="33"/>
  <c r="C343" i="33"/>
  <c r="B343" i="33"/>
  <c r="G342" i="33"/>
  <c r="F342" i="33"/>
  <c r="E342" i="33"/>
  <c r="D342" i="33"/>
  <c r="C342" i="33"/>
  <c r="B342" i="33"/>
  <c r="G341" i="33"/>
  <c r="F341" i="33"/>
  <c r="E341" i="33"/>
  <c r="D341" i="33"/>
  <c r="C341" i="33"/>
  <c r="B341" i="33"/>
  <c r="G340" i="33"/>
  <c r="F340" i="33"/>
  <c r="E340" i="33"/>
  <c r="D340" i="33"/>
  <c r="C340" i="33"/>
  <c r="B340" i="33"/>
  <c r="G339" i="33"/>
  <c r="F339" i="33"/>
  <c r="E339" i="33"/>
  <c r="D339" i="33"/>
  <c r="C339" i="33"/>
  <c r="B339" i="33"/>
  <c r="G338" i="33"/>
  <c r="F338" i="33"/>
  <c r="E338" i="33"/>
  <c r="D338" i="33"/>
  <c r="C338" i="33"/>
  <c r="B338" i="33"/>
  <c r="G337" i="33"/>
  <c r="F337" i="33"/>
  <c r="E337" i="33"/>
  <c r="D337" i="33"/>
  <c r="C337" i="33"/>
  <c r="B337" i="33"/>
  <c r="G336" i="33"/>
  <c r="F336" i="33"/>
  <c r="E336" i="33"/>
  <c r="D336" i="33"/>
  <c r="C336" i="33"/>
  <c r="B336" i="33"/>
  <c r="G335" i="33"/>
  <c r="F335" i="33"/>
  <c r="E335" i="33"/>
  <c r="D335" i="33"/>
  <c r="C335" i="33"/>
  <c r="B335" i="33"/>
  <c r="G334" i="33"/>
  <c r="F334" i="33"/>
  <c r="E334" i="33"/>
  <c r="D334" i="33"/>
  <c r="C334" i="33"/>
  <c r="B334" i="33"/>
  <c r="G333" i="33"/>
  <c r="F333" i="33"/>
  <c r="E333" i="33"/>
  <c r="D333" i="33"/>
  <c r="C333" i="33"/>
  <c r="B333" i="33"/>
  <c r="G332" i="33"/>
  <c r="F332" i="33"/>
  <c r="E332" i="33"/>
  <c r="D332" i="33"/>
  <c r="C332" i="33"/>
  <c r="B332" i="33"/>
  <c r="G331" i="33"/>
  <c r="F331" i="33"/>
  <c r="E331" i="33"/>
  <c r="D331" i="33"/>
  <c r="C331" i="33"/>
  <c r="B331" i="33"/>
  <c r="G330" i="33"/>
  <c r="F330" i="33"/>
  <c r="E330" i="33"/>
  <c r="D330" i="33"/>
  <c r="C330" i="33"/>
  <c r="B330" i="33"/>
  <c r="G329" i="33"/>
  <c r="F329" i="33"/>
  <c r="E329" i="33"/>
  <c r="D329" i="33"/>
  <c r="C329" i="33"/>
  <c r="B329" i="33"/>
  <c r="G328" i="33"/>
  <c r="F328" i="33"/>
  <c r="E328" i="33"/>
  <c r="D328" i="33"/>
  <c r="C328" i="33"/>
  <c r="B328" i="33"/>
  <c r="G327" i="33"/>
  <c r="F327" i="33"/>
  <c r="E327" i="33"/>
  <c r="D327" i="33"/>
  <c r="C327" i="33"/>
  <c r="B327" i="33"/>
  <c r="G326" i="33"/>
  <c r="F326" i="33"/>
  <c r="E326" i="33"/>
  <c r="D326" i="33"/>
  <c r="C326" i="33"/>
  <c r="B326" i="33"/>
  <c r="G325" i="33"/>
  <c r="F325" i="33"/>
  <c r="E325" i="33"/>
  <c r="D325" i="33"/>
  <c r="C325" i="33"/>
  <c r="B325" i="33"/>
  <c r="G324" i="33"/>
  <c r="F324" i="33"/>
  <c r="E324" i="33"/>
  <c r="D324" i="33"/>
  <c r="C324" i="33"/>
  <c r="B324" i="33"/>
  <c r="G323" i="33"/>
  <c r="F323" i="33"/>
  <c r="E323" i="33"/>
  <c r="D323" i="33"/>
  <c r="C323" i="33"/>
  <c r="B323" i="33"/>
  <c r="G322" i="33"/>
  <c r="F322" i="33"/>
  <c r="E322" i="33"/>
  <c r="D322" i="33"/>
  <c r="C322" i="33"/>
  <c r="B322" i="33"/>
  <c r="G321" i="33"/>
  <c r="F321" i="33"/>
  <c r="E321" i="33"/>
  <c r="D321" i="33"/>
  <c r="C321" i="33"/>
  <c r="B321" i="33"/>
  <c r="G320" i="33"/>
  <c r="F320" i="33"/>
  <c r="E320" i="33"/>
  <c r="D320" i="33"/>
  <c r="C320" i="33"/>
  <c r="B320" i="33"/>
  <c r="G319" i="33"/>
  <c r="F319" i="33"/>
  <c r="E319" i="33"/>
  <c r="D319" i="33"/>
  <c r="C319" i="33"/>
  <c r="B319" i="33"/>
  <c r="G318" i="33"/>
  <c r="F318" i="33"/>
  <c r="E318" i="33"/>
  <c r="D318" i="33"/>
  <c r="C318" i="33"/>
  <c r="B318" i="33"/>
  <c r="G317" i="33"/>
  <c r="F317" i="33"/>
  <c r="E317" i="33"/>
  <c r="D317" i="33"/>
  <c r="C317" i="33"/>
  <c r="B317" i="33"/>
  <c r="G316" i="33"/>
  <c r="F316" i="33"/>
  <c r="E316" i="33"/>
  <c r="D316" i="33"/>
  <c r="C316" i="33"/>
  <c r="B316" i="33"/>
  <c r="G315" i="33"/>
  <c r="F315" i="33"/>
  <c r="E315" i="33"/>
  <c r="D315" i="33"/>
  <c r="C315" i="33"/>
  <c r="B315" i="33"/>
  <c r="G314" i="33"/>
  <c r="F314" i="33"/>
  <c r="E314" i="33"/>
  <c r="D314" i="33"/>
  <c r="C314" i="33"/>
  <c r="B314" i="33"/>
  <c r="G313" i="33"/>
  <c r="F313" i="33"/>
  <c r="E313" i="33"/>
  <c r="D313" i="33"/>
  <c r="C313" i="33"/>
  <c r="B313" i="33"/>
  <c r="G312" i="33"/>
  <c r="F312" i="33"/>
  <c r="E312" i="33"/>
  <c r="D312" i="33"/>
  <c r="C312" i="33"/>
  <c r="B312" i="33"/>
  <c r="G311" i="33"/>
  <c r="F311" i="33"/>
  <c r="E311" i="33"/>
  <c r="D311" i="33"/>
  <c r="C311" i="33"/>
  <c r="B311" i="33"/>
  <c r="G310" i="33"/>
  <c r="F310" i="33"/>
  <c r="E310" i="33"/>
  <c r="D310" i="33"/>
  <c r="C310" i="33"/>
  <c r="B310" i="33"/>
  <c r="G309" i="33"/>
  <c r="F309" i="33"/>
  <c r="E309" i="33"/>
  <c r="D309" i="33"/>
  <c r="C309" i="33"/>
  <c r="B309" i="33"/>
  <c r="G308" i="33"/>
  <c r="F308" i="33"/>
  <c r="E308" i="33"/>
  <c r="D308" i="33"/>
  <c r="C308" i="33"/>
  <c r="B308" i="33"/>
  <c r="G307" i="33"/>
  <c r="F307" i="33"/>
  <c r="E307" i="33"/>
  <c r="D307" i="33"/>
  <c r="C307" i="33"/>
  <c r="B307" i="33"/>
  <c r="G306" i="33"/>
  <c r="F306" i="33"/>
  <c r="E306" i="33"/>
  <c r="D306" i="33"/>
  <c r="C306" i="33"/>
  <c r="B306" i="33"/>
  <c r="G305" i="33"/>
  <c r="F305" i="33"/>
  <c r="E305" i="33"/>
  <c r="D305" i="33"/>
  <c r="C305" i="33"/>
  <c r="B305" i="33"/>
  <c r="G304" i="33"/>
  <c r="F304" i="33"/>
  <c r="E304" i="33"/>
  <c r="D304" i="33"/>
  <c r="C304" i="33"/>
  <c r="B304" i="33"/>
  <c r="G303" i="33"/>
  <c r="F303" i="33"/>
  <c r="E303" i="33"/>
  <c r="D303" i="33"/>
  <c r="C303" i="33"/>
  <c r="B303" i="33"/>
  <c r="G302" i="33"/>
  <c r="F302" i="33"/>
  <c r="E302" i="33"/>
  <c r="D302" i="33"/>
  <c r="C302" i="33"/>
  <c r="B302" i="33"/>
  <c r="G301" i="33"/>
  <c r="F301" i="33"/>
  <c r="E301" i="33"/>
  <c r="D301" i="33"/>
  <c r="C301" i="33"/>
  <c r="B301" i="33"/>
  <c r="G300" i="33"/>
  <c r="F300" i="33"/>
  <c r="E300" i="33"/>
  <c r="D300" i="33"/>
  <c r="C300" i="33"/>
  <c r="B300" i="33"/>
  <c r="G299" i="33"/>
  <c r="F299" i="33"/>
  <c r="E299" i="33"/>
  <c r="D299" i="33"/>
  <c r="C299" i="33"/>
  <c r="B299" i="33"/>
  <c r="G298" i="33"/>
  <c r="F298" i="33"/>
  <c r="E298" i="33"/>
  <c r="D298" i="33"/>
  <c r="C298" i="33"/>
  <c r="B298" i="33"/>
  <c r="G297" i="33"/>
  <c r="F297" i="33"/>
  <c r="E297" i="33"/>
  <c r="D297" i="33"/>
  <c r="C297" i="33"/>
  <c r="B297" i="33"/>
  <c r="G296" i="33"/>
  <c r="F296" i="33"/>
  <c r="E296" i="33"/>
  <c r="D296" i="33"/>
  <c r="C296" i="33"/>
  <c r="B296" i="33"/>
  <c r="G295" i="33"/>
  <c r="F295" i="33"/>
  <c r="E295" i="33"/>
  <c r="D295" i="33"/>
  <c r="C295" i="33"/>
  <c r="B295" i="33"/>
  <c r="G294" i="33"/>
  <c r="F294" i="33"/>
  <c r="E294" i="33"/>
  <c r="D294" i="33"/>
  <c r="C294" i="33"/>
  <c r="B294" i="33"/>
  <c r="G293" i="33"/>
  <c r="F293" i="33"/>
  <c r="E293" i="33"/>
  <c r="D293" i="33"/>
  <c r="C293" i="33"/>
  <c r="B293" i="33"/>
  <c r="G292" i="33"/>
  <c r="F292" i="33"/>
  <c r="E292" i="33"/>
  <c r="D292" i="33"/>
  <c r="C292" i="33"/>
  <c r="B292" i="33"/>
  <c r="G291" i="33"/>
  <c r="F291" i="33"/>
  <c r="E291" i="33"/>
  <c r="D291" i="33"/>
  <c r="C291" i="33"/>
  <c r="B291" i="33"/>
  <c r="G290" i="33"/>
  <c r="F290" i="33"/>
  <c r="E290" i="33"/>
  <c r="D290" i="33"/>
  <c r="C290" i="33"/>
  <c r="B290" i="33"/>
  <c r="G289" i="33"/>
  <c r="F289" i="33"/>
  <c r="E289" i="33"/>
  <c r="D289" i="33"/>
  <c r="C289" i="33"/>
  <c r="B289" i="33"/>
  <c r="G288" i="33"/>
  <c r="F288" i="33"/>
  <c r="E288" i="33"/>
  <c r="D288" i="33"/>
  <c r="C288" i="33"/>
  <c r="B288" i="33"/>
  <c r="G287" i="33"/>
  <c r="F287" i="33"/>
  <c r="E287" i="33"/>
  <c r="D287" i="33"/>
  <c r="C287" i="33"/>
  <c r="B287" i="33"/>
  <c r="G286" i="33"/>
  <c r="F286" i="33"/>
  <c r="E286" i="33"/>
  <c r="D286" i="33"/>
  <c r="C286" i="33"/>
  <c r="B286" i="33"/>
  <c r="G285" i="33"/>
  <c r="F285" i="33"/>
  <c r="E285" i="33"/>
  <c r="D285" i="33"/>
  <c r="C285" i="33"/>
  <c r="B285" i="33"/>
  <c r="G284" i="33"/>
  <c r="F284" i="33"/>
  <c r="E284" i="33"/>
  <c r="D284" i="33"/>
  <c r="C284" i="33"/>
  <c r="B284" i="33"/>
  <c r="G283" i="33"/>
  <c r="F283" i="33"/>
  <c r="E283" i="33"/>
  <c r="D283" i="33"/>
  <c r="C283" i="33"/>
  <c r="B283" i="33"/>
  <c r="G282" i="33"/>
  <c r="F282" i="33"/>
  <c r="E282" i="33"/>
  <c r="D282" i="33"/>
  <c r="C282" i="33"/>
  <c r="B282" i="33"/>
  <c r="G281" i="33"/>
  <c r="F281" i="33"/>
  <c r="E281" i="33"/>
  <c r="D281" i="33"/>
  <c r="C281" i="33"/>
  <c r="B281" i="33"/>
  <c r="G280" i="33"/>
  <c r="F280" i="33"/>
  <c r="E280" i="33"/>
  <c r="D280" i="33"/>
  <c r="C280" i="33"/>
  <c r="B280" i="33"/>
  <c r="G279" i="33"/>
  <c r="F279" i="33"/>
  <c r="E279" i="33"/>
  <c r="D279" i="33"/>
  <c r="C279" i="33"/>
  <c r="B279" i="33"/>
  <c r="G278" i="33"/>
  <c r="F278" i="33"/>
  <c r="E278" i="33"/>
  <c r="D278" i="33"/>
  <c r="C278" i="33"/>
  <c r="B278" i="33"/>
  <c r="G277" i="33"/>
  <c r="F277" i="33"/>
  <c r="E277" i="33"/>
  <c r="D277" i="33"/>
  <c r="C277" i="33"/>
  <c r="B277" i="33"/>
  <c r="G276" i="33"/>
  <c r="F276" i="33"/>
  <c r="E276" i="33"/>
  <c r="D276" i="33"/>
  <c r="C276" i="33"/>
  <c r="B276" i="33"/>
  <c r="G275" i="33"/>
  <c r="F275" i="33"/>
  <c r="E275" i="33"/>
  <c r="D275" i="33"/>
  <c r="C275" i="33"/>
  <c r="B275" i="33"/>
  <c r="G274" i="33"/>
  <c r="F274" i="33"/>
  <c r="E274" i="33"/>
  <c r="D274" i="33"/>
  <c r="C274" i="33"/>
  <c r="B274" i="33"/>
  <c r="G273" i="33"/>
  <c r="F273" i="33"/>
  <c r="E273" i="33"/>
  <c r="D273" i="33"/>
  <c r="C273" i="33"/>
  <c r="B273" i="33"/>
  <c r="G272" i="33"/>
  <c r="F272" i="33"/>
  <c r="E272" i="33"/>
  <c r="D272" i="33"/>
  <c r="C272" i="33"/>
  <c r="B272" i="33"/>
  <c r="G271" i="33"/>
  <c r="F271" i="33"/>
  <c r="E271" i="33"/>
  <c r="D271" i="33"/>
  <c r="C271" i="33"/>
  <c r="B271" i="33"/>
  <c r="G270" i="33"/>
  <c r="F270" i="33"/>
  <c r="E270" i="33"/>
  <c r="D270" i="33"/>
  <c r="C270" i="33"/>
  <c r="B270" i="33"/>
  <c r="G269" i="33"/>
  <c r="F269" i="33"/>
  <c r="E269" i="33"/>
  <c r="D269" i="33"/>
  <c r="C269" i="33"/>
  <c r="B269" i="33"/>
  <c r="G268" i="33"/>
  <c r="F268" i="33"/>
  <c r="E268" i="33"/>
  <c r="D268" i="33"/>
  <c r="C268" i="33"/>
  <c r="B268" i="33"/>
  <c r="G267" i="33"/>
  <c r="F267" i="33"/>
  <c r="E267" i="33"/>
  <c r="D267" i="33"/>
  <c r="C267" i="33"/>
  <c r="B267" i="33"/>
  <c r="G266" i="33"/>
  <c r="F266" i="33"/>
  <c r="E266" i="33"/>
  <c r="D266" i="33"/>
  <c r="C266" i="33"/>
  <c r="B266" i="33"/>
  <c r="G265" i="33"/>
  <c r="F265" i="33"/>
  <c r="E265" i="33"/>
  <c r="D265" i="33"/>
  <c r="C265" i="33"/>
  <c r="B265" i="33"/>
  <c r="G264" i="33"/>
  <c r="F264" i="33"/>
  <c r="E264" i="33"/>
  <c r="D264" i="33"/>
  <c r="C264" i="33"/>
  <c r="B264" i="33"/>
  <c r="G263" i="33"/>
  <c r="F263" i="33"/>
  <c r="E263" i="33"/>
  <c r="D263" i="33"/>
  <c r="C263" i="33"/>
  <c r="B263" i="33"/>
  <c r="G262" i="33"/>
  <c r="F262" i="33"/>
  <c r="E262" i="33"/>
  <c r="D262" i="33"/>
  <c r="C262" i="33"/>
  <c r="B262" i="33"/>
  <c r="G261" i="33"/>
  <c r="F261" i="33"/>
  <c r="E261" i="33"/>
  <c r="D261" i="33"/>
  <c r="C261" i="33"/>
  <c r="B261" i="33"/>
  <c r="G260" i="33"/>
  <c r="F260" i="33"/>
  <c r="E260" i="33"/>
  <c r="D260" i="33"/>
  <c r="C260" i="33"/>
  <c r="B260" i="33"/>
  <c r="G259" i="33"/>
  <c r="F259" i="33"/>
  <c r="E259" i="33"/>
  <c r="D259" i="33"/>
  <c r="C259" i="33"/>
  <c r="B259" i="33"/>
  <c r="G258" i="33"/>
  <c r="F258" i="33"/>
  <c r="E258" i="33"/>
  <c r="D258" i="33"/>
  <c r="C258" i="33"/>
  <c r="B258" i="33"/>
  <c r="G257" i="33"/>
  <c r="F257" i="33"/>
  <c r="E257" i="33"/>
  <c r="D257" i="33"/>
  <c r="C257" i="33"/>
  <c r="B257" i="33"/>
  <c r="G256" i="33"/>
  <c r="F256" i="33"/>
  <c r="E256" i="33"/>
  <c r="D256" i="33"/>
  <c r="C256" i="33"/>
  <c r="B256" i="33"/>
  <c r="G255" i="33"/>
  <c r="F255" i="33"/>
  <c r="E255" i="33"/>
  <c r="D255" i="33"/>
  <c r="C255" i="33"/>
  <c r="B255" i="33"/>
  <c r="G254" i="33"/>
  <c r="F254" i="33"/>
  <c r="E254" i="33"/>
  <c r="D254" i="33"/>
  <c r="C254" i="33"/>
  <c r="B254" i="33"/>
  <c r="G253" i="33"/>
  <c r="F253" i="33"/>
  <c r="E253" i="33"/>
  <c r="D253" i="33"/>
  <c r="C253" i="33"/>
  <c r="B253" i="33"/>
  <c r="G252" i="33"/>
  <c r="F252" i="33"/>
  <c r="E252" i="33"/>
  <c r="D252" i="33"/>
  <c r="C252" i="33"/>
  <c r="B252" i="33"/>
  <c r="G251" i="33"/>
  <c r="F251" i="33"/>
  <c r="E251" i="33"/>
  <c r="D251" i="33"/>
  <c r="C251" i="33"/>
  <c r="B251" i="33"/>
  <c r="G250" i="33"/>
  <c r="F250" i="33"/>
  <c r="E250" i="33"/>
  <c r="D250" i="33"/>
  <c r="C250" i="33"/>
  <c r="B250" i="33"/>
  <c r="G249" i="33"/>
  <c r="F249" i="33"/>
  <c r="E249" i="33"/>
  <c r="D249" i="33"/>
  <c r="C249" i="33"/>
  <c r="B249" i="33"/>
  <c r="G248" i="33"/>
  <c r="F248" i="33"/>
  <c r="E248" i="33"/>
  <c r="D248" i="33"/>
  <c r="C248" i="33"/>
  <c r="B248" i="33"/>
  <c r="G247" i="33"/>
  <c r="F247" i="33"/>
  <c r="E247" i="33"/>
  <c r="D247" i="33"/>
  <c r="C247" i="33"/>
  <c r="B247" i="33"/>
  <c r="G246" i="33"/>
  <c r="F246" i="33"/>
  <c r="E246" i="33"/>
  <c r="D246" i="33"/>
  <c r="C246" i="33"/>
  <c r="B246" i="33"/>
  <c r="G245" i="33"/>
  <c r="F245" i="33"/>
  <c r="E245" i="33"/>
  <c r="D245" i="33"/>
  <c r="C245" i="33"/>
  <c r="B245" i="33"/>
  <c r="G244" i="33"/>
  <c r="F244" i="33"/>
  <c r="E244" i="33"/>
  <c r="D244" i="33"/>
  <c r="C244" i="33"/>
  <c r="B244" i="33"/>
  <c r="G243" i="33"/>
  <c r="F243" i="33"/>
  <c r="E243" i="33"/>
  <c r="D243" i="33"/>
  <c r="C243" i="33"/>
  <c r="B243" i="33"/>
  <c r="G242" i="33"/>
  <c r="F242" i="33"/>
  <c r="E242" i="33"/>
  <c r="D242" i="33"/>
  <c r="C242" i="33"/>
  <c r="B242" i="33"/>
  <c r="G241" i="33"/>
  <c r="F241" i="33"/>
  <c r="E241" i="33"/>
  <c r="D241" i="33"/>
  <c r="C241" i="33"/>
  <c r="B241" i="33"/>
  <c r="G240" i="33"/>
  <c r="F240" i="33"/>
  <c r="E240" i="33"/>
  <c r="D240" i="33"/>
  <c r="C240" i="33"/>
  <c r="B240" i="33"/>
  <c r="G239" i="33"/>
  <c r="F239" i="33"/>
  <c r="E239" i="33"/>
  <c r="D239" i="33"/>
  <c r="C239" i="33"/>
  <c r="B239" i="33"/>
  <c r="G238" i="33"/>
  <c r="F238" i="33"/>
  <c r="E238" i="33"/>
  <c r="D238" i="33"/>
  <c r="C238" i="33"/>
  <c r="B238" i="33"/>
  <c r="G237" i="33"/>
  <c r="F237" i="33"/>
  <c r="E237" i="33"/>
  <c r="D237" i="33"/>
  <c r="C237" i="33"/>
  <c r="B237" i="33"/>
  <c r="G236" i="33"/>
  <c r="F236" i="33"/>
  <c r="E236" i="33"/>
  <c r="D236" i="33"/>
  <c r="C236" i="33"/>
  <c r="B236" i="33"/>
  <c r="G235" i="33"/>
  <c r="F235" i="33"/>
  <c r="E235" i="33"/>
  <c r="D235" i="33"/>
  <c r="C235" i="33"/>
  <c r="B235" i="33"/>
  <c r="G234" i="33"/>
  <c r="F234" i="33"/>
  <c r="E234" i="33"/>
  <c r="D234" i="33"/>
  <c r="C234" i="33"/>
  <c r="B234" i="33"/>
  <c r="G233" i="33"/>
  <c r="F233" i="33"/>
  <c r="E233" i="33"/>
  <c r="D233" i="33"/>
  <c r="C233" i="33"/>
  <c r="B233" i="33"/>
  <c r="G232" i="33"/>
  <c r="F232" i="33"/>
  <c r="E232" i="33"/>
  <c r="D232" i="33"/>
  <c r="C232" i="33"/>
  <c r="B232" i="33"/>
  <c r="G231" i="33"/>
  <c r="F231" i="33"/>
  <c r="E231" i="33"/>
  <c r="D231" i="33"/>
  <c r="C231" i="33"/>
  <c r="B231" i="33"/>
  <c r="G230" i="33"/>
  <c r="F230" i="33"/>
  <c r="E230" i="33"/>
  <c r="D230" i="33"/>
  <c r="C230" i="33"/>
  <c r="B230" i="33"/>
  <c r="G229" i="33"/>
  <c r="F229" i="33"/>
  <c r="E229" i="33"/>
  <c r="D229" i="33"/>
  <c r="C229" i="33"/>
  <c r="B229" i="33"/>
  <c r="G228" i="33"/>
  <c r="F228" i="33"/>
  <c r="E228" i="33"/>
  <c r="D228" i="33"/>
  <c r="C228" i="33"/>
  <c r="B228" i="33"/>
  <c r="G227" i="33"/>
  <c r="F227" i="33"/>
  <c r="E227" i="33"/>
  <c r="D227" i="33"/>
  <c r="C227" i="33"/>
  <c r="B227" i="33"/>
  <c r="G226" i="33"/>
  <c r="F226" i="33"/>
  <c r="E226" i="33"/>
  <c r="D226" i="33"/>
  <c r="C226" i="33"/>
  <c r="B226" i="33"/>
  <c r="G225" i="33"/>
  <c r="F225" i="33"/>
  <c r="E225" i="33"/>
  <c r="D225" i="33"/>
  <c r="C225" i="33"/>
  <c r="B225" i="33"/>
  <c r="G224" i="33"/>
  <c r="F224" i="33"/>
  <c r="E224" i="33"/>
  <c r="D224" i="33"/>
  <c r="C224" i="33"/>
  <c r="B224" i="33"/>
  <c r="G223" i="33"/>
  <c r="F223" i="33"/>
  <c r="E223" i="33"/>
  <c r="D223" i="33"/>
  <c r="C223" i="33"/>
  <c r="B223" i="33"/>
  <c r="G222" i="33"/>
  <c r="F222" i="33"/>
  <c r="E222" i="33"/>
  <c r="D222" i="33"/>
  <c r="C222" i="33"/>
  <c r="B222" i="33"/>
  <c r="G221" i="33"/>
  <c r="F221" i="33"/>
  <c r="E221" i="33"/>
  <c r="D221" i="33"/>
  <c r="C221" i="33"/>
  <c r="B221" i="33"/>
  <c r="G220" i="33"/>
  <c r="F220" i="33"/>
  <c r="E220" i="33"/>
  <c r="D220" i="33"/>
  <c r="C220" i="33"/>
  <c r="B220" i="33"/>
  <c r="G219" i="33"/>
  <c r="F219" i="33"/>
  <c r="E219" i="33"/>
  <c r="D219" i="33"/>
  <c r="C219" i="33"/>
  <c r="B219" i="33"/>
  <c r="G218" i="33"/>
  <c r="F218" i="33"/>
  <c r="E218" i="33"/>
  <c r="D218" i="33"/>
  <c r="C218" i="33"/>
  <c r="B218" i="33"/>
  <c r="G217" i="33"/>
  <c r="F217" i="33"/>
  <c r="E217" i="33"/>
  <c r="D217" i="33"/>
  <c r="C217" i="33"/>
  <c r="B217" i="33"/>
  <c r="G216" i="33"/>
  <c r="F216" i="33"/>
  <c r="E216" i="33"/>
  <c r="D216" i="33"/>
  <c r="C216" i="33"/>
  <c r="B216" i="33"/>
  <c r="G215" i="33"/>
  <c r="F215" i="33"/>
  <c r="E215" i="33"/>
  <c r="D215" i="33"/>
  <c r="C215" i="33"/>
  <c r="B215" i="33"/>
  <c r="G214" i="33"/>
  <c r="F214" i="33"/>
  <c r="E214" i="33"/>
  <c r="D214" i="33"/>
  <c r="C214" i="33"/>
  <c r="B214" i="33"/>
  <c r="G213" i="33"/>
  <c r="F213" i="33"/>
  <c r="E213" i="33"/>
  <c r="D213" i="33"/>
  <c r="C213" i="33"/>
  <c r="B213" i="33"/>
  <c r="G212" i="33"/>
  <c r="F212" i="33"/>
  <c r="E212" i="33"/>
  <c r="D212" i="33"/>
  <c r="C212" i="33"/>
  <c r="B212" i="33"/>
  <c r="G211" i="33"/>
  <c r="F211" i="33"/>
  <c r="E211" i="33"/>
  <c r="D211" i="33"/>
  <c r="C211" i="33"/>
  <c r="B211" i="33"/>
  <c r="G210" i="33"/>
  <c r="F210" i="33"/>
  <c r="E210" i="33"/>
  <c r="D210" i="33"/>
  <c r="C210" i="33"/>
  <c r="B210" i="33"/>
  <c r="G209" i="33"/>
  <c r="F209" i="33"/>
  <c r="E209" i="33"/>
  <c r="D209" i="33"/>
  <c r="C209" i="33"/>
  <c r="B209" i="33"/>
  <c r="G208" i="33"/>
  <c r="F208" i="33"/>
  <c r="E208" i="33"/>
  <c r="D208" i="33"/>
  <c r="C208" i="33"/>
  <c r="B208" i="33"/>
  <c r="G207" i="33"/>
  <c r="F207" i="33"/>
  <c r="E207" i="33"/>
  <c r="D207" i="33"/>
  <c r="C207" i="33"/>
  <c r="B207" i="33"/>
  <c r="G206" i="33"/>
  <c r="F206" i="33"/>
  <c r="E206" i="33"/>
  <c r="D206" i="33"/>
  <c r="C206" i="33"/>
  <c r="B206" i="33"/>
  <c r="G205" i="33"/>
  <c r="F205" i="33"/>
  <c r="E205" i="33"/>
  <c r="D205" i="33"/>
  <c r="C205" i="33"/>
  <c r="B205" i="33"/>
  <c r="G204" i="33"/>
  <c r="F204" i="33"/>
  <c r="E204" i="33"/>
  <c r="D204" i="33"/>
  <c r="C204" i="33"/>
  <c r="B204" i="33"/>
  <c r="G203" i="33"/>
  <c r="F203" i="33"/>
  <c r="E203" i="33"/>
  <c r="D203" i="33"/>
  <c r="C203" i="33"/>
  <c r="B203" i="33"/>
  <c r="G202" i="33"/>
  <c r="F202" i="33"/>
  <c r="E202" i="33"/>
  <c r="D202" i="33"/>
  <c r="C202" i="33"/>
  <c r="B202" i="33"/>
  <c r="G201" i="33"/>
  <c r="F201" i="33"/>
  <c r="E201" i="33"/>
  <c r="D201" i="33"/>
  <c r="C201" i="33"/>
  <c r="B201" i="33"/>
  <c r="G200" i="33"/>
  <c r="F200" i="33"/>
  <c r="E200" i="33"/>
  <c r="D200" i="33"/>
  <c r="C200" i="33"/>
  <c r="B200" i="33"/>
  <c r="G199" i="33"/>
  <c r="F199" i="33"/>
  <c r="E199" i="33"/>
  <c r="D199" i="33"/>
  <c r="C199" i="33"/>
  <c r="B199" i="33"/>
  <c r="G198" i="33"/>
  <c r="F198" i="33"/>
  <c r="E198" i="33"/>
  <c r="D198" i="33"/>
  <c r="C198" i="33"/>
  <c r="B198" i="33"/>
  <c r="G197" i="33"/>
  <c r="F197" i="33"/>
  <c r="E197" i="33"/>
  <c r="D197" i="33"/>
  <c r="C197" i="33"/>
  <c r="B197" i="33"/>
  <c r="G196" i="33"/>
  <c r="F196" i="33"/>
  <c r="E196" i="33"/>
  <c r="D196" i="33"/>
  <c r="C196" i="33"/>
  <c r="B196" i="33"/>
  <c r="G195" i="33"/>
  <c r="F195" i="33"/>
  <c r="E195" i="33"/>
  <c r="D195" i="33"/>
  <c r="C195" i="33"/>
  <c r="B195" i="33"/>
  <c r="G194" i="33"/>
  <c r="F194" i="33"/>
  <c r="E194" i="33"/>
  <c r="D194" i="33"/>
  <c r="C194" i="33"/>
  <c r="B194" i="33"/>
  <c r="G193" i="33"/>
  <c r="F193" i="33"/>
  <c r="E193" i="33"/>
  <c r="D193" i="33"/>
  <c r="C193" i="33"/>
  <c r="B193" i="33"/>
  <c r="G192" i="33"/>
  <c r="F192" i="33"/>
  <c r="E192" i="33"/>
  <c r="D192" i="33"/>
  <c r="C192" i="33"/>
  <c r="B192" i="33"/>
  <c r="G191" i="33"/>
  <c r="F191" i="33"/>
  <c r="E191" i="33"/>
  <c r="D191" i="33"/>
  <c r="C191" i="33"/>
  <c r="B191" i="33"/>
  <c r="G190" i="33"/>
  <c r="F190" i="33"/>
  <c r="E190" i="33"/>
  <c r="D190" i="33"/>
  <c r="C190" i="33"/>
  <c r="B190" i="33"/>
  <c r="G189" i="33"/>
  <c r="F189" i="33"/>
  <c r="E189" i="33"/>
  <c r="D189" i="33"/>
  <c r="C189" i="33"/>
  <c r="B189" i="33"/>
  <c r="G188" i="33"/>
  <c r="F188" i="33"/>
  <c r="E188" i="33"/>
  <c r="D188" i="33"/>
  <c r="C188" i="33"/>
  <c r="B188" i="33"/>
  <c r="G187" i="33"/>
  <c r="F187" i="33"/>
  <c r="E187" i="33"/>
  <c r="D187" i="33"/>
  <c r="C187" i="33"/>
  <c r="B187" i="33"/>
  <c r="G186" i="33"/>
  <c r="F186" i="33"/>
  <c r="E186" i="33"/>
  <c r="D186" i="33"/>
  <c r="C186" i="33"/>
  <c r="B186" i="33"/>
  <c r="G185" i="33"/>
  <c r="F185" i="33"/>
  <c r="E185" i="33"/>
  <c r="D185" i="33"/>
  <c r="C185" i="33"/>
  <c r="B185" i="33"/>
  <c r="G184" i="33"/>
  <c r="F184" i="33"/>
  <c r="E184" i="33"/>
  <c r="D184" i="33"/>
  <c r="C184" i="33"/>
  <c r="B184" i="33"/>
  <c r="G183" i="33"/>
  <c r="F183" i="33"/>
  <c r="E183" i="33"/>
  <c r="D183" i="33"/>
  <c r="C183" i="33"/>
  <c r="B183" i="33"/>
  <c r="G182" i="33"/>
  <c r="F182" i="33"/>
  <c r="E182" i="33"/>
  <c r="D182" i="33"/>
  <c r="C182" i="33"/>
  <c r="B182" i="33"/>
  <c r="G181" i="33"/>
  <c r="F181" i="33"/>
  <c r="E181" i="33"/>
  <c r="D181" i="33"/>
  <c r="C181" i="33"/>
  <c r="B181" i="33"/>
  <c r="G180" i="33"/>
  <c r="F180" i="33"/>
  <c r="E180" i="33"/>
  <c r="D180" i="33"/>
  <c r="C180" i="33"/>
  <c r="B180" i="33"/>
  <c r="G179" i="33"/>
  <c r="F179" i="33"/>
  <c r="E179" i="33"/>
  <c r="D179" i="33"/>
  <c r="C179" i="33"/>
  <c r="B179" i="33"/>
  <c r="G178" i="33"/>
  <c r="F178" i="33"/>
  <c r="E178" i="33"/>
  <c r="D178" i="33"/>
  <c r="C178" i="33"/>
  <c r="B178" i="33"/>
  <c r="G177" i="33"/>
  <c r="F177" i="33"/>
  <c r="E177" i="33"/>
  <c r="D177" i="33"/>
  <c r="C177" i="33"/>
  <c r="B177" i="33"/>
  <c r="G176" i="33"/>
  <c r="F176" i="33"/>
  <c r="E176" i="33"/>
  <c r="D176" i="33"/>
  <c r="C176" i="33"/>
  <c r="B176" i="33"/>
  <c r="G175" i="33"/>
  <c r="F175" i="33"/>
  <c r="E175" i="33"/>
  <c r="D175" i="33"/>
  <c r="C175" i="33"/>
  <c r="B175" i="33"/>
  <c r="G174" i="33"/>
  <c r="F174" i="33"/>
  <c r="E174" i="33"/>
  <c r="D174" i="33"/>
  <c r="C174" i="33"/>
  <c r="B174" i="33"/>
  <c r="G173" i="33"/>
  <c r="F173" i="33"/>
  <c r="E173" i="33"/>
  <c r="D173" i="33"/>
  <c r="C173" i="33"/>
  <c r="B173" i="33"/>
  <c r="G172" i="33"/>
  <c r="F172" i="33"/>
  <c r="E172" i="33"/>
  <c r="D172" i="33"/>
  <c r="C172" i="33"/>
  <c r="B172" i="33"/>
  <c r="G171" i="33"/>
  <c r="F171" i="33"/>
  <c r="E171" i="33"/>
  <c r="D171" i="33"/>
  <c r="C171" i="33"/>
  <c r="B171" i="33"/>
  <c r="G170" i="33"/>
  <c r="F170" i="33"/>
  <c r="E170" i="33"/>
  <c r="D170" i="33"/>
  <c r="C170" i="33"/>
  <c r="B170" i="33"/>
  <c r="G169" i="33"/>
  <c r="F169" i="33"/>
  <c r="E169" i="33"/>
  <c r="D169" i="33"/>
  <c r="C169" i="33"/>
  <c r="B169" i="33"/>
  <c r="G168" i="33"/>
  <c r="F168" i="33"/>
  <c r="E168" i="33"/>
  <c r="D168" i="33"/>
  <c r="C168" i="33"/>
  <c r="B168" i="33"/>
  <c r="G167" i="33"/>
  <c r="F167" i="33"/>
  <c r="E167" i="33"/>
  <c r="D167" i="33"/>
  <c r="C167" i="33"/>
  <c r="B167" i="33"/>
  <c r="G166" i="33"/>
  <c r="F166" i="33"/>
  <c r="E166" i="33"/>
  <c r="D166" i="33"/>
  <c r="C166" i="33"/>
  <c r="B166" i="33"/>
  <c r="G165" i="33"/>
  <c r="F165" i="33"/>
  <c r="E165" i="33"/>
  <c r="D165" i="33"/>
  <c r="C165" i="33"/>
  <c r="B165" i="33"/>
  <c r="G164" i="33"/>
  <c r="F164" i="33"/>
  <c r="E164" i="33"/>
  <c r="D164" i="33"/>
  <c r="C164" i="33"/>
  <c r="B164" i="33"/>
  <c r="G163" i="33"/>
  <c r="F163" i="33"/>
  <c r="E163" i="33"/>
  <c r="D163" i="33"/>
  <c r="C163" i="33"/>
  <c r="B163" i="33"/>
  <c r="G162" i="33"/>
  <c r="F162" i="33"/>
  <c r="E162" i="33"/>
  <c r="D162" i="33"/>
  <c r="C162" i="33"/>
  <c r="B162" i="33"/>
  <c r="G161" i="33"/>
  <c r="F161" i="33"/>
  <c r="E161" i="33"/>
  <c r="D161" i="33"/>
  <c r="C161" i="33"/>
  <c r="B161" i="33"/>
  <c r="G160" i="33"/>
  <c r="F160" i="33"/>
  <c r="E160" i="33"/>
  <c r="D160" i="33"/>
  <c r="C160" i="33"/>
  <c r="B160" i="33"/>
  <c r="G159" i="33"/>
  <c r="F159" i="33"/>
  <c r="E159" i="33"/>
  <c r="D159" i="33"/>
  <c r="C159" i="33"/>
  <c r="B159" i="33"/>
  <c r="G158" i="33"/>
  <c r="F158" i="33"/>
  <c r="E158" i="33"/>
  <c r="D158" i="33"/>
  <c r="C158" i="33"/>
  <c r="B158" i="33"/>
  <c r="G157" i="33"/>
  <c r="F157" i="33"/>
  <c r="E157" i="33"/>
  <c r="D157" i="33"/>
  <c r="C157" i="33"/>
  <c r="B157" i="33"/>
  <c r="G156" i="33"/>
  <c r="F156" i="33"/>
  <c r="E156" i="33"/>
  <c r="D156" i="33"/>
  <c r="C156" i="33"/>
  <c r="B156" i="33"/>
  <c r="G155" i="33"/>
  <c r="F155" i="33"/>
  <c r="E155" i="33"/>
  <c r="D155" i="33"/>
  <c r="C155" i="33"/>
  <c r="B155" i="33"/>
  <c r="G154" i="33"/>
  <c r="F154" i="33"/>
  <c r="E154" i="33"/>
  <c r="D154" i="33"/>
  <c r="C154" i="33"/>
  <c r="B154" i="33"/>
  <c r="G153" i="33"/>
  <c r="F153" i="33"/>
  <c r="E153" i="33"/>
  <c r="D153" i="33"/>
  <c r="C153" i="33"/>
  <c r="B153" i="33"/>
  <c r="G152" i="33"/>
  <c r="F152" i="33"/>
  <c r="E152" i="33"/>
  <c r="D152" i="33"/>
  <c r="C152" i="33"/>
  <c r="B152" i="33"/>
  <c r="G151" i="33"/>
  <c r="F151" i="33"/>
  <c r="E151" i="33"/>
  <c r="D151" i="33"/>
  <c r="C151" i="33"/>
  <c r="B151" i="33"/>
  <c r="G150" i="33"/>
  <c r="F150" i="33"/>
  <c r="E150" i="33"/>
  <c r="D150" i="33"/>
  <c r="C150" i="33"/>
  <c r="B150" i="33"/>
  <c r="G149" i="33"/>
  <c r="F149" i="33"/>
  <c r="E149" i="33"/>
  <c r="D149" i="33"/>
  <c r="C149" i="33"/>
  <c r="B149" i="33"/>
  <c r="G148" i="33"/>
  <c r="F148" i="33"/>
  <c r="E148" i="33"/>
  <c r="D148" i="33"/>
  <c r="C148" i="33"/>
  <c r="B148" i="33"/>
  <c r="G147" i="33"/>
  <c r="F147" i="33"/>
  <c r="E147" i="33"/>
  <c r="D147" i="33"/>
  <c r="C147" i="33"/>
  <c r="B147" i="33"/>
  <c r="G146" i="33"/>
  <c r="F146" i="33"/>
  <c r="E146" i="33"/>
  <c r="D146" i="33"/>
  <c r="C146" i="33"/>
  <c r="B146" i="33"/>
  <c r="G145" i="33"/>
  <c r="F145" i="33"/>
  <c r="E145" i="33"/>
  <c r="D145" i="33"/>
  <c r="C145" i="33"/>
  <c r="B145" i="33"/>
  <c r="G144" i="33"/>
  <c r="F144" i="33"/>
  <c r="E144" i="33"/>
  <c r="D144" i="33"/>
  <c r="C144" i="33"/>
  <c r="B144" i="33"/>
  <c r="G143" i="33"/>
  <c r="F143" i="33"/>
  <c r="E143" i="33"/>
  <c r="D143" i="33"/>
  <c r="C143" i="33"/>
  <c r="B143" i="33"/>
  <c r="G142" i="33"/>
  <c r="F142" i="33"/>
  <c r="E142" i="33"/>
  <c r="D142" i="33"/>
  <c r="C142" i="33"/>
  <c r="B142" i="33"/>
  <c r="G141" i="33"/>
  <c r="F141" i="33"/>
  <c r="E141" i="33"/>
  <c r="D141" i="33"/>
  <c r="C141" i="33"/>
  <c r="B141" i="33"/>
  <c r="G140" i="33"/>
  <c r="F140" i="33"/>
  <c r="E140" i="33"/>
  <c r="D140" i="33"/>
  <c r="C140" i="33"/>
  <c r="B140" i="33"/>
  <c r="G139" i="33"/>
  <c r="F139" i="33"/>
  <c r="E139" i="33"/>
  <c r="D139" i="33"/>
  <c r="C139" i="33"/>
  <c r="B139" i="33"/>
  <c r="G138" i="33"/>
  <c r="F138" i="33"/>
  <c r="E138" i="33"/>
  <c r="D138" i="33"/>
  <c r="C138" i="33"/>
  <c r="B138" i="33"/>
  <c r="G137" i="33"/>
  <c r="F137" i="33"/>
  <c r="E137" i="33"/>
  <c r="D137" i="33"/>
  <c r="C137" i="33"/>
  <c r="B137" i="33"/>
  <c r="G136" i="33"/>
  <c r="F136" i="33"/>
  <c r="E136" i="33"/>
  <c r="D136" i="33"/>
  <c r="C136" i="33"/>
  <c r="B136" i="33"/>
  <c r="G135" i="33"/>
  <c r="F135" i="33"/>
  <c r="E135" i="33"/>
  <c r="D135" i="33"/>
  <c r="C135" i="33"/>
  <c r="B135" i="33"/>
  <c r="G134" i="33"/>
  <c r="F134" i="33"/>
  <c r="E134" i="33"/>
  <c r="D134" i="33"/>
  <c r="C134" i="33"/>
  <c r="B134" i="33"/>
  <c r="G133" i="33"/>
  <c r="F133" i="33"/>
  <c r="E133" i="33"/>
  <c r="D133" i="33"/>
  <c r="C133" i="33"/>
  <c r="B133" i="33"/>
  <c r="G132" i="33"/>
  <c r="F132" i="33"/>
  <c r="E132" i="33"/>
  <c r="D132" i="33"/>
  <c r="C132" i="33"/>
  <c r="B132" i="33"/>
  <c r="G131" i="33"/>
  <c r="F131" i="33"/>
  <c r="E131" i="33"/>
  <c r="D131" i="33"/>
  <c r="C131" i="33"/>
  <c r="B131" i="33"/>
  <c r="G130" i="33"/>
  <c r="F130" i="33"/>
  <c r="E130" i="33"/>
  <c r="D130" i="33"/>
  <c r="C130" i="33"/>
  <c r="B130" i="33"/>
  <c r="G129" i="33"/>
  <c r="F129" i="33"/>
  <c r="E129" i="33"/>
  <c r="D129" i="33"/>
  <c r="C129" i="33"/>
  <c r="B129" i="33"/>
  <c r="G128" i="33"/>
  <c r="F128" i="33"/>
  <c r="E128" i="33"/>
  <c r="D128" i="33"/>
  <c r="C128" i="33"/>
  <c r="B128" i="33"/>
  <c r="G127" i="33"/>
  <c r="F127" i="33"/>
  <c r="E127" i="33"/>
  <c r="D127" i="33"/>
  <c r="C127" i="33"/>
  <c r="B127" i="33"/>
  <c r="G126" i="33"/>
  <c r="F126" i="33"/>
  <c r="E126" i="33"/>
  <c r="D126" i="33"/>
  <c r="C126" i="33"/>
  <c r="B126" i="33"/>
  <c r="G125" i="33"/>
  <c r="F125" i="33"/>
  <c r="E125" i="33"/>
  <c r="D125" i="33"/>
  <c r="C125" i="33"/>
  <c r="B125" i="33"/>
  <c r="G124" i="33"/>
  <c r="F124" i="33"/>
  <c r="E124" i="33"/>
  <c r="D124" i="33"/>
  <c r="C124" i="33"/>
  <c r="B124" i="33"/>
  <c r="G123" i="33"/>
  <c r="F123" i="33"/>
  <c r="E123" i="33"/>
  <c r="D123" i="33"/>
  <c r="C123" i="33"/>
  <c r="B123" i="33"/>
  <c r="G122" i="33"/>
  <c r="F122" i="33"/>
  <c r="E122" i="33"/>
  <c r="D122" i="33"/>
  <c r="C122" i="33"/>
  <c r="B122" i="33"/>
  <c r="G121" i="33"/>
  <c r="F121" i="33"/>
  <c r="E121" i="33"/>
  <c r="D121" i="33"/>
  <c r="C121" i="33"/>
  <c r="B121" i="33"/>
  <c r="G120" i="33"/>
  <c r="F120" i="33"/>
  <c r="E120" i="33"/>
  <c r="D120" i="33"/>
  <c r="C120" i="33"/>
  <c r="B120" i="33"/>
  <c r="G119" i="33"/>
  <c r="F119" i="33"/>
  <c r="E119" i="33"/>
  <c r="D119" i="33"/>
  <c r="C119" i="33"/>
  <c r="B119" i="33"/>
  <c r="G118" i="33"/>
  <c r="F118" i="33"/>
  <c r="E118" i="33"/>
  <c r="D118" i="33"/>
  <c r="C118" i="33"/>
  <c r="B118" i="33"/>
  <c r="G117" i="33"/>
  <c r="F117" i="33"/>
  <c r="E117" i="33"/>
  <c r="D117" i="33"/>
  <c r="C117" i="33"/>
  <c r="B117" i="33"/>
  <c r="G116" i="33"/>
  <c r="F116" i="33"/>
  <c r="E116" i="33"/>
  <c r="D116" i="33"/>
  <c r="C116" i="33"/>
  <c r="B116" i="33"/>
  <c r="G115" i="33"/>
  <c r="F115" i="33"/>
  <c r="E115" i="33"/>
  <c r="D115" i="33"/>
  <c r="C115" i="33"/>
  <c r="B115" i="33"/>
  <c r="G114" i="33"/>
  <c r="F114" i="33"/>
  <c r="E114" i="33"/>
  <c r="D114" i="33"/>
  <c r="C114" i="33"/>
  <c r="B114" i="33"/>
  <c r="G113" i="33"/>
  <c r="F113" i="33"/>
  <c r="E113" i="33"/>
  <c r="D113" i="33"/>
  <c r="C113" i="33"/>
  <c r="B113" i="33"/>
  <c r="G112" i="33"/>
  <c r="F112" i="33"/>
  <c r="E112" i="33"/>
  <c r="D112" i="33"/>
  <c r="C112" i="33"/>
  <c r="B112" i="33"/>
  <c r="G111" i="33"/>
  <c r="F111" i="33"/>
  <c r="E111" i="33"/>
  <c r="D111" i="33"/>
  <c r="C111" i="33"/>
  <c r="B111" i="33"/>
  <c r="G110" i="33"/>
  <c r="F110" i="33"/>
  <c r="E110" i="33"/>
  <c r="D110" i="33"/>
  <c r="C110" i="33"/>
  <c r="B110" i="33"/>
  <c r="G109" i="33"/>
  <c r="F109" i="33"/>
  <c r="E109" i="33"/>
  <c r="D109" i="33"/>
  <c r="C109" i="33"/>
  <c r="B109" i="33"/>
  <c r="G108" i="33"/>
  <c r="F108" i="33"/>
  <c r="E108" i="33"/>
  <c r="D108" i="33"/>
  <c r="C108" i="33"/>
  <c r="B108" i="33"/>
  <c r="G107" i="33"/>
  <c r="F107" i="33"/>
  <c r="E107" i="33"/>
  <c r="D107" i="33"/>
  <c r="C107" i="33"/>
  <c r="B107" i="33"/>
  <c r="G106" i="33"/>
  <c r="F106" i="33"/>
  <c r="E106" i="33"/>
  <c r="D106" i="33"/>
  <c r="C106" i="33"/>
  <c r="B106" i="33"/>
  <c r="G105" i="33"/>
  <c r="F105" i="33"/>
  <c r="E105" i="33"/>
  <c r="D105" i="33"/>
  <c r="C105" i="33"/>
  <c r="B105" i="33"/>
  <c r="G104" i="33"/>
  <c r="F104" i="33"/>
  <c r="E104" i="33"/>
  <c r="D104" i="33"/>
  <c r="C104" i="33"/>
  <c r="B104" i="33"/>
  <c r="G103" i="33"/>
  <c r="F103" i="33"/>
  <c r="E103" i="33"/>
  <c r="D103" i="33"/>
  <c r="C103" i="33"/>
  <c r="B103" i="33"/>
  <c r="G102" i="33"/>
  <c r="F102" i="33"/>
  <c r="E102" i="33"/>
  <c r="D102" i="33"/>
  <c r="C102" i="33"/>
  <c r="B102" i="33"/>
  <c r="G101" i="33"/>
  <c r="F101" i="33"/>
  <c r="E101" i="33"/>
  <c r="D101" i="33"/>
  <c r="C101" i="33"/>
  <c r="B101" i="33"/>
  <c r="G100" i="33"/>
  <c r="F100" i="33"/>
  <c r="E100" i="33"/>
  <c r="D100" i="33"/>
  <c r="C100" i="33"/>
  <c r="B100" i="33"/>
  <c r="G99" i="33"/>
  <c r="F99" i="33"/>
  <c r="E99" i="33"/>
  <c r="D99" i="33"/>
  <c r="C99" i="33"/>
  <c r="B99" i="33"/>
  <c r="G98" i="33"/>
  <c r="F98" i="33"/>
  <c r="E98" i="33"/>
  <c r="D98" i="33"/>
  <c r="C98" i="33"/>
  <c r="B98" i="33"/>
  <c r="G97" i="33"/>
  <c r="F97" i="33"/>
  <c r="E97" i="33"/>
  <c r="D97" i="33"/>
  <c r="C97" i="33"/>
  <c r="B97" i="33"/>
  <c r="G96" i="33"/>
  <c r="F96" i="33"/>
  <c r="E96" i="33"/>
  <c r="D96" i="33"/>
  <c r="C96" i="33"/>
  <c r="B96" i="33"/>
  <c r="G95" i="33"/>
  <c r="F95" i="33"/>
  <c r="E95" i="33"/>
  <c r="D95" i="33"/>
  <c r="C95" i="33"/>
  <c r="B95" i="33"/>
  <c r="G94" i="33"/>
  <c r="F94" i="33"/>
  <c r="E94" i="33"/>
  <c r="D94" i="33"/>
  <c r="C94" i="33"/>
  <c r="B94" i="33"/>
  <c r="G93" i="33"/>
  <c r="F93" i="33"/>
  <c r="E93" i="33"/>
  <c r="D93" i="33"/>
  <c r="C93" i="33"/>
  <c r="B93" i="33"/>
  <c r="G92" i="33"/>
  <c r="F92" i="33"/>
  <c r="E92" i="33"/>
  <c r="D92" i="33"/>
  <c r="C92" i="33"/>
  <c r="B92" i="33"/>
  <c r="G91" i="33"/>
  <c r="F91" i="33"/>
  <c r="E91" i="33"/>
  <c r="D91" i="33"/>
  <c r="C91" i="33"/>
  <c r="B91" i="33"/>
  <c r="G90" i="33"/>
  <c r="F90" i="33"/>
  <c r="E90" i="33"/>
  <c r="D90" i="33"/>
  <c r="C90" i="33"/>
  <c r="B90" i="33"/>
  <c r="G89" i="33"/>
  <c r="F89" i="33"/>
  <c r="E89" i="33"/>
  <c r="D89" i="33"/>
  <c r="C89" i="33"/>
  <c r="B89" i="33"/>
  <c r="G88" i="33"/>
  <c r="F88" i="33"/>
  <c r="E88" i="33"/>
  <c r="D88" i="33"/>
  <c r="C88" i="33"/>
  <c r="B88" i="33"/>
  <c r="G87" i="33"/>
  <c r="F87" i="33"/>
  <c r="E87" i="33"/>
  <c r="D87" i="33"/>
  <c r="C87" i="33"/>
  <c r="B87" i="33"/>
  <c r="G86" i="33"/>
  <c r="F86" i="33"/>
  <c r="E86" i="33"/>
  <c r="D86" i="33"/>
  <c r="C86" i="33"/>
  <c r="B86" i="33"/>
  <c r="G85" i="33"/>
  <c r="F85" i="33"/>
  <c r="E85" i="33"/>
  <c r="D85" i="33"/>
  <c r="C85" i="33"/>
  <c r="B85" i="33"/>
  <c r="G84" i="33"/>
  <c r="F84" i="33"/>
  <c r="E84" i="33"/>
  <c r="D84" i="33"/>
  <c r="C84" i="33"/>
  <c r="B84" i="33"/>
  <c r="G83" i="33"/>
  <c r="F83" i="33"/>
  <c r="E83" i="33"/>
  <c r="D83" i="33"/>
  <c r="C83" i="33"/>
  <c r="B83" i="33"/>
  <c r="G82" i="33"/>
  <c r="F82" i="33"/>
  <c r="E82" i="33"/>
  <c r="D82" i="33"/>
  <c r="C82" i="33"/>
  <c r="B82" i="33"/>
  <c r="G81" i="33"/>
  <c r="F81" i="33"/>
  <c r="E81" i="33"/>
  <c r="D81" i="33"/>
  <c r="C81" i="33"/>
  <c r="B81" i="33"/>
  <c r="G80" i="33"/>
  <c r="F80" i="33"/>
  <c r="E80" i="33"/>
  <c r="D80" i="33"/>
  <c r="C80" i="33"/>
  <c r="B80" i="33"/>
  <c r="G79" i="33"/>
  <c r="F79" i="33"/>
  <c r="E79" i="33"/>
  <c r="D79" i="33"/>
  <c r="C79" i="33"/>
  <c r="B79" i="33"/>
  <c r="G78" i="33"/>
  <c r="F78" i="33"/>
  <c r="E78" i="33"/>
  <c r="D78" i="33"/>
  <c r="C78" i="33"/>
  <c r="B78" i="33"/>
  <c r="G77" i="33"/>
  <c r="F77" i="33"/>
  <c r="E77" i="33"/>
  <c r="D77" i="33"/>
  <c r="C77" i="33"/>
  <c r="B77" i="33"/>
  <c r="G76" i="33"/>
  <c r="F76" i="33"/>
  <c r="E76" i="33"/>
  <c r="D76" i="33"/>
  <c r="C76" i="33"/>
  <c r="B76" i="33"/>
  <c r="G75" i="33"/>
  <c r="F75" i="33"/>
  <c r="E75" i="33"/>
  <c r="D75" i="33"/>
  <c r="C75" i="33"/>
  <c r="B75" i="33"/>
  <c r="G74" i="33"/>
  <c r="F74" i="33"/>
  <c r="E74" i="33"/>
  <c r="D74" i="33"/>
  <c r="C74" i="33"/>
  <c r="B74" i="33"/>
  <c r="G73" i="33"/>
  <c r="F73" i="33"/>
  <c r="E73" i="33"/>
  <c r="D73" i="33"/>
  <c r="C73" i="33"/>
  <c r="B73" i="33"/>
  <c r="G72" i="33"/>
  <c r="F72" i="33"/>
  <c r="E72" i="33"/>
  <c r="D72" i="33"/>
  <c r="C72" i="33"/>
  <c r="B72" i="33"/>
  <c r="G71" i="33"/>
  <c r="F71" i="33"/>
  <c r="E71" i="33"/>
  <c r="D71" i="33"/>
  <c r="C71" i="33"/>
  <c r="B71" i="33"/>
  <c r="G70" i="33"/>
  <c r="F70" i="33"/>
  <c r="E70" i="33"/>
  <c r="D70" i="33"/>
  <c r="C70" i="33"/>
  <c r="B70" i="33"/>
  <c r="G69" i="33"/>
  <c r="F69" i="33"/>
  <c r="E69" i="33"/>
  <c r="D69" i="33"/>
  <c r="C69" i="33"/>
  <c r="B69" i="33"/>
  <c r="G68" i="33"/>
  <c r="F68" i="33"/>
  <c r="E68" i="33"/>
  <c r="D68" i="33"/>
  <c r="C68" i="33"/>
  <c r="B68" i="33"/>
  <c r="G67" i="33"/>
  <c r="F67" i="33"/>
  <c r="E67" i="33"/>
  <c r="D67" i="33"/>
  <c r="C67" i="33"/>
  <c r="B67" i="33"/>
  <c r="G66" i="33"/>
  <c r="F66" i="33"/>
  <c r="E66" i="33"/>
  <c r="D66" i="33"/>
  <c r="C66" i="33"/>
  <c r="B66" i="33"/>
  <c r="G65" i="33"/>
  <c r="F65" i="33"/>
  <c r="E65" i="33"/>
  <c r="D65" i="33"/>
  <c r="C65" i="33"/>
  <c r="B65" i="33"/>
  <c r="G64" i="33"/>
  <c r="F64" i="33"/>
  <c r="E64" i="33"/>
  <c r="D64" i="33"/>
  <c r="C64" i="33"/>
  <c r="B64" i="33"/>
  <c r="G63" i="33"/>
  <c r="F63" i="33"/>
  <c r="E63" i="33"/>
  <c r="D63" i="33"/>
  <c r="C63" i="33"/>
  <c r="B63" i="33"/>
  <c r="G62" i="33"/>
  <c r="F62" i="33"/>
  <c r="E62" i="33"/>
  <c r="D62" i="33"/>
  <c r="C62" i="33"/>
  <c r="B62" i="33"/>
  <c r="G61" i="33"/>
  <c r="F61" i="33"/>
  <c r="E61" i="33"/>
  <c r="D61" i="33"/>
  <c r="C61" i="33"/>
  <c r="B61" i="33"/>
  <c r="G60" i="33"/>
  <c r="F60" i="33"/>
  <c r="E60" i="33"/>
  <c r="D60" i="33"/>
  <c r="C60" i="33"/>
  <c r="B60" i="33"/>
  <c r="G59" i="33"/>
  <c r="F59" i="33"/>
  <c r="E59" i="33"/>
  <c r="D59" i="33"/>
  <c r="C59" i="33"/>
  <c r="B59" i="33"/>
  <c r="G58" i="33"/>
  <c r="F58" i="33"/>
  <c r="E58" i="33"/>
  <c r="D58" i="33"/>
  <c r="C58" i="33"/>
  <c r="B58" i="33"/>
  <c r="G57" i="33"/>
  <c r="F57" i="33"/>
  <c r="E57" i="33"/>
  <c r="D57" i="33"/>
  <c r="C57" i="33"/>
  <c r="B57" i="33"/>
  <c r="G56" i="33"/>
  <c r="F56" i="33"/>
  <c r="E56" i="33"/>
  <c r="D56" i="33"/>
  <c r="C56" i="33"/>
  <c r="B56" i="33"/>
  <c r="G55" i="33"/>
  <c r="F55" i="33"/>
  <c r="E55" i="33"/>
  <c r="D55" i="33"/>
  <c r="C55" i="33"/>
  <c r="B55" i="33"/>
  <c r="G54" i="33"/>
  <c r="F54" i="33"/>
  <c r="E54" i="33"/>
  <c r="D54" i="33"/>
  <c r="C54" i="33"/>
  <c r="B54" i="33"/>
  <c r="G53" i="33"/>
  <c r="F53" i="33"/>
  <c r="E53" i="33"/>
  <c r="D53" i="33"/>
  <c r="C53" i="33"/>
  <c r="B53" i="33"/>
  <c r="G52" i="33"/>
  <c r="F52" i="33"/>
  <c r="E52" i="33"/>
  <c r="D52" i="33"/>
  <c r="C52" i="33"/>
  <c r="B52" i="33"/>
  <c r="G51" i="33"/>
  <c r="F51" i="33"/>
  <c r="E51" i="33"/>
  <c r="D51" i="33"/>
  <c r="C51" i="33"/>
  <c r="B51" i="33"/>
  <c r="G50" i="33"/>
  <c r="F50" i="33"/>
  <c r="E50" i="33"/>
  <c r="D50" i="33"/>
  <c r="C50" i="33"/>
  <c r="B50" i="33"/>
  <c r="G49" i="33"/>
  <c r="F49" i="33"/>
  <c r="E49" i="33"/>
  <c r="D49" i="33"/>
  <c r="C49" i="33"/>
  <c r="B49" i="33"/>
  <c r="G48" i="33"/>
  <c r="F48" i="33"/>
  <c r="E48" i="33"/>
  <c r="D48" i="33"/>
  <c r="C48" i="33"/>
  <c r="B48" i="33"/>
  <c r="G47" i="33"/>
  <c r="F47" i="33"/>
  <c r="E47" i="33"/>
  <c r="D47" i="33"/>
  <c r="C47" i="33"/>
  <c r="B47" i="33"/>
  <c r="G46" i="33"/>
  <c r="F46" i="33"/>
  <c r="E46" i="33"/>
  <c r="D46" i="33"/>
  <c r="C46" i="33"/>
  <c r="B46" i="33"/>
  <c r="G45" i="33"/>
  <c r="F45" i="33"/>
  <c r="E45" i="33"/>
  <c r="D45" i="33"/>
  <c r="C45" i="33"/>
  <c r="B45" i="33"/>
  <c r="G44" i="33"/>
  <c r="F44" i="33"/>
  <c r="E44" i="33"/>
  <c r="D44" i="33"/>
  <c r="C44" i="33"/>
  <c r="B44" i="33"/>
  <c r="G43" i="33"/>
  <c r="F43" i="33"/>
  <c r="E43" i="33"/>
  <c r="D43" i="33"/>
  <c r="C43" i="33"/>
  <c r="B43" i="33"/>
  <c r="G42" i="33"/>
  <c r="F42" i="33"/>
  <c r="E42" i="33"/>
  <c r="D42" i="33"/>
  <c r="C42" i="33"/>
  <c r="B42" i="33"/>
  <c r="G41" i="33"/>
  <c r="F41" i="33"/>
  <c r="E41" i="33"/>
  <c r="D41" i="33"/>
  <c r="C41" i="33"/>
  <c r="B41" i="33"/>
  <c r="G40" i="33"/>
  <c r="F40" i="33"/>
  <c r="E40" i="33"/>
  <c r="D40" i="33"/>
  <c r="C40" i="33"/>
  <c r="B40" i="33"/>
  <c r="G39" i="33"/>
  <c r="F39" i="33"/>
  <c r="E39" i="33"/>
  <c r="D39" i="33"/>
  <c r="C39" i="33"/>
  <c r="B39" i="33"/>
  <c r="G38" i="33"/>
  <c r="F38" i="33"/>
  <c r="E38" i="33"/>
  <c r="D38" i="33"/>
  <c r="C38" i="33"/>
  <c r="B38" i="33"/>
  <c r="G37" i="33"/>
  <c r="F37" i="33"/>
  <c r="E37" i="33"/>
  <c r="D37" i="33"/>
  <c r="C37" i="33"/>
  <c r="B37" i="33"/>
  <c r="G36" i="33"/>
  <c r="F36" i="33"/>
  <c r="E36" i="33"/>
  <c r="D36" i="33"/>
  <c r="C36" i="33"/>
  <c r="B36" i="33"/>
  <c r="G35" i="33"/>
  <c r="F35" i="33"/>
  <c r="E35" i="33"/>
  <c r="D35" i="33"/>
  <c r="C35" i="33"/>
  <c r="B35" i="33"/>
  <c r="G34" i="33"/>
  <c r="F34" i="33"/>
  <c r="E34" i="33"/>
  <c r="D34" i="33"/>
  <c r="C34" i="33"/>
  <c r="B34" i="33"/>
  <c r="G33" i="33"/>
  <c r="F33" i="33"/>
  <c r="E33" i="33"/>
  <c r="D33" i="33"/>
  <c r="C33" i="33"/>
  <c r="B33" i="33"/>
  <c r="G32" i="33"/>
  <c r="F32" i="33"/>
  <c r="E32" i="33"/>
  <c r="D32" i="33"/>
  <c r="C32" i="33"/>
  <c r="B32" i="33"/>
  <c r="G31" i="33"/>
  <c r="F31" i="33"/>
  <c r="E31" i="33"/>
  <c r="D31" i="33"/>
  <c r="C31" i="33"/>
  <c r="B31" i="33"/>
  <c r="G30" i="33"/>
  <c r="F30" i="33"/>
  <c r="E30" i="33"/>
  <c r="D30" i="33"/>
  <c r="C30" i="33"/>
  <c r="B30" i="33"/>
  <c r="G29" i="33"/>
  <c r="F29" i="33"/>
  <c r="E29" i="33"/>
  <c r="D29" i="33"/>
  <c r="C29" i="33"/>
  <c r="B29" i="33"/>
  <c r="G28" i="33"/>
  <c r="F28" i="33"/>
  <c r="E28" i="33"/>
  <c r="D28" i="33"/>
  <c r="C28" i="33"/>
  <c r="B28" i="33"/>
  <c r="G27" i="33"/>
  <c r="F27" i="33"/>
  <c r="E27" i="33"/>
  <c r="D27" i="33"/>
  <c r="C27" i="33"/>
  <c r="B27" i="33"/>
  <c r="G26" i="33"/>
  <c r="F26" i="33"/>
  <c r="E26" i="33"/>
  <c r="D26" i="33"/>
  <c r="C26" i="33"/>
  <c r="B26" i="33"/>
  <c r="G25" i="33"/>
  <c r="F25" i="33"/>
  <c r="E25" i="33"/>
  <c r="D25" i="33"/>
  <c r="C25" i="33"/>
  <c r="B25" i="33"/>
  <c r="G24" i="33"/>
  <c r="F24" i="33"/>
  <c r="E24" i="33"/>
  <c r="D24" i="33"/>
  <c r="C24" i="33"/>
  <c r="B24" i="33"/>
  <c r="G23" i="33"/>
  <c r="F23" i="33"/>
  <c r="E23" i="33"/>
  <c r="D23" i="33"/>
  <c r="C23" i="33"/>
  <c r="B23" i="33"/>
  <c r="G22" i="33"/>
  <c r="F22" i="33"/>
  <c r="E22" i="33"/>
  <c r="D22" i="33"/>
  <c r="C22" i="33"/>
  <c r="B22" i="33"/>
  <c r="G21" i="33"/>
  <c r="F21" i="33"/>
  <c r="E21" i="33"/>
  <c r="D21" i="33"/>
  <c r="C21" i="33"/>
  <c r="B21" i="33"/>
  <c r="G20" i="33"/>
  <c r="F20" i="33"/>
  <c r="E20" i="33"/>
  <c r="D20" i="33"/>
  <c r="C20" i="33"/>
  <c r="B20" i="33"/>
  <c r="G19" i="33"/>
  <c r="F19" i="33"/>
  <c r="E19" i="33"/>
  <c r="D19" i="33"/>
  <c r="C19" i="33"/>
  <c r="B19" i="33"/>
  <c r="G18" i="33"/>
  <c r="F18" i="33"/>
  <c r="E18" i="33"/>
  <c r="D18" i="33"/>
  <c r="C18" i="33"/>
  <c r="B18" i="33"/>
  <c r="G17" i="33"/>
  <c r="F17" i="33"/>
  <c r="E17" i="33"/>
  <c r="D17" i="33"/>
  <c r="C17" i="33"/>
  <c r="B17" i="33"/>
  <c r="G16" i="33"/>
  <c r="F16" i="33"/>
  <c r="E16" i="33"/>
  <c r="D16" i="33"/>
  <c r="C16" i="33"/>
  <c r="B16" i="33"/>
  <c r="G15" i="33"/>
  <c r="F15" i="33"/>
  <c r="E15" i="33"/>
  <c r="D15" i="33"/>
  <c r="C15" i="33"/>
  <c r="B15" i="33"/>
  <c r="G14" i="33"/>
  <c r="F14" i="33"/>
  <c r="E14" i="33"/>
  <c r="D14" i="33"/>
  <c r="C14" i="33"/>
  <c r="B14" i="33"/>
  <c r="G13" i="33"/>
  <c r="F13" i="33"/>
  <c r="E13" i="33"/>
  <c r="D13" i="33"/>
  <c r="C13" i="33"/>
  <c r="B13" i="33"/>
  <c r="G12" i="33"/>
  <c r="F12" i="33"/>
  <c r="E12" i="33"/>
  <c r="D12" i="33"/>
  <c r="C12" i="33"/>
  <c r="B12" i="33"/>
  <c r="G11" i="33"/>
  <c r="F11" i="33"/>
  <c r="E11" i="33"/>
  <c r="D11" i="33"/>
  <c r="C11" i="33"/>
  <c r="B11" i="33"/>
  <c r="G10" i="33"/>
  <c r="F10" i="33"/>
  <c r="E10" i="33"/>
  <c r="D10" i="33"/>
  <c r="C10" i="33"/>
  <c r="B10" i="33"/>
  <c r="G9" i="33"/>
  <c r="F9" i="33"/>
  <c r="E9" i="33"/>
  <c r="D9" i="33"/>
  <c r="C9" i="33"/>
  <c r="B9" i="33"/>
  <c r="G8" i="33"/>
  <c r="F8" i="33"/>
  <c r="E8" i="33"/>
  <c r="D8" i="33"/>
  <c r="C8" i="33"/>
  <c r="B8" i="33"/>
  <c r="F7" i="33"/>
  <c r="D7" i="33"/>
  <c r="B7" i="33"/>
  <c r="F5" i="33"/>
  <c r="D5" i="33"/>
  <c r="B5" i="33"/>
  <c r="G3" i="33"/>
  <c r="F3" i="33"/>
  <c r="E3" i="33"/>
  <c r="D3" i="33"/>
  <c r="C3" i="33"/>
  <c r="B3" i="33"/>
  <c r="G2" i="33"/>
  <c r="F2" i="33"/>
  <c r="E2" i="33"/>
  <c r="D2" i="33"/>
  <c r="C2" i="33"/>
  <c r="B2" i="33"/>
  <c r="G1" i="33"/>
  <c r="F1" i="33"/>
  <c r="E1" i="33"/>
  <c r="D1" i="33"/>
  <c r="C1" i="33"/>
  <c r="B1" i="33"/>
  <c r="F33" i="28"/>
  <c r="B13" i="36" l="1"/>
  <c r="B17" i="36"/>
  <c r="B11" i="36"/>
  <c r="B15" i="36"/>
  <c r="B19" i="36"/>
  <c r="B21" i="36"/>
  <c r="B23" i="36"/>
  <c r="B25" i="36"/>
  <c r="C10" i="36"/>
  <c r="C11" i="36"/>
  <c r="C12" i="36"/>
  <c r="C13" i="36"/>
  <c r="C14" i="36"/>
  <c r="C15" i="36"/>
  <c r="C16" i="36"/>
  <c r="C17" i="36"/>
  <c r="C18" i="36"/>
  <c r="C19" i="36"/>
  <c r="C20" i="36"/>
  <c r="C21" i="36"/>
  <c r="C22" i="36"/>
  <c r="C23" i="36"/>
  <c r="C24" i="36"/>
  <c r="C25" i="36"/>
  <c r="D27" i="36"/>
  <c r="B27" i="36"/>
  <c r="D29" i="36"/>
  <c r="B29" i="36"/>
  <c r="D31" i="36"/>
  <c r="B31" i="36"/>
  <c r="D33" i="36"/>
  <c r="B33" i="36"/>
  <c r="D35" i="36"/>
  <c r="B35" i="36"/>
  <c r="D37" i="36"/>
  <c r="B37" i="36"/>
  <c r="D39" i="36"/>
  <c r="B39" i="36"/>
  <c r="D41" i="36"/>
  <c r="B41" i="36"/>
  <c r="D43" i="36"/>
  <c r="B43" i="36"/>
  <c r="D45" i="36"/>
  <c r="B45" i="36"/>
  <c r="D47" i="36"/>
  <c r="B47" i="36"/>
  <c r="D49" i="36"/>
  <c r="B49" i="36"/>
  <c r="D51" i="36"/>
  <c r="B51" i="36"/>
  <c r="D53" i="36"/>
  <c r="B53" i="36"/>
  <c r="D55" i="36"/>
  <c r="B55" i="36"/>
  <c r="D57" i="36"/>
  <c r="B57" i="36"/>
  <c r="D59" i="36"/>
  <c r="B59" i="36"/>
  <c r="D61" i="36"/>
  <c r="B61" i="36"/>
  <c r="D63" i="36"/>
  <c r="B63" i="36"/>
  <c r="D65" i="36"/>
  <c r="B65" i="36"/>
  <c r="D67" i="36"/>
  <c r="B67" i="36"/>
  <c r="D69" i="36"/>
  <c r="B69" i="36"/>
  <c r="D71" i="36"/>
  <c r="B71" i="36"/>
  <c r="D73" i="36"/>
  <c r="B73" i="36"/>
  <c r="D75" i="36"/>
  <c r="B75" i="36"/>
  <c r="D77" i="36"/>
  <c r="B77" i="36"/>
  <c r="D79" i="36"/>
  <c r="B79" i="36"/>
  <c r="D81" i="36"/>
  <c r="B81" i="36"/>
  <c r="D83" i="36"/>
  <c r="B83" i="36"/>
  <c r="D85" i="36"/>
  <c r="B85" i="36"/>
  <c r="D87" i="36"/>
  <c r="B87" i="36"/>
  <c r="D89" i="36"/>
  <c r="B89" i="36"/>
  <c r="D91" i="36"/>
  <c r="B91" i="36"/>
  <c r="D93" i="36"/>
  <c r="B93" i="36"/>
  <c r="D95" i="36"/>
  <c r="B95" i="36"/>
  <c r="D97" i="36"/>
  <c r="B97" i="36"/>
  <c r="D99" i="36"/>
  <c r="B99" i="36"/>
  <c r="D101" i="36"/>
  <c r="B101" i="36"/>
  <c r="D103" i="36"/>
  <c r="B103" i="36"/>
  <c r="D105" i="36"/>
  <c r="B105" i="36"/>
  <c r="D107" i="36"/>
  <c r="B107" i="36"/>
  <c r="D109" i="36"/>
  <c r="B109" i="36"/>
  <c r="C27" i="36"/>
  <c r="C29" i="36"/>
  <c r="C31" i="36"/>
  <c r="C33" i="36"/>
  <c r="C35" i="36"/>
  <c r="C37" i="36"/>
  <c r="C39" i="36"/>
  <c r="C41" i="36"/>
  <c r="C43" i="36"/>
  <c r="C45" i="36"/>
  <c r="C47" i="36"/>
  <c r="C49" i="36"/>
  <c r="C51" i="36"/>
  <c r="C53" i="36"/>
  <c r="C55" i="36"/>
  <c r="C57" i="36"/>
  <c r="C59" i="36"/>
  <c r="C61" i="36"/>
  <c r="C63" i="36"/>
  <c r="C65" i="36"/>
  <c r="C67" i="36"/>
  <c r="C69" i="36"/>
  <c r="C71" i="36"/>
  <c r="C73" i="36"/>
  <c r="C75" i="36"/>
  <c r="C77" i="36"/>
  <c r="C79" i="36"/>
  <c r="C81" i="36"/>
  <c r="C83" i="36"/>
  <c r="C85" i="36"/>
  <c r="C87" i="36"/>
  <c r="C89" i="36"/>
  <c r="C91" i="36"/>
  <c r="C93" i="36"/>
  <c r="C95" i="36"/>
  <c r="C97" i="36"/>
  <c r="C99" i="36"/>
  <c r="C101" i="36"/>
  <c r="C103" i="36"/>
  <c r="C105" i="36"/>
  <c r="C107" i="36"/>
  <c r="C109" i="36"/>
  <c r="D26" i="36"/>
  <c r="B26" i="36"/>
  <c r="D28" i="36"/>
  <c r="B28" i="36"/>
  <c r="D30" i="36"/>
  <c r="B30" i="36"/>
  <c r="D32" i="36"/>
  <c r="B32" i="36"/>
  <c r="D34" i="36"/>
  <c r="B34" i="36"/>
  <c r="D36" i="36"/>
  <c r="B36" i="36"/>
  <c r="D38" i="36"/>
  <c r="B38" i="36"/>
  <c r="D40" i="36"/>
  <c r="B40" i="36"/>
  <c r="D42" i="36"/>
  <c r="B42" i="36"/>
  <c r="D44" i="36"/>
  <c r="B44" i="36"/>
  <c r="D46" i="36"/>
  <c r="B46" i="36"/>
  <c r="D48" i="36"/>
  <c r="B48" i="36"/>
  <c r="D50" i="36"/>
  <c r="B50" i="36"/>
  <c r="D52" i="36"/>
  <c r="B52" i="36"/>
  <c r="D54" i="36"/>
  <c r="B54" i="36"/>
  <c r="D56" i="36"/>
  <c r="B56" i="36"/>
  <c r="D58" i="36"/>
  <c r="B58" i="36"/>
  <c r="D60" i="36"/>
  <c r="B60" i="36"/>
  <c r="D62" i="36"/>
  <c r="B62" i="36"/>
  <c r="D64" i="36"/>
  <c r="B64" i="36"/>
  <c r="D66" i="36"/>
  <c r="B66" i="36"/>
  <c r="D68" i="36"/>
  <c r="B68" i="36"/>
  <c r="D70" i="36"/>
  <c r="B70" i="36"/>
  <c r="D72" i="36"/>
  <c r="B72" i="36"/>
  <c r="D74" i="36"/>
  <c r="B74" i="36"/>
  <c r="D76" i="36"/>
  <c r="B76" i="36"/>
  <c r="D78" i="36"/>
  <c r="B78" i="36"/>
  <c r="D80" i="36"/>
  <c r="B80" i="36"/>
  <c r="D82" i="36"/>
  <c r="B82" i="36"/>
  <c r="D84" i="36"/>
  <c r="B84" i="36"/>
  <c r="D86" i="36"/>
  <c r="B86" i="36"/>
  <c r="D88" i="36"/>
  <c r="B88" i="36"/>
  <c r="D90" i="36"/>
  <c r="B90" i="36"/>
  <c r="D92" i="36"/>
  <c r="B92" i="36"/>
  <c r="D94" i="36"/>
  <c r="B94" i="36"/>
  <c r="D96" i="36"/>
  <c r="B96" i="36"/>
  <c r="D98" i="36"/>
  <c r="B98" i="36"/>
  <c r="D100" i="36"/>
  <c r="B100" i="36"/>
  <c r="D102" i="36"/>
  <c r="B102" i="36"/>
  <c r="D104" i="36"/>
  <c r="B104" i="36"/>
  <c r="D106" i="36"/>
  <c r="B106" i="36"/>
  <c r="D108" i="36"/>
  <c r="B108" i="36"/>
  <c r="D110" i="36"/>
  <c r="C110" i="36"/>
  <c r="B110" i="36"/>
  <c r="B3102" i="1"/>
  <c r="B3101" i="1"/>
  <c r="B3100" i="1"/>
  <c r="B3099" i="1"/>
  <c r="B3098" i="1"/>
  <c r="B3097" i="1"/>
  <c r="B3096" i="1"/>
  <c r="B3095" i="1"/>
  <c r="B3094" i="1"/>
  <c r="B3093" i="1"/>
  <c r="B3092" i="1"/>
  <c r="B3091" i="1"/>
  <c r="B3090" i="1"/>
  <c r="B3089" i="1"/>
  <c r="B3088" i="1"/>
  <c r="B3087" i="1"/>
  <c r="B3086" i="1"/>
  <c r="B3085" i="1"/>
  <c r="B3084" i="1"/>
  <c r="B3083" i="1"/>
  <c r="B3082" i="1"/>
  <c r="B3081" i="1"/>
  <c r="B3080" i="1"/>
  <c r="B3079" i="1"/>
  <c r="B3078" i="1"/>
  <c r="B3077" i="1"/>
  <c r="B3076" i="1"/>
  <c r="B3075" i="1"/>
  <c r="B3074" i="1"/>
  <c r="B3073" i="1"/>
  <c r="B3072" i="1"/>
  <c r="B3071" i="1"/>
  <c r="B3070" i="1"/>
  <c r="B3069" i="1"/>
  <c r="B3068" i="1"/>
  <c r="B3067" i="1"/>
  <c r="B3066" i="1"/>
  <c r="B3065" i="1"/>
  <c r="B3064" i="1"/>
  <c r="B3063" i="1"/>
  <c r="B3062" i="1"/>
  <c r="B3061" i="1"/>
  <c r="B3060" i="1"/>
  <c r="B3059" i="1"/>
  <c r="B3058" i="1"/>
  <c r="B3057" i="1"/>
  <c r="B3056" i="1"/>
  <c r="B3055" i="1"/>
  <c r="B3054" i="1"/>
  <c r="B3053" i="1"/>
  <c r="B3052" i="1"/>
  <c r="B3051" i="1"/>
  <c r="B3050" i="1"/>
  <c r="B3049" i="1"/>
  <c r="B3048" i="1"/>
  <c r="B3047" i="1"/>
  <c r="B3046" i="1"/>
  <c r="B3045" i="1"/>
  <c r="B3044" i="1"/>
  <c r="B3043" i="1"/>
  <c r="B3042" i="1"/>
  <c r="B3041" i="1"/>
  <c r="B3040" i="1"/>
  <c r="B3039" i="1"/>
  <c r="B3038" i="1"/>
  <c r="B3037" i="1"/>
  <c r="B3036" i="1"/>
  <c r="B3035" i="1"/>
  <c r="B3034" i="1"/>
  <c r="B3033" i="1"/>
  <c r="B3032" i="1"/>
  <c r="B3031" i="1"/>
  <c r="B3030" i="1"/>
  <c r="B3029" i="1"/>
  <c r="B3028" i="1"/>
  <c r="B3027" i="1"/>
  <c r="B3026" i="1"/>
  <c r="B3025" i="1"/>
  <c r="B3024" i="1"/>
  <c r="B3023" i="1"/>
  <c r="B3022" i="1"/>
  <c r="B3021" i="1"/>
  <c r="B3020" i="1"/>
  <c r="B3019" i="1"/>
  <c r="B3018" i="1"/>
  <c r="B3017" i="1"/>
  <c r="B3016" i="1"/>
  <c r="B3015" i="1"/>
  <c r="B3014" i="1"/>
  <c r="B3013" i="1"/>
  <c r="B3012" i="1"/>
  <c r="B3011" i="1"/>
  <c r="B3010" i="1"/>
  <c r="B3009" i="1"/>
  <c r="B3008" i="1"/>
  <c r="B3007" i="1"/>
  <c r="B3006" i="1"/>
  <c r="B3005" i="1"/>
  <c r="B3004" i="1"/>
  <c r="B3003" i="1"/>
  <c r="B3002" i="1"/>
  <c r="B3001" i="1"/>
  <c r="B3000" i="1"/>
  <c r="B2999" i="1"/>
  <c r="B2998" i="1"/>
  <c r="B2997" i="1"/>
  <c r="B2996" i="1"/>
  <c r="B2995" i="1"/>
  <c r="B2994" i="1"/>
  <c r="B2993" i="1"/>
  <c r="B2992" i="1"/>
  <c r="B2991" i="1"/>
  <c r="B2990" i="1"/>
  <c r="B2989" i="1"/>
  <c r="B2988" i="1"/>
  <c r="B2987" i="1"/>
  <c r="B2986" i="1"/>
  <c r="B2985" i="1"/>
  <c r="B2984" i="1"/>
  <c r="B2983" i="1"/>
  <c r="B2982" i="1"/>
  <c r="B2981" i="1"/>
  <c r="B2980" i="1"/>
  <c r="B2979" i="1"/>
  <c r="B2978" i="1"/>
  <c r="B2977" i="1"/>
  <c r="B2976" i="1"/>
  <c r="B2975" i="1"/>
  <c r="B2974" i="1"/>
  <c r="B2973" i="1"/>
  <c r="B2972" i="1"/>
  <c r="B2971" i="1"/>
  <c r="B2970" i="1"/>
  <c r="B2969" i="1"/>
  <c r="B2968" i="1"/>
  <c r="B2967" i="1"/>
  <c r="B2966" i="1"/>
  <c r="B2965" i="1"/>
  <c r="B2964" i="1"/>
  <c r="B2963" i="1"/>
  <c r="B2962" i="1"/>
  <c r="B2961" i="1"/>
  <c r="B2960" i="1"/>
  <c r="B2959" i="1"/>
  <c r="B2958" i="1"/>
  <c r="B2957" i="1"/>
  <c r="B2956" i="1"/>
  <c r="B2955" i="1"/>
  <c r="B2954" i="1"/>
  <c r="B2953" i="1"/>
  <c r="B2952" i="1"/>
  <c r="B2951" i="1"/>
  <c r="B2950" i="1"/>
  <c r="B2949" i="1"/>
  <c r="B2948" i="1"/>
  <c r="B2947" i="1"/>
  <c r="B2946" i="1"/>
  <c r="B2945" i="1"/>
  <c r="B2944" i="1"/>
  <c r="B2943" i="1"/>
  <c r="B2942" i="1"/>
  <c r="B2941" i="1"/>
  <c r="B2940" i="1"/>
  <c r="B2939" i="1"/>
  <c r="B2938" i="1"/>
  <c r="B2937" i="1"/>
  <c r="B2936" i="1"/>
  <c r="B2935" i="1"/>
  <c r="B2934" i="1"/>
  <c r="B2933" i="1"/>
  <c r="B2932" i="1"/>
  <c r="B2931" i="1"/>
  <c r="B2930" i="1"/>
  <c r="B2929" i="1"/>
  <c r="B2928" i="1"/>
  <c r="B2927" i="1"/>
  <c r="B2926" i="1"/>
  <c r="B2925" i="1"/>
  <c r="B2924" i="1"/>
  <c r="B2923" i="1"/>
  <c r="B2922" i="1"/>
  <c r="B2921" i="1"/>
  <c r="B2920" i="1"/>
  <c r="B2919" i="1"/>
  <c r="B2918" i="1"/>
  <c r="B2917" i="1"/>
  <c r="B2916" i="1"/>
  <c r="B2915" i="1"/>
  <c r="B2914" i="1"/>
  <c r="B2913" i="1"/>
  <c r="B2912" i="1"/>
  <c r="B2911" i="1"/>
  <c r="B2910" i="1"/>
  <c r="B2909" i="1"/>
  <c r="B2908" i="1"/>
  <c r="B2907" i="1"/>
  <c r="B2906" i="1"/>
  <c r="B2905" i="1"/>
  <c r="B2904" i="1"/>
  <c r="B2903" i="1"/>
  <c r="B2902" i="1"/>
  <c r="B2901" i="1"/>
  <c r="B2900" i="1"/>
  <c r="B2899" i="1"/>
  <c r="B2898" i="1"/>
  <c r="B2897" i="1"/>
  <c r="B2896" i="1"/>
  <c r="B2895" i="1"/>
  <c r="B2894" i="1"/>
  <c r="B2893" i="1"/>
  <c r="B2892" i="1"/>
  <c r="B2891" i="1"/>
  <c r="B2890" i="1"/>
  <c r="B2889" i="1"/>
  <c r="B2888" i="1"/>
  <c r="B2887" i="1"/>
  <c r="B2886" i="1"/>
  <c r="B2885" i="1"/>
  <c r="B2884" i="1"/>
  <c r="B2883" i="1"/>
  <c r="B2882" i="1"/>
  <c r="B2881" i="1"/>
  <c r="B2880" i="1"/>
  <c r="B2879" i="1"/>
  <c r="B2878" i="1"/>
  <c r="B2877" i="1"/>
  <c r="B2876" i="1"/>
  <c r="B2875" i="1"/>
  <c r="B2874" i="1"/>
  <c r="B2873" i="1"/>
  <c r="B2872" i="1"/>
  <c r="B2871" i="1"/>
  <c r="B2870" i="1"/>
  <c r="B2869" i="1"/>
  <c r="B2868" i="1"/>
  <c r="B2867" i="1"/>
  <c r="B2866" i="1"/>
  <c r="B2865" i="1"/>
  <c r="B2864" i="1"/>
  <c r="B2863" i="1"/>
  <c r="B2862" i="1"/>
  <c r="B2861" i="1"/>
  <c r="B2860" i="1"/>
  <c r="B2859" i="1"/>
  <c r="B2858" i="1"/>
  <c r="B2857" i="1"/>
  <c r="B2856" i="1"/>
  <c r="B2855" i="1"/>
  <c r="B2854" i="1"/>
  <c r="B2853" i="1"/>
  <c r="B2852" i="1"/>
  <c r="B2851" i="1"/>
  <c r="B2850" i="1"/>
  <c r="B2849" i="1"/>
  <c r="B2848" i="1"/>
  <c r="B2847" i="1"/>
  <c r="B2846" i="1"/>
  <c r="B2845" i="1"/>
  <c r="B2844" i="1"/>
  <c r="B2843" i="1"/>
  <c r="B2842" i="1"/>
  <c r="B2841" i="1"/>
  <c r="B2840" i="1"/>
  <c r="B2839" i="1"/>
  <c r="B2838" i="1"/>
  <c r="B2837" i="1"/>
  <c r="B2836" i="1"/>
  <c r="B2835" i="1"/>
  <c r="B2834" i="1"/>
  <c r="B2833" i="1"/>
  <c r="B2832" i="1"/>
  <c r="B2831" i="1"/>
  <c r="B2830" i="1"/>
  <c r="B2829" i="1"/>
  <c r="B2828" i="1"/>
  <c r="B2827" i="1"/>
  <c r="B2826" i="1"/>
  <c r="B2825" i="1"/>
  <c r="B2824" i="1"/>
  <c r="B2823" i="1"/>
  <c r="B2822" i="1"/>
  <c r="B2821" i="1"/>
  <c r="B2820" i="1"/>
  <c r="B2819" i="1"/>
  <c r="B2818" i="1"/>
  <c r="B2817" i="1"/>
  <c r="B2816" i="1"/>
  <c r="B2815" i="1"/>
  <c r="B2814" i="1"/>
  <c r="B2813" i="1"/>
  <c r="B2812" i="1"/>
  <c r="B2811" i="1"/>
  <c r="B2810" i="1"/>
  <c r="B2809" i="1"/>
  <c r="B2808" i="1"/>
  <c r="B2807" i="1"/>
  <c r="B2806" i="1"/>
  <c r="B2805" i="1"/>
  <c r="B2804" i="1"/>
  <c r="B2803" i="1"/>
  <c r="B2802" i="1"/>
  <c r="B2801" i="1"/>
  <c r="B2800" i="1"/>
  <c r="B2799" i="1"/>
  <c r="B2798" i="1"/>
  <c r="B2797" i="1"/>
  <c r="B2796" i="1"/>
  <c r="B2795" i="1"/>
  <c r="B2794" i="1"/>
  <c r="B2793" i="1"/>
  <c r="B2792" i="1"/>
  <c r="B2791" i="1"/>
  <c r="B2790" i="1"/>
  <c r="B2789" i="1"/>
  <c r="B2788" i="1"/>
  <c r="B2787" i="1"/>
  <c r="B2786" i="1"/>
  <c r="B2785" i="1"/>
  <c r="B2784" i="1"/>
  <c r="B2783" i="1"/>
  <c r="B2782" i="1"/>
  <c r="B2781" i="1"/>
  <c r="B2780" i="1"/>
  <c r="B2779" i="1"/>
  <c r="B2778" i="1"/>
  <c r="B2777" i="1"/>
  <c r="B2776" i="1"/>
  <c r="B2775" i="1"/>
  <c r="B2774" i="1"/>
  <c r="B2773" i="1"/>
  <c r="B2772" i="1"/>
  <c r="B2771" i="1"/>
  <c r="B2770" i="1"/>
  <c r="B2769" i="1"/>
  <c r="B2768" i="1"/>
  <c r="B2767" i="1"/>
  <c r="B2766" i="1"/>
  <c r="B2765" i="1"/>
  <c r="B2764" i="1"/>
  <c r="B2763" i="1"/>
  <c r="B2762" i="1"/>
  <c r="B2761" i="1"/>
  <c r="B2760" i="1"/>
  <c r="B2759" i="1"/>
  <c r="B2758" i="1"/>
  <c r="B2757" i="1"/>
  <c r="B2756" i="1"/>
  <c r="B2755" i="1"/>
  <c r="B2754" i="1"/>
  <c r="B2753" i="1"/>
  <c r="B2752" i="1"/>
  <c r="B2751" i="1"/>
  <c r="B2750" i="1"/>
  <c r="B2749" i="1"/>
  <c r="B2748" i="1"/>
  <c r="B2747" i="1"/>
  <c r="B2746" i="1"/>
  <c r="B2745" i="1"/>
  <c r="B2744" i="1"/>
  <c r="B2743" i="1"/>
  <c r="B2742" i="1"/>
  <c r="B2741" i="1"/>
  <c r="B2740" i="1"/>
  <c r="B2739" i="1"/>
  <c r="B2738" i="1"/>
  <c r="B2737" i="1"/>
  <c r="B2736" i="1"/>
  <c r="B2735" i="1"/>
  <c r="B2734" i="1"/>
  <c r="B2733" i="1"/>
  <c r="B2732" i="1"/>
  <c r="B2731" i="1"/>
  <c r="B2730" i="1"/>
  <c r="B2729" i="1"/>
  <c r="B2728" i="1"/>
  <c r="B2727" i="1"/>
  <c r="B2726" i="1"/>
  <c r="B2725" i="1"/>
  <c r="B2724" i="1"/>
  <c r="B2723" i="1"/>
  <c r="B2722" i="1"/>
  <c r="B2721" i="1"/>
  <c r="B2720" i="1"/>
  <c r="B2719" i="1"/>
  <c r="B2718" i="1"/>
  <c r="B2717" i="1"/>
  <c r="B2716" i="1"/>
  <c r="B2715" i="1"/>
  <c r="B2714" i="1"/>
  <c r="B2713" i="1"/>
  <c r="B2712" i="1"/>
  <c r="B2711" i="1"/>
  <c r="B2710" i="1"/>
  <c r="B2709" i="1"/>
  <c r="B2708" i="1"/>
  <c r="B2707" i="1"/>
  <c r="B2706" i="1"/>
  <c r="B2705" i="1"/>
  <c r="B2704" i="1"/>
  <c r="B2703" i="1"/>
  <c r="B2702" i="1"/>
  <c r="B2701" i="1"/>
  <c r="B2700" i="1"/>
  <c r="B2699" i="1"/>
  <c r="B2698" i="1"/>
  <c r="B2697" i="1"/>
  <c r="B2696" i="1"/>
  <c r="B2695" i="1"/>
  <c r="B2694" i="1"/>
  <c r="B2693" i="1"/>
  <c r="B2692" i="1"/>
  <c r="B2691" i="1"/>
  <c r="B2690" i="1"/>
  <c r="B2689" i="1"/>
  <c r="B2688" i="1"/>
  <c r="B2687" i="1"/>
  <c r="B2686" i="1"/>
  <c r="B2685" i="1"/>
  <c r="B2684" i="1"/>
  <c r="B2683" i="1"/>
  <c r="B2682" i="1"/>
  <c r="B2681" i="1"/>
  <c r="B2680" i="1"/>
  <c r="B2679" i="1"/>
  <c r="B2678" i="1"/>
  <c r="B2677" i="1"/>
  <c r="B2676" i="1"/>
  <c r="B2675" i="1"/>
  <c r="B2674" i="1"/>
  <c r="B2673" i="1"/>
  <c r="B2672" i="1"/>
  <c r="B2671" i="1"/>
  <c r="B2670" i="1"/>
  <c r="B2669" i="1"/>
  <c r="B2668" i="1"/>
  <c r="B2667" i="1"/>
  <c r="B2666" i="1"/>
  <c r="B2665" i="1"/>
  <c r="B2664" i="1"/>
  <c r="B2663" i="1"/>
  <c r="B2662" i="1"/>
  <c r="B2661" i="1"/>
  <c r="B2660" i="1"/>
  <c r="B2659" i="1"/>
  <c r="B2658" i="1"/>
  <c r="B2657" i="1"/>
  <c r="B2656" i="1"/>
  <c r="B2655" i="1"/>
  <c r="B2654" i="1"/>
  <c r="B2653" i="1"/>
  <c r="B2652" i="1"/>
  <c r="B2651" i="1"/>
  <c r="B2650" i="1"/>
  <c r="B2649" i="1"/>
  <c r="B2648" i="1"/>
  <c r="B2647" i="1"/>
  <c r="B2646" i="1"/>
  <c r="B2645" i="1"/>
  <c r="B2644" i="1"/>
  <c r="B2643" i="1"/>
  <c r="B2642" i="1"/>
  <c r="B2641" i="1"/>
  <c r="B2640" i="1"/>
  <c r="B2639" i="1"/>
  <c r="B2638" i="1"/>
  <c r="B2637" i="1"/>
  <c r="B2636" i="1"/>
  <c r="B2635" i="1"/>
  <c r="B2634" i="1"/>
  <c r="B2633" i="1"/>
  <c r="B2632" i="1"/>
  <c r="B2631" i="1"/>
  <c r="B2630" i="1"/>
  <c r="B2629" i="1"/>
  <c r="B2628" i="1"/>
  <c r="B2627" i="1"/>
  <c r="B2626" i="1"/>
  <c r="B2625" i="1"/>
  <c r="B2624" i="1"/>
  <c r="B2623" i="1"/>
  <c r="B2622" i="1"/>
  <c r="B2621" i="1"/>
  <c r="B2620" i="1"/>
  <c r="B2619" i="1"/>
  <c r="B2618" i="1"/>
  <c r="B2617" i="1"/>
  <c r="B2616" i="1"/>
  <c r="B2615" i="1"/>
  <c r="B2614" i="1"/>
  <c r="B2613" i="1"/>
  <c r="B2612" i="1"/>
  <c r="B2611" i="1"/>
  <c r="B2610" i="1"/>
  <c r="B2609" i="1"/>
  <c r="B2608" i="1"/>
  <c r="B2607" i="1"/>
  <c r="B2606" i="1"/>
  <c r="B2605" i="1"/>
  <c r="B2604" i="1"/>
  <c r="B2603" i="1"/>
  <c r="B2602" i="1"/>
  <c r="B2601" i="1"/>
  <c r="B2600" i="1"/>
  <c r="B2599" i="1"/>
  <c r="B2598" i="1"/>
  <c r="B2597" i="1"/>
  <c r="B2596" i="1"/>
  <c r="B2595" i="1"/>
  <c r="B2594" i="1"/>
  <c r="B2593" i="1"/>
  <c r="B2592" i="1"/>
  <c r="B2591" i="1"/>
  <c r="B2590" i="1"/>
  <c r="B2589" i="1"/>
  <c r="B2588" i="1"/>
  <c r="B2587" i="1"/>
  <c r="B2586" i="1"/>
  <c r="B2585" i="1"/>
  <c r="B2584" i="1"/>
  <c r="B2583" i="1"/>
  <c r="B2582" i="1"/>
  <c r="B2581" i="1"/>
  <c r="B2580" i="1"/>
  <c r="B2579" i="1"/>
  <c r="B2578" i="1"/>
  <c r="B2577" i="1"/>
  <c r="B2576" i="1"/>
  <c r="B2575" i="1"/>
  <c r="B2574" i="1"/>
  <c r="B2573" i="1"/>
  <c r="B2572" i="1"/>
  <c r="B2571" i="1"/>
  <c r="B2570" i="1"/>
  <c r="B2569" i="1"/>
  <c r="B2568" i="1"/>
  <c r="B2567" i="1"/>
  <c r="B2566" i="1"/>
  <c r="B2565" i="1"/>
  <c r="B2564" i="1"/>
  <c r="B2563" i="1"/>
  <c r="B2562" i="1"/>
  <c r="B2561" i="1"/>
  <c r="B2560" i="1"/>
  <c r="B2559" i="1"/>
  <c r="B2558" i="1"/>
  <c r="B2557" i="1"/>
  <c r="B2556" i="1"/>
  <c r="B2555" i="1"/>
  <c r="B2554" i="1"/>
  <c r="B2553" i="1"/>
  <c r="B2552" i="1"/>
  <c r="B2551" i="1"/>
  <c r="B2550" i="1"/>
  <c r="B2549" i="1"/>
  <c r="B2548" i="1"/>
  <c r="B2547" i="1"/>
  <c r="B2546" i="1"/>
  <c r="B2545" i="1"/>
  <c r="B2544" i="1"/>
  <c r="B2543" i="1"/>
  <c r="B2542" i="1"/>
  <c r="B2541" i="1"/>
  <c r="B2540" i="1"/>
  <c r="B2539" i="1"/>
  <c r="B2538" i="1"/>
  <c r="B2537" i="1"/>
  <c r="B2536" i="1"/>
  <c r="B2535" i="1"/>
  <c r="B2534" i="1"/>
  <c r="B2533" i="1"/>
  <c r="B2532" i="1"/>
  <c r="B2531" i="1"/>
  <c r="B2530" i="1"/>
  <c r="B2529" i="1"/>
  <c r="B2528" i="1"/>
  <c r="B2527" i="1"/>
  <c r="B2526" i="1"/>
  <c r="B2525" i="1"/>
  <c r="B2524" i="1"/>
  <c r="B2523" i="1"/>
  <c r="B2522" i="1"/>
  <c r="B2521" i="1"/>
  <c r="B2520" i="1"/>
  <c r="B2519" i="1"/>
  <c r="B2518" i="1"/>
  <c r="B2517" i="1"/>
  <c r="B2516" i="1"/>
  <c r="B2515" i="1"/>
  <c r="B2514" i="1"/>
  <c r="B2513" i="1"/>
  <c r="B2512" i="1"/>
  <c r="B2511" i="1"/>
  <c r="B2510" i="1"/>
  <c r="B2509" i="1"/>
  <c r="B2508" i="1"/>
  <c r="B2507" i="1"/>
  <c r="B2506" i="1"/>
  <c r="B2505" i="1"/>
  <c r="B2504" i="1"/>
  <c r="B2503" i="1"/>
  <c r="B2502" i="1"/>
  <c r="B2501" i="1"/>
  <c r="B2500" i="1"/>
  <c r="B2499" i="1"/>
  <c r="B2498" i="1"/>
  <c r="B2497" i="1"/>
  <c r="B2496" i="1"/>
  <c r="B2495" i="1"/>
  <c r="B2494" i="1"/>
  <c r="B2493" i="1"/>
  <c r="B2492" i="1"/>
  <c r="B2491" i="1"/>
  <c r="B2490" i="1"/>
  <c r="B2489" i="1"/>
  <c r="B2488" i="1"/>
  <c r="B2487" i="1"/>
  <c r="B2486" i="1"/>
  <c r="B2485" i="1"/>
  <c r="B2484" i="1"/>
  <c r="B2483" i="1"/>
  <c r="B2482" i="1"/>
  <c r="B2481" i="1"/>
  <c r="B2480" i="1"/>
  <c r="B2479" i="1"/>
  <c r="B2478" i="1"/>
  <c r="B2477" i="1"/>
  <c r="B2476" i="1"/>
  <c r="B2475" i="1"/>
  <c r="B2474" i="1"/>
  <c r="B2473" i="1"/>
  <c r="B2472" i="1"/>
  <c r="B2471" i="1"/>
  <c r="B2470" i="1"/>
  <c r="B2469" i="1"/>
  <c r="B2468" i="1"/>
  <c r="B2467" i="1"/>
  <c r="B2466" i="1"/>
  <c r="B2465" i="1"/>
  <c r="B2464" i="1"/>
  <c r="B2463" i="1"/>
  <c r="B2462" i="1"/>
  <c r="B2461" i="1"/>
  <c r="B2460" i="1"/>
  <c r="B2459" i="1"/>
  <c r="B2458" i="1"/>
  <c r="B2457" i="1"/>
  <c r="B2456" i="1"/>
  <c r="B2455" i="1"/>
  <c r="B2454" i="1"/>
  <c r="B2453" i="1"/>
  <c r="B2452" i="1"/>
  <c r="B2451" i="1"/>
  <c r="B2450" i="1"/>
  <c r="B2449" i="1"/>
  <c r="B2448" i="1"/>
  <c r="B2447" i="1"/>
  <c r="B2446" i="1"/>
  <c r="B2445" i="1"/>
  <c r="B2444" i="1"/>
  <c r="B2443" i="1"/>
  <c r="B2442" i="1"/>
  <c r="B2441" i="1"/>
  <c r="B2440" i="1"/>
  <c r="B2439" i="1"/>
  <c r="B2438" i="1"/>
  <c r="B2437" i="1"/>
  <c r="B2436" i="1"/>
  <c r="B2435" i="1"/>
  <c r="B2434" i="1"/>
  <c r="B2433" i="1"/>
  <c r="B2432" i="1"/>
  <c r="B2431" i="1"/>
  <c r="B2430" i="1"/>
  <c r="B2429" i="1"/>
  <c r="B2428" i="1"/>
  <c r="B2427" i="1"/>
  <c r="B2426" i="1"/>
  <c r="B2425" i="1"/>
  <c r="B2424" i="1"/>
  <c r="B2423" i="1"/>
  <c r="B2422" i="1"/>
  <c r="B2421" i="1"/>
  <c r="B2420" i="1"/>
  <c r="B2419" i="1"/>
  <c r="B2418" i="1"/>
  <c r="B2417" i="1"/>
  <c r="B2416" i="1"/>
  <c r="B2415" i="1"/>
  <c r="B2414" i="1"/>
  <c r="B2413" i="1"/>
  <c r="B2412" i="1"/>
  <c r="B2411" i="1"/>
  <c r="B2410" i="1"/>
  <c r="B2409" i="1"/>
  <c r="B2408" i="1"/>
  <c r="B2407" i="1"/>
  <c r="B2406" i="1"/>
  <c r="B2405" i="1"/>
  <c r="B2404" i="1"/>
  <c r="B2403" i="1"/>
  <c r="B2402" i="1"/>
  <c r="B2401" i="1"/>
  <c r="B2400" i="1"/>
  <c r="B2399" i="1"/>
  <c r="B2398" i="1"/>
  <c r="B2397" i="1"/>
  <c r="B2396" i="1"/>
  <c r="B2395" i="1"/>
  <c r="B2394" i="1"/>
  <c r="B2393" i="1"/>
  <c r="B2392" i="1"/>
  <c r="B2391" i="1"/>
  <c r="B2390" i="1"/>
  <c r="B2389" i="1"/>
  <c r="B2388" i="1"/>
  <c r="B2387" i="1"/>
  <c r="B2386" i="1"/>
  <c r="B2385" i="1"/>
  <c r="B2384" i="1"/>
  <c r="B2383" i="1"/>
  <c r="B2382" i="1"/>
  <c r="B2381" i="1"/>
  <c r="B2380" i="1"/>
  <c r="B2379" i="1"/>
  <c r="B2378" i="1"/>
  <c r="B2377" i="1"/>
  <c r="B2376" i="1"/>
  <c r="B2375" i="1"/>
  <c r="B2374" i="1"/>
  <c r="B2373" i="1"/>
  <c r="B2372" i="1"/>
  <c r="B2371" i="1"/>
  <c r="B2370" i="1"/>
  <c r="B2369" i="1"/>
  <c r="B2368" i="1"/>
  <c r="B2367" i="1"/>
  <c r="B2366" i="1"/>
  <c r="B2365" i="1"/>
  <c r="B2364" i="1"/>
  <c r="B2363" i="1"/>
  <c r="B2362" i="1"/>
  <c r="B2361" i="1"/>
  <c r="B2360" i="1"/>
  <c r="B2359" i="1"/>
  <c r="B2358" i="1"/>
  <c r="B2357" i="1"/>
  <c r="B2356" i="1"/>
  <c r="B2355" i="1"/>
  <c r="B2354" i="1"/>
  <c r="B2353" i="1"/>
  <c r="B2352" i="1"/>
  <c r="B2351" i="1"/>
  <c r="B2350" i="1"/>
  <c r="B2349" i="1"/>
  <c r="B2348" i="1"/>
  <c r="B2347" i="1"/>
  <c r="B2346" i="1"/>
  <c r="B2345" i="1"/>
  <c r="B2344" i="1"/>
  <c r="B2343" i="1"/>
  <c r="B2342" i="1"/>
  <c r="B2341" i="1"/>
  <c r="B2340" i="1"/>
  <c r="B2339" i="1"/>
  <c r="B2338" i="1"/>
  <c r="B2337" i="1"/>
  <c r="B2336" i="1"/>
  <c r="B2335" i="1"/>
  <c r="B2334" i="1"/>
  <c r="B2333" i="1"/>
  <c r="B2332" i="1"/>
  <c r="B2331" i="1"/>
  <c r="B2330" i="1"/>
  <c r="B2329" i="1"/>
  <c r="B2328" i="1"/>
  <c r="B2327" i="1"/>
  <c r="B2326" i="1"/>
  <c r="B2325" i="1"/>
  <c r="B2324" i="1"/>
  <c r="B2323" i="1"/>
  <c r="B2322" i="1"/>
  <c r="B2321" i="1"/>
  <c r="B2320" i="1"/>
  <c r="B2319" i="1"/>
  <c r="B2318" i="1"/>
  <c r="B2317" i="1"/>
  <c r="B2316" i="1"/>
  <c r="B2315" i="1"/>
  <c r="B2314" i="1"/>
  <c r="B2313" i="1"/>
  <c r="B2312" i="1"/>
  <c r="B2311" i="1"/>
  <c r="B2310" i="1"/>
  <c r="B2309" i="1"/>
  <c r="B2308" i="1"/>
  <c r="B2307" i="1"/>
  <c r="B2306" i="1"/>
  <c r="B2305" i="1"/>
  <c r="B2304" i="1"/>
  <c r="B2303" i="1"/>
  <c r="B2302" i="1"/>
  <c r="B2301" i="1"/>
  <c r="B2300" i="1"/>
  <c r="B2299" i="1"/>
  <c r="B2298" i="1"/>
  <c r="B2297" i="1"/>
  <c r="B2296" i="1"/>
  <c r="B2295" i="1"/>
  <c r="B2294" i="1"/>
  <c r="B2293" i="1"/>
  <c r="B2292" i="1"/>
  <c r="B2291" i="1"/>
  <c r="B2290" i="1"/>
  <c r="B2289" i="1"/>
  <c r="B2288" i="1"/>
  <c r="B2287" i="1"/>
  <c r="B2286" i="1"/>
  <c r="B2285" i="1"/>
  <c r="B2284" i="1"/>
  <c r="B2283" i="1"/>
  <c r="B2282" i="1"/>
  <c r="B2281" i="1"/>
  <c r="B2280" i="1"/>
  <c r="B2279" i="1"/>
  <c r="B2278" i="1"/>
  <c r="B2277" i="1"/>
  <c r="B2276" i="1"/>
  <c r="B2275" i="1"/>
  <c r="B2274" i="1"/>
  <c r="B2273" i="1"/>
  <c r="B2272" i="1"/>
  <c r="B2271" i="1"/>
  <c r="B2270" i="1"/>
  <c r="B2269" i="1"/>
  <c r="B2268" i="1"/>
  <c r="B2267" i="1"/>
  <c r="B2266" i="1"/>
  <c r="B2265" i="1"/>
  <c r="B2264" i="1"/>
  <c r="B2263" i="1"/>
  <c r="B2262" i="1"/>
  <c r="B2261" i="1"/>
  <c r="B2260" i="1"/>
  <c r="B2259" i="1"/>
  <c r="B2258" i="1"/>
  <c r="B2257" i="1"/>
  <c r="B2256" i="1"/>
  <c r="B2255" i="1"/>
  <c r="B2254" i="1"/>
  <c r="B2253" i="1"/>
  <c r="B2252" i="1"/>
  <c r="B2251" i="1"/>
  <c r="B2250" i="1"/>
  <c r="B2249" i="1"/>
  <c r="B2248" i="1"/>
  <c r="B2247" i="1"/>
  <c r="B2246" i="1"/>
  <c r="B2245" i="1"/>
  <c r="B2244" i="1"/>
  <c r="B2243" i="1"/>
  <c r="B2242" i="1"/>
  <c r="B2241" i="1"/>
  <c r="B2240" i="1"/>
  <c r="B2239" i="1"/>
  <c r="B2238" i="1"/>
  <c r="B2237" i="1"/>
  <c r="B2236" i="1"/>
  <c r="B2235" i="1"/>
  <c r="B2234" i="1"/>
  <c r="B2233" i="1"/>
  <c r="B2232" i="1"/>
  <c r="B2231" i="1"/>
  <c r="B2230" i="1"/>
  <c r="B2229" i="1"/>
  <c r="B2228" i="1"/>
  <c r="B2227" i="1"/>
  <c r="B2226" i="1"/>
  <c r="B2225" i="1"/>
  <c r="B2224" i="1"/>
  <c r="B2223" i="1"/>
  <c r="B2222" i="1"/>
  <c r="B2221" i="1"/>
  <c r="B2220" i="1"/>
  <c r="B2219" i="1"/>
  <c r="B2218" i="1"/>
  <c r="B2217" i="1"/>
  <c r="B2216" i="1"/>
  <c r="B2215" i="1"/>
  <c r="B2214" i="1"/>
  <c r="B2213" i="1"/>
  <c r="B2212" i="1"/>
  <c r="B2211" i="1"/>
  <c r="B2210" i="1"/>
  <c r="B2209" i="1"/>
  <c r="B2208" i="1"/>
  <c r="B2207" i="1"/>
  <c r="B2206" i="1"/>
  <c r="B2205" i="1"/>
  <c r="B2204" i="1"/>
  <c r="B2203" i="1"/>
  <c r="B2202" i="1"/>
  <c r="B2201" i="1"/>
  <c r="B2200" i="1"/>
  <c r="B2199" i="1"/>
  <c r="B2198" i="1"/>
  <c r="B2197" i="1"/>
  <c r="B2196" i="1"/>
  <c r="B2195" i="1"/>
  <c r="B2194" i="1"/>
  <c r="B2193" i="1"/>
  <c r="B2192" i="1"/>
  <c r="B2191" i="1"/>
  <c r="B2190" i="1"/>
  <c r="B2189" i="1"/>
  <c r="B2188" i="1"/>
  <c r="B2187" i="1"/>
  <c r="B2186" i="1"/>
  <c r="B2185" i="1"/>
  <c r="B2184" i="1"/>
  <c r="B2183" i="1"/>
  <c r="B2182" i="1"/>
  <c r="B2181" i="1"/>
  <c r="B2180" i="1"/>
  <c r="B2179" i="1"/>
  <c r="B2178" i="1"/>
  <c r="B2177" i="1"/>
  <c r="B2176" i="1"/>
  <c r="B2175" i="1"/>
  <c r="B2174" i="1"/>
  <c r="B2173" i="1"/>
  <c r="B2172" i="1"/>
  <c r="B2171" i="1"/>
  <c r="B2170" i="1"/>
  <c r="B2169" i="1"/>
  <c r="B2168" i="1"/>
  <c r="B2167" i="1"/>
  <c r="B2166" i="1"/>
  <c r="B2165" i="1"/>
  <c r="B2164" i="1"/>
  <c r="B2163" i="1"/>
  <c r="B2162" i="1"/>
  <c r="B2161" i="1"/>
  <c r="B2160" i="1"/>
  <c r="B2159" i="1"/>
  <c r="B2158" i="1"/>
  <c r="B2157" i="1"/>
  <c r="B2156" i="1"/>
  <c r="B2155" i="1"/>
  <c r="B2154" i="1"/>
  <c r="B2153" i="1"/>
  <c r="B2152" i="1"/>
  <c r="B2151" i="1"/>
  <c r="B2150" i="1"/>
  <c r="B2149" i="1"/>
  <c r="B2148" i="1"/>
  <c r="B2147" i="1"/>
  <c r="B2146" i="1"/>
  <c r="B2145" i="1"/>
  <c r="B2144" i="1"/>
  <c r="B2143" i="1"/>
  <c r="B2142" i="1"/>
  <c r="B2141" i="1"/>
  <c r="B2140" i="1"/>
  <c r="B2139" i="1"/>
  <c r="B2138" i="1"/>
  <c r="B2137" i="1"/>
  <c r="B2136" i="1"/>
  <c r="B2135" i="1"/>
  <c r="B2134" i="1"/>
  <c r="B2133" i="1"/>
  <c r="B2132" i="1"/>
  <c r="B2131" i="1"/>
  <c r="B2130" i="1"/>
  <c r="B2129" i="1"/>
  <c r="B2128" i="1"/>
  <c r="B2127" i="1"/>
  <c r="B2126" i="1"/>
  <c r="B2125" i="1"/>
  <c r="B2124" i="1"/>
  <c r="B2123" i="1"/>
  <c r="B2122" i="1"/>
  <c r="B2121" i="1"/>
  <c r="B2120" i="1"/>
  <c r="B2119" i="1"/>
  <c r="B2118" i="1"/>
  <c r="B2117" i="1"/>
  <c r="B2116" i="1"/>
  <c r="B2115" i="1"/>
  <c r="B2114" i="1"/>
  <c r="B2113" i="1"/>
  <c r="B2112" i="1"/>
  <c r="B2111" i="1"/>
  <c r="B2110" i="1"/>
  <c r="B2109" i="1"/>
  <c r="B2108" i="1"/>
  <c r="B2107" i="1"/>
  <c r="B2106" i="1"/>
  <c r="B2105" i="1"/>
  <c r="B2104" i="1"/>
  <c r="B2103" i="1"/>
  <c r="B2102" i="1"/>
  <c r="B2101" i="1"/>
  <c r="B2100" i="1"/>
  <c r="B2099" i="1"/>
  <c r="B2098" i="1"/>
  <c r="B2097" i="1"/>
  <c r="B2096" i="1"/>
  <c r="B2095" i="1"/>
  <c r="B2094" i="1"/>
  <c r="B2093" i="1"/>
  <c r="B2092" i="1"/>
  <c r="B2091" i="1"/>
  <c r="B2090" i="1"/>
  <c r="B2089" i="1"/>
  <c r="B2088" i="1"/>
  <c r="B2087" i="1"/>
  <c r="B2086" i="1"/>
  <c r="B2085" i="1"/>
  <c r="B2084" i="1"/>
  <c r="B2083" i="1"/>
  <c r="B2082" i="1"/>
  <c r="B2081" i="1"/>
  <c r="B2080" i="1"/>
  <c r="B2079" i="1"/>
  <c r="B2078" i="1"/>
  <c r="B2077" i="1"/>
  <c r="B2076" i="1"/>
  <c r="B2075" i="1"/>
  <c r="B2074" i="1"/>
  <c r="B2073" i="1"/>
  <c r="B2072" i="1"/>
  <c r="B2071" i="1"/>
  <c r="B2070" i="1"/>
  <c r="B2069" i="1"/>
  <c r="B2068" i="1"/>
  <c r="B2067" i="1"/>
  <c r="B2066" i="1"/>
  <c r="B2065" i="1"/>
  <c r="B2064" i="1"/>
  <c r="B2063" i="1"/>
  <c r="B2062" i="1"/>
  <c r="B2061" i="1"/>
  <c r="B2060" i="1"/>
  <c r="B2059" i="1"/>
  <c r="B2058" i="1"/>
  <c r="B2057" i="1"/>
  <c r="B2056" i="1"/>
  <c r="B2055" i="1"/>
  <c r="B2054" i="1"/>
  <c r="B2053" i="1"/>
  <c r="B2052" i="1"/>
  <c r="B2051" i="1"/>
  <c r="B2050" i="1"/>
  <c r="B2049" i="1"/>
  <c r="B2048" i="1"/>
  <c r="B2047" i="1"/>
  <c r="B2046" i="1"/>
  <c r="B2045" i="1"/>
  <c r="B2044" i="1"/>
  <c r="B2043" i="1"/>
  <c r="B2042" i="1"/>
  <c r="B2041" i="1"/>
  <c r="B2040" i="1"/>
  <c r="B2039" i="1"/>
  <c r="B2038" i="1"/>
  <c r="B2037" i="1"/>
  <c r="B2036" i="1"/>
  <c r="B2035" i="1"/>
  <c r="B2034" i="1"/>
  <c r="B2033" i="1"/>
  <c r="B2032" i="1"/>
  <c r="B2031" i="1"/>
  <c r="B2030" i="1"/>
  <c r="B2029" i="1"/>
  <c r="B2028" i="1"/>
  <c r="B2027" i="1"/>
  <c r="B2026" i="1"/>
  <c r="B2025" i="1"/>
  <c r="B2024" i="1"/>
  <c r="B2023" i="1"/>
  <c r="B2022" i="1"/>
  <c r="B2021" i="1"/>
  <c r="B2020" i="1"/>
  <c r="B2019" i="1"/>
  <c r="B2018" i="1"/>
  <c r="B2017" i="1"/>
  <c r="B2016" i="1"/>
  <c r="B2015" i="1"/>
  <c r="B2014" i="1"/>
  <c r="B2013" i="1"/>
  <c r="B2012" i="1"/>
  <c r="B2011" i="1"/>
  <c r="B2010" i="1"/>
  <c r="B2009" i="1"/>
  <c r="B2008" i="1"/>
  <c r="B2007" i="1"/>
  <c r="B2006" i="1"/>
  <c r="B2005" i="1"/>
  <c r="B2004" i="1"/>
  <c r="B2003" i="1"/>
  <c r="B2002" i="1"/>
  <c r="B2001" i="1"/>
  <c r="B2000" i="1"/>
  <c r="B1999" i="1"/>
  <c r="B1998" i="1"/>
  <c r="B1997" i="1"/>
  <c r="B1996" i="1"/>
  <c r="B1995" i="1"/>
  <c r="B1994" i="1"/>
  <c r="B1993" i="1"/>
  <c r="B1992" i="1"/>
  <c r="B1991" i="1"/>
  <c r="B1990" i="1"/>
  <c r="B1989" i="1"/>
  <c r="B1988" i="1"/>
  <c r="B1987" i="1"/>
  <c r="B1986" i="1"/>
  <c r="B1985" i="1"/>
  <c r="B1984" i="1"/>
  <c r="B1983" i="1"/>
  <c r="B1982" i="1"/>
  <c r="B1981" i="1"/>
  <c r="B1980" i="1"/>
  <c r="B1979" i="1"/>
  <c r="B1978" i="1"/>
  <c r="B1977" i="1"/>
  <c r="B1976" i="1"/>
  <c r="B1975" i="1"/>
  <c r="B1974" i="1"/>
  <c r="B1973" i="1"/>
  <c r="B1972" i="1"/>
  <c r="B1971" i="1"/>
  <c r="B1970" i="1"/>
  <c r="B1969" i="1"/>
  <c r="B1968" i="1"/>
  <c r="B1967" i="1"/>
  <c r="B1966" i="1"/>
  <c r="B1965" i="1"/>
  <c r="B1964" i="1"/>
  <c r="B1963" i="1"/>
  <c r="B1962" i="1"/>
  <c r="B1961" i="1"/>
  <c r="B1960" i="1"/>
  <c r="B1959" i="1"/>
  <c r="B1958" i="1"/>
  <c r="B1957" i="1"/>
  <c r="B1956" i="1"/>
  <c r="B1955" i="1"/>
  <c r="B1954" i="1"/>
  <c r="B1953" i="1"/>
  <c r="B1952" i="1"/>
  <c r="B1951" i="1"/>
  <c r="B1950" i="1"/>
  <c r="B1949" i="1"/>
  <c r="B1948" i="1"/>
  <c r="B1947" i="1"/>
  <c r="B1946" i="1"/>
  <c r="B1945" i="1"/>
  <c r="B1944" i="1"/>
  <c r="B1943" i="1"/>
  <c r="B1942" i="1"/>
  <c r="B1941" i="1"/>
  <c r="B1940" i="1"/>
  <c r="B1939" i="1"/>
  <c r="B1938" i="1"/>
  <c r="B1937" i="1"/>
  <c r="B1936" i="1"/>
  <c r="B1935" i="1"/>
  <c r="B1934" i="1"/>
  <c r="B1933" i="1"/>
  <c r="B1932" i="1"/>
  <c r="B1931" i="1"/>
  <c r="B1930" i="1"/>
  <c r="B1929" i="1"/>
  <c r="B1928" i="1"/>
  <c r="B1927" i="1"/>
  <c r="B1926" i="1"/>
  <c r="B1925" i="1"/>
  <c r="B1924" i="1"/>
  <c r="B1923" i="1"/>
  <c r="B1922" i="1"/>
  <c r="B1921" i="1"/>
  <c r="B1920" i="1"/>
  <c r="B1919" i="1"/>
  <c r="B1918" i="1"/>
  <c r="B1917" i="1"/>
  <c r="B1916" i="1"/>
  <c r="B1915" i="1"/>
  <c r="B1914" i="1"/>
  <c r="B1913" i="1"/>
  <c r="B1912" i="1"/>
  <c r="B1911" i="1"/>
  <c r="B1910" i="1"/>
  <c r="B1909" i="1"/>
  <c r="B1908" i="1"/>
  <c r="B1907" i="1"/>
  <c r="B1906" i="1"/>
  <c r="B1905" i="1"/>
  <c r="B1904" i="1"/>
  <c r="B1903" i="1"/>
  <c r="B1902" i="1"/>
  <c r="B1901" i="1"/>
  <c r="B1900" i="1"/>
  <c r="B1899" i="1"/>
  <c r="B1898" i="1"/>
  <c r="B1897" i="1"/>
  <c r="B1896" i="1"/>
  <c r="B1895" i="1"/>
  <c r="B1894" i="1"/>
  <c r="B1893" i="1"/>
  <c r="B1892" i="1"/>
  <c r="B1891" i="1"/>
  <c r="B1890" i="1"/>
  <c r="B1889" i="1"/>
  <c r="B1888" i="1"/>
  <c r="B1887" i="1"/>
  <c r="B1886" i="1"/>
  <c r="B1885" i="1"/>
  <c r="B1884" i="1"/>
  <c r="B1883" i="1"/>
  <c r="B1882" i="1"/>
  <c r="B1881" i="1"/>
  <c r="B1880" i="1"/>
  <c r="B1879" i="1"/>
  <c r="B1878" i="1"/>
  <c r="B1877" i="1"/>
  <c r="B1876" i="1"/>
  <c r="B1875" i="1"/>
  <c r="B1874" i="1"/>
  <c r="B1873" i="1"/>
  <c r="B1872" i="1"/>
  <c r="B1871" i="1"/>
  <c r="B1870" i="1"/>
  <c r="B1869" i="1"/>
  <c r="B1868" i="1"/>
  <c r="B1867" i="1"/>
  <c r="B1866" i="1"/>
  <c r="B1865" i="1"/>
  <c r="B1864" i="1"/>
  <c r="B1863" i="1"/>
  <c r="B1862" i="1"/>
  <c r="B1861" i="1"/>
  <c r="B1860" i="1"/>
  <c r="B1859" i="1"/>
  <c r="B1858" i="1"/>
  <c r="B1857" i="1"/>
  <c r="B1856" i="1"/>
  <c r="B1855" i="1"/>
  <c r="B1854" i="1"/>
  <c r="B1853" i="1"/>
  <c r="B1852" i="1"/>
  <c r="B1851" i="1"/>
  <c r="B1850" i="1"/>
  <c r="B1849" i="1"/>
  <c r="B1848" i="1"/>
  <c r="B1847" i="1"/>
  <c r="B1846" i="1"/>
  <c r="B1845" i="1"/>
  <c r="B1844" i="1"/>
  <c r="B1843" i="1"/>
  <c r="B1842" i="1"/>
  <c r="B1841" i="1"/>
  <c r="B1840" i="1"/>
  <c r="B1839" i="1"/>
  <c r="B1838" i="1"/>
  <c r="B1837" i="1"/>
  <c r="B1836" i="1"/>
  <c r="B1835" i="1"/>
  <c r="B1834" i="1"/>
  <c r="B1833" i="1"/>
  <c r="B1832" i="1"/>
  <c r="B1831" i="1"/>
  <c r="B1830" i="1"/>
  <c r="B1829" i="1"/>
  <c r="B1828" i="1"/>
  <c r="B1827" i="1"/>
  <c r="B1826" i="1"/>
  <c r="B1825" i="1"/>
  <c r="B1824" i="1"/>
  <c r="B1823" i="1"/>
  <c r="B1822" i="1"/>
  <c r="B1821" i="1"/>
  <c r="B1820" i="1"/>
  <c r="B1819" i="1"/>
  <c r="B1818" i="1"/>
  <c r="B1817" i="1"/>
  <c r="B1816" i="1"/>
  <c r="B1815" i="1"/>
  <c r="B1814" i="1"/>
  <c r="B1813" i="1"/>
  <c r="B1812" i="1"/>
  <c r="B1811" i="1"/>
  <c r="B1810" i="1"/>
  <c r="B1809" i="1"/>
  <c r="B1808" i="1"/>
  <c r="B1807" i="1"/>
  <c r="B1806" i="1"/>
  <c r="B1805" i="1"/>
  <c r="B1804" i="1"/>
  <c r="B1803" i="1"/>
  <c r="B1802" i="1"/>
  <c r="B1801" i="1"/>
  <c r="B1800" i="1"/>
  <c r="B1799" i="1"/>
  <c r="B1798" i="1"/>
  <c r="B1797" i="1"/>
  <c r="B1796" i="1"/>
  <c r="B1795" i="1"/>
  <c r="B1794" i="1"/>
  <c r="B1793" i="1"/>
  <c r="B1792" i="1"/>
  <c r="B1791" i="1"/>
  <c r="B1790" i="1"/>
  <c r="B1789" i="1"/>
  <c r="B1788" i="1"/>
  <c r="B1787" i="1"/>
  <c r="B1786" i="1"/>
  <c r="B1785" i="1"/>
  <c r="B1784" i="1"/>
  <c r="B1783" i="1"/>
  <c r="B1782" i="1"/>
  <c r="B1781" i="1"/>
  <c r="B1780" i="1"/>
  <c r="B1779" i="1"/>
  <c r="B1778" i="1"/>
  <c r="B1777" i="1"/>
  <c r="B1776" i="1"/>
  <c r="B1775" i="1"/>
  <c r="B1774" i="1"/>
  <c r="B1773" i="1"/>
  <c r="B1772" i="1"/>
  <c r="B1771" i="1"/>
  <c r="B1770" i="1"/>
  <c r="B1769" i="1"/>
  <c r="B1768" i="1"/>
  <c r="B1767" i="1"/>
  <c r="B1766" i="1"/>
  <c r="B1765" i="1"/>
  <c r="B1764" i="1"/>
  <c r="B1763" i="1"/>
  <c r="B1762" i="1"/>
  <c r="B1761" i="1"/>
  <c r="B1760" i="1"/>
  <c r="B1759" i="1"/>
  <c r="B1758" i="1"/>
  <c r="B1757" i="1"/>
  <c r="B1756" i="1"/>
  <c r="B1755" i="1"/>
  <c r="B1754" i="1"/>
  <c r="B1753" i="1"/>
  <c r="B1752" i="1"/>
  <c r="B1751" i="1"/>
  <c r="B1750" i="1"/>
  <c r="B1749" i="1"/>
  <c r="B1748" i="1"/>
  <c r="B1747" i="1"/>
  <c r="B1746" i="1"/>
  <c r="B1745" i="1"/>
  <c r="B1744" i="1"/>
  <c r="B1743" i="1"/>
  <c r="B1742" i="1"/>
  <c r="B1741" i="1"/>
  <c r="B1740" i="1"/>
  <c r="B1739" i="1"/>
  <c r="B1738" i="1"/>
  <c r="B1737" i="1"/>
  <c r="B1736" i="1"/>
  <c r="B1735" i="1"/>
  <c r="B1734" i="1"/>
  <c r="B1733" i="1"/>
  <c r="B1732" i="1"/>
  <c r="B1731" i="1"/>
  <c r="B1730" i="1"/>
  <c r="B1729" i="1"/>
  <c r="B1728" i="1"/>
  <c r="B1727" i="1"/>
  <c r="B1726" i="1"/>
  <c r="B1725" i="1"/>
  <c r="B1724" i="1"/>
  <c r="B1723" i="1"/>
  <c r="B1722" i="1"/>
  <c r="B1721" i="1"/>
  <c r="B1720" i="1"/>
  <c r="B1719" i="1"/>
  <c r="B1718" i="1"/>
  <c r="B1717" i="1"/>
  <c r="B1716" i="1"/>
  <c r="B1715" i="1"/>
  <c r="B1714" i="1"/>
  <c r="B1713" i="1"/>
  <c r="B1712" i="1"/>
  <c r="B1711" i="1"/>
  <c r="B1710" i="1"/>
  <c r="B1709" i="1"/>
  <c r="B1708" i="1"/>
  <c r="B1707" i="1"/>
  <c r="B1706" i="1"/>
  <c r="B1705" i="1"/>
  <c r="B1704" i="1"/>
  <c r="B1703" i="1"/>
  <c r="B1702" i="1"/>
  <c r="B1701" i="1"/>
  <c r="B1700" i="1"/>
  <c r="B1699" i="1"/>
  <c r="B1698" i="1"/>
  <c r="B1697" i="1"/>
  <c r="B1696" i="1"/>
  <c r="B1695" i="1"/>
  <c r="B1694" i="1"/>
  <c r="B1693" i="1"/>
  <c r="B1692" i="1"/>
  <c r="B1691" i="1"/>
  <c r="B1690" i="1"/>
  <c r="B1689" i="1"/>
  <c r="B1688" i="1"/>
  <c r="B1687" i="1"/>
  <c r="B1686" i="1"/>
  <c r="B1685" i="1"/>
  <c r="B1684" i="1"/>
  <c r="B1683" i="1"/>
  <c r="B1682" i="1"/>
  <c r="B1681" i="1"/>
  <c r="B1680" i="1"/>
  <c r="B1679" i="1"/>
  <c r="B1678" i="1"/>
  <c r="B1677" i="1"/>
  <c r="B1676" i="1"/>
  <c r="B1675" i="1"/>
  <c r="B1674" i="1"/>
  <c r="B1673" i="1"/>
  <c r="B1672" i="1"/>
  <c r="B1671" i="1"/>
  <c r="B1670" i="1"/>
  <c r="B1669" i="1"/>
  <c r="B1668" i="1"/>
  <c r="B1667" i="1"/>
  <c r="B1666" i="1"/>
  <c r="B1665" i="1"/>
  <c r="B1664" i="1"/>
  <c r="B1663" i="1"/>
  <c r="B1662" i="1"/>
  <c r="B1661" i="1"/>
  <c r="B1660" i="1"/>
  <c r="B1659" i="1"/>
  <c r="B1658" i="1"/>
  <c r="B1657" i="1"/>
  <c r="B1656" i="1"/>
  <c r="B1655" i="1"/>
  <c r="B1654" i="1"/>
  <c r="B1653" i="1"/>
  <c r="B1652" i="1"/>
  <c r="B1651" i="1"/>
  <c r="B1650" i="1"/>
  <c r="B1649" i="1"/>
  <c r="B1648" i="1"/>
  <c r="B1647" i="1"/>
  <c r="B1646" i="1"/>
  <c r="B1645" i="1"/>
  <c r="B1644" i="1"/>
  <c r="B1643" i="1"/>
  <c r="B1642" i="1"/>
  <c r="B1641" i="1"/>
  <c r="B1640" i="1"/>
  <c r="B1639" i="1"/>
  <c r="B1638" i="1"/>
  <c r="B1637" i="1"/>
  <c r="B1636" i="1"/>
  <c r="B1635" i="1"/>
  <c r="B1634" i="1"/>
  <c r="B1633" i="1"/>
  <c r="B1632" i="1"/>
  <c r="B1631" i="1"/>
  <c r="B1630" i="1"/>
  <c r="B1629" i="1"/>
  <c r="B1628" i="1"/>
  <c r="B1627" i="1"/>
  <c r="B1626" i="1"/>
  <c r="B1625" i="1"/>
  <c r="B1624" i="1"/>
  <c r="B1623" i="1"/>
  <c r="B1622" i="1"/>
  <c r="B1621" i="1"/>
  <c r="B1620" i="1"/>
  <c r="B1619" i="1"/>
  <c r="B1618" i="1"/>
  <c r="B1617" i="1"/>
  <c r="B1616" i="1"/>
  <c r="B1615" i="1"/>
  <c r="B1614" i="1"/>
  <c r="B1613" i="1"/>
  <c r="B1612" i="1"/>
  <c r="B1611" i="1"/>
  <c r="B1610" i="1"/>
  <c r="B1609" i="1"/>
  <c r="B1608" i="1"/>
  <c r="B1607" i="1"/>
  <c r="B1606" i="1"/>
  <c r="B1605" i="1"/>
  <c r="B1604" i="1"/>
  <c r="B1603" i="1"/>
  <c r="B1602" i="1"/>
  <c r="B1601" i="1"/>
  <c r="B1600" i="1"/>
  <c r="B1599" i="1"/>
  <c r="B1598" i="1"/>
  <c r="B1597" i="1"/>
  <c r="B1596" i="1"/>
  <c r="B1595" i="1"/>
  <c r="B1594" i="1"/>
  <c r="B1593" i="1"/>
  <c r="B1592" i="1"/>
  <c r="B1591" i="1"/>
  <c r="B1590" i="1"/>
  <c r="B1589" i="1"/>
  <c r="B1588" i="1"/>
  <c r="B1587" i="1"/>
  <c r="B1586" i="1"/>
  <c r="B1585" i="1"/>
  <c r="B1584" i="1"/>
  <c r="B1583" i="1"/>
  <c r="B1582" i="1"/>
  <c r="B1581" i="1"/>
  <c r="B1580" i="1"/>
  <c r="B1579" i="1"/>
  <c r="B1578" i="1"/>
  <c r="B1577" i="1"/>
  <c r="B1576" i="1"/>
  <c r="B1575" i="1"/>
  <c r="B1574" i="1"/>
  <c r="B1573" i="1"/>
  <c r="B1572" i="1"/>
  <c r="B1571" i="1"/>
  <c r="B1570" i="1"/>
  <c r="B1569" i="1"/>
  <c r="B1568" i="1"/>
  <c r="B1567" i="1"/>
  <c r="B1566" i="1"/>
  <c r="B1565" i="1"/>
  <c r="B1564" i="1"/>
  <c r="B1563" i="1"/>
  <c r="B1562" i="1"/>
  <c r="B1561" i="1"/>
  <c r="B1560" i="1"/>
  <c r="B1559" i="1"/>
  <c r="B1558" i="1"/>
  <c r="B1557" i="1"/>
  <c r="B1556" i="1"/>
  <c r="B1555" i="1"/>
  <c r="B1554" i="1"/>
  <c r="B1553" i="1"/>
  <c r="B1552" i="1"/>
  <c r="B1551" i="1"/>
  <c r="B1550" i="1"/>
  <c r="B1549" i="1"/>
  <c r="B1548" i="1"/>
  <c r="B1547" i="1"/>
  <c r="B1546" i="1"/>
  <c r="B1545" i="1"/>
  <c r="B1544" i="1"/>
  <c r="B1543" i="1"/>
  <c r="B1542" i="1"/>
  <c r="B1541" i="1"/>
  <c r="B1540" i="1"/>
  <c r="B1539" i="1"/>
  <c r="B1538" i="1"/>
  <c r="B1537" i="1"/>
  <c r="B1536" i="1"/>
  <c r="B1535" i="1"/>
  <c r="B1534" i="1"/>
  <c r="B1533" i="1"/>
  <c r="B1532" i="1"/>
  <c r="B1531" i="1"/>
  <c r="B1530" i="1"/>
  <c r="B1529" i="1"/>
  <c r="B1528" i="1"/>
  <c r="B1527" i="1"/>
  <c r="B1526" i="1"/>
  <c r="B1525" i="1"/>
  <c r="B1524" i="1"/>
  <c r="B1523" i="1"/>
  <c r="B1522" i="1"/>
  <c r="B1521" i="1"/>
  <c r="B1520" i="1"/>
  <c r="B1519" i="1"/>
  <c r="B1518" i="1"/>
  <c r="B1517" i="1"/>
  <c r="B1516" i="1"/>
  <c r="B1515" i="1"/>
  <c r="B1514" i="1"/>
  <c r="B1513" i="1"/>
  <c r="B1512" i="1"/>
  <c r="B1511" i="1"/>
  <c r="B1510" i="1"/>
  <c r="B1509" i="1"/>
  <c r="B1508" i="1"/>
  <c r="B1507" i="1"/>
  <c r="B1506" i="1"/>
  <c r="B1505" i="1"/>
  <c r="B1504" i="1"/>
  <c r="B1503" i="1"/>
  <c r="B1502" i="1"/>
  <c r="B1501" i="1"/>
  <c r="B1500" i="1"/>
  <c r="B1499" i="1"/>
  <c r="B1498" i="1"/>
  <c r="B1497" i="1"/>
  <c r="B1496" i="1"/>
  <c r="B1495" i="1"/>
  <c r="B1494" i="1"/>
  <c r="B1493" i="1"/>
  <c r="B1492" i="1"/>
  <c r="B1491" i="1"/>
  <c r="B1490" i="1"/>
  <c r="B1489" i="1"/>
  <c r="B1488" i="1"/>
  <c r="B1487" i="1"/>
  <c r="B1486" i="1"/>
  <c r="B1485" i="1"/>
  <c r="B1484" i="1"/>
  <c r="B1483" i="1"/>
  <c r="B1482" i="1"/>
  <c r="B1481" i="1"/>
  <c r="B1480" i="1"/>
  <c r="B1479" i="1"/>
  <c r="B1478" i="1"/>
  <c r="B1477" i="1"/>
  <c r="B1476" i="1"/>
  <c r="B1475" i="1"/>
  <c r="B1474" i="1"/>
  <c r="B1473" i="1"/>
  <c r="B1472" i="1"/>
  <c r="B1471" i="1"/>
  <c r="B1470" i="1"/>
  <c r="B1469" i="1"/>
  <c r="B1468" i="1"/>
  <c r="B1467" i="1"/>
  <c r="B1466" i="1"/>
  <c r="B1465" i="1"/>
  <c r="B1464" i="1"/>
  <c r="B1463" i="1"/>
  <c r="B1462" i="1"/>
  <c r="B1461" i="1"/>
  <c r="B1460" i="1"/>
  <c r="B1459" i="1"/>
  <c r="B1458" i="1"/>
  <c r="B1457" i="1"/>
  <c r="B1456" i="1"/>
  <c r="B1455" i="1"/>
  <c r="B1454" i="1"/>
  <c r="B1453" i="1"/>
  <c r="B1452" i="1"/>
  <c r="B1451" i="1"/>
  <c r="B1450" i="1"/>
  <c r="B1449" i="1"/>
  <c r="B1448" i="1"/>
  <c r="B1447" i="1"/>
  <c r="B1446" i="1"/>
  <c r="B1445" i="1"/>
  <c r="B1444" i="1"/>
  <c r="B1443" i="1"/>
  <c r="B1442" i="1"/>
  <c r="B1441" i="1"/>
  <c r="B1440" i="1"/>
  <c r="B1439" i="1"/>
  <c r="B1438" i="1"/>
  <c r="B1437" i="1"/>
  <c r="B1436" i="1"/>
  <c r="B1435" i="1"/>
  <c r="B1434" i="1"/>
  <c r="B1433" i="1"/>
  <c r="B1432" i="1"/>
  <c r="B1431" i="1"/>
  <c r="B1430" i="1"/>
  <c r="B1429" i="1"/>
  <c r="B1428" i="1"/>
  <c r="B1427" i="1"/>
  <c r="B1426" i="1"/>
  <c r="B1425" i="1"/>
  <c r="B1424" i="1"/>
  <c r="B1423" i="1"/>
  <c r="B1422" i="1"/>
  <c r="B1421" i="1"/>
  <c r="B1420" i="1"/>
  <c r="B1419" i="1"/>
  <c r="B1418" i="1"/>
  <c r="B1417" i="1"/>
  <c r="B1416" i="1"/>
  <c r="B1415" i="1"/>
  <c r="B1414" i="1"/>
  <c r="B1413" i="1"/>
  <c r="B1412" i="1"/>
  <c r="B1411" i="1"/>
  <c r="B1410" i="1"/>
  <c r="B1409" i="1"/>
  <c r="B1408" i="1"/>
  <c r="B1407" i="1"/>
  <c r="B1406" i="1"/>
  <c r="B1405" i="1"/>
  <c r="B1404" i="1"/>
  <c r="B1403" i="1"/>
  <c r="B1402" i="1"/>
  <c r="B1401" i="1"/>
  <c r="B1400" i="1"/>
  <c r="B1399" i="1"/>
  <c r="B1398" i="1"/>
  <c r="B1397" i="1"/>
  <c r="B1396" i="1"/>
  <c r="B1395" i="1"/>
  <c r="B1394" i="1"/>
  <c r="B1393" i="1"/>
  <c r="B1392" i="1"/>
  <c r="B1391" i="1"/>
  <c r="B1390" i="1"/>
  <c r="B1389" i="1"/>
  <c r="B1388" i="1"/>
  <c r="B1387" i="1"/>
  <c r="B1386" i="1"/>
  <c r="B1385" i="1"/>
  <c r="B1384" i="1"/>
  <c r="B1383" i="1"/>
  <c r="B1382" i="1"/>
  <c r="B1381" i="1"/>
  <c r="B1380" i="1"/>
  <c r="B1379" i="1"/>
  <c r="B1378" i="1"/>
  <c r="B1377" i="1"/>
  <c r="B1376" i="1"/>
  <c r="B1375" i="1"/>
  <c r="B1374" i="1"/>
  <c r="B1373" i="1"/>
  <c r="B1372" i="1"/>
  <c r="B1371" i="1"/>
  <c r="B1370" i="1"/>
  <c r="B1369" i="1"/>
  <c r="B1368" i="1"/>
  <c r="B1367" i="1"/>
  <c r="B1366" i="1"/>
  <c r="B1365" i="1"/>
  <c r="B1364" i="1"/>
  <c r="B1363" i="1"/>
  <c r="B1362" i="1"/>
  <c r="B1361" i="1"/>
  <c r="B1360" i="1"/>
  <c r="B1359" i="1"/>
  <c r="B1358" i="1"/>
  <c r="B1357" i="1"/>
  <c r="B1356" i="1"/>
  <c r="B1355" i="1"/>
  <c r="B1354" i="1"/>
  <c r="B1353" i="1"/>
  <c r="B1352" i="1"/>
  <c r="B1351" i="1"/>
  <c r="B1350" i="1"/>
  <c r="B1349" i="1"/>
  <c r="B1348" i="1"/>
  <c r="B1347" i="1"/>
  <c r="B1346" i="1"/>
  <c r="B1345" i="1"/>
  <c r="B1344" i="1"/>
  <c r="B1343" i="1"/>
  <c r="B1342" i="1"/>
  <c r="B1341" i="1"/>
  <c r="B1340" i="1"/>
  <c r="B1339" i="1"/>
  <c r="B1338" i="1"/>
  <c r="B1337" i="1"/>
  <c r="B1336" i="1"/>
  <c r="B1335" i="1"/>
  <c r="B1334" i="1"/>
  <c r="B1333" i="1"/>
  <c r="B1332" i="1"/>
  <c r="B1331" i="1"/>
  <c r="B1330" i="1"/>
  <c r="B1329" i="1"/>
  <c r="B1328" i="1"/>
  <c r="B1327" i="1"/>
  <c r="B1326" i="1"/>
  <c r="B1325" i="1"/>
  <c r="B1324" i="1"/>
  <c r="B1323" i="1"/>
  <c r="B1322" i="1"/>
  <c r="B1321" i="1"/>
  <c r="B1320" i="1"/>
  <c r="B1319" i="1"/>
  <c r="B1318" i="1"/>
  <c r="B1317" i="1"/>
  <c r="B1316" i="1"/>
  <c r="B1315" i="1"/>
  <c r="B1314" i="1"/>
  <c r="B1313" i="1"/>
  <c r="B1312" i="1"/>
  <c r="B1311" i="1"/>
  <c r="B1310" i="1"/>
  <c r="B1309" i="1"/>
  <c r="B1308" i="1"/>
  <c r="B1307" i="1"/>
  <c r="B1306" i="1"/>
  <c r="B1305" i="1"/>
  <c r="B1304" i="1"/>
  <c r="B1303" i="1"/>
  <c r="B1302" i="1"/>
  <c r="B1301" i="1"/>
  <c r="B1300" i="1"/>
  <c r="B1299" i="1"/>
  <c r="B1298" i="1"/>
  <c r="B1297" i="1"/>
  <c r="B1296" i="1"/>
  <c r="B1295" i="1"/>
  <c r="B1294" i="1"/>
  <c r="B1293" i="1"/>
  <c r="B1292" i="1"/>
  <c r="B1291" i="1"/>
  <c r="B1290" i="1"/>
  <c r="B1289" i="1"/>
  <c r="B1288" i="1"/>
  <c r="B1287" i="1"/>
  <c r="B1286" i="1"/>
  <c r="B1285" i="1"/>
  <c r="B1284" i="1"/>
  <c r="B1283" i="1"/>
  <c r="B1282" i="1"/>
  <c r="B1281" i="1"/>
  <c r="B1280" i="1"/>
  <c r="B1279" i="1"/>
  <c r="B1278" i="1"/>
  <c r="B1277" i="1"/>
  <c r="B1276" i="1"/>
  <c r="B1275" i="1"/>
  <c r="B1274" i="1"/>
  <c r="B1273" i="1"/>
  <c r="B1272" i="1"/>
  <c r="B1271" i="1"/>
  <c r="B1270" i="1"/>
  <c r="B1269" i="1"/>
  <c r="B1268" i="1"/>
  <c r="B1267" i="1"/>
  <c r="B1266" i="1"/>
  <c r="B1265" i="1"/>
  <c r="B1264" i="1"/>
  <c r="B1263" i="1"/>
  <c r="B1262" i="1"/>
  <c r="B1261" i="1"/>
  <c r="B1260" i="1"/>
  <c r="B1259" i="1"/>
  <c r="B1258" i="1"/>
  <c r="B1257" i="1"/>
  <c r="B1256" i="1"/>
  <c r="B1255" i="1"/>
  <c r="B1254" i="1"/>
  <c r="B1253" i="1"/>
  <c r="B1252" i="1"/>
  <c r="B1251" i="1"/>
  <c r="B1250" i="1"/>
  <c r="B1249" i="1"/>
  <c r="B1248" i="1"/>
  <c r="B1247" i="1"/>
  <c r="B1246" i="1"/>
  <c r="B1245" i="1"/>
  <c r="B1244" i="1"/>
  <c r="B1243" i="1"/>
  <c r="B1242" i="1"/>
  <c r="B1241" i="1"/>
  <c r="B1240" i="1"/>
  <c r="B1239" i="1"/>
  <c r="B1238" i="1"/>
  <c r="B1237" i="1"/>
  <c r="B1236" i="1"/>
  <c r="B1235" i="1"/>
  <c r="B1234" i="1"/>
  <c r="B1233" i="1"/>
  <c r="B1232" i="1"/>
  <c r="B1231" i="1"/>
  <c r="B1230" i="1"/>
  <c r="B1229" i="1"/>
  <c r="B1228" i="1"/>
  <c r="B1227" i="1"/>
  <c r="B1226" i="1"/>
  <c r="B1225" i="1"/>
  <c r="B1224" i="1"/>
  <c r="B1223" i="1"/>
  <c r="B1222" i="1"/>
  <c r="B1221" i="1"/>
  <c r="B1220" i="1"/>
  <c r="B1219" i="1"/>
  <c r="B1218" i="1"/>
  <c r="B1217" i="1"/>
  <c r="B1216" i="1"/>
  <c r="B1215" i="1"/>
  <c r="B1214" i="1"/>
  <c r="B1213" i="1"/>
  <c r="B1212" i="1"/>
  <c r="B1211" i="1"/>
  <c r="B1210" i="1"/>
  <c r="B1209" i="1"/>
  <c r="B1208" i="1"/>
  <c r="B1207" i="1"/>
  <c r="B1206" i="1"/>
  <c r="B1205" i="1"/>
  <c r="B1204" i="1"/>
  <c r="B1203" i="1"/>
  <c r="B1202" i="1"/>
  <c r="B1201" i="1"/>
  <c r="B1200" i="1"/>
  <c r="B1199" i="1"/>
  <c r="B1198" i="1"/>
  <c r="B1197" i="1"/>
  <c r="B1196" i="1"/>
  <c r="B1195" i="1"/>
  <c r="B1194" i="1"/>
  <c r="B1193" i="1"/>
  <c r="B1192" i="1"/>
  <c r="B1191" i="1"/>
  <c r="B1190" i="1"/>
  <c r="B1189" i="1"/>
  <c r="B1188" i="1"/>
  <c r="B1187" i="1"/>
  <c r="B1186" i="1"/>
  <c r="B1185" i="1"/>
  <c r="B1184" i="1"/>
  <c r="B1183" i="1"/>
  <c r="B1182" i="1"/>
  <c r="B1181" i="1"/>
  <c r="B1180" i="1"/>
  <c r="B1179" i="1"/>
  <c r="B1178" i="1"/>
  <c r="B1177" i="1"/>
  <c r="B1176" i="1"/>
  <c r="B1175" i="1"/>
  <c r="B1174" i="1"/>
  <c r="B1173" i="1"/>
  <c r="B1172" i="1"/>
  <c r="B1171" i="1"/>
  <c r="B1170" i="1"/>
  <c r="B1169" i="1"/>
  <c r="B1168" i="1"/>
  <c r="B1167" i="1"/>
  <c r="B1166" i="1"/>
  <c r="B1165" i="1"/>
  <c r="B1164" i="1"/>
  <c r="B1163" i="1"/>
  <c r="B1162" i="1"/>
  <c r="B1161" i="1"/>
  <c r="B1160" i="1"/>
  <c r="B1159" i="1"/>
  <c r="B1158" i="1"/>
  <c r="B1157" i="1"/>
  <c r="B1156" i="1"/>
  <c r="B1155" i="1"/>
  <c r="B1154" i="1"/>
  <c r="B1153" i="1"/>
  <c r="B1152" i="1"/>
  <c r="B1151" i="1"/>
  <c r="B1150" i="1"/>
  <c r="B1149" i="1"/>
  <c r="B1148" i="1"/>
  <c r="B1147" i="1"/>
  <c r="B1146" i="1"/>
  <c r="B1145" i="1"/>
  <c r="B1144" i="1"/>
  <c r="B1143" i="1"/>
  <c r="B1142" i="1"/>
  <c r="B1141" i="1"/>
  <c r="B1140" i="1"/>
  <c r="B1139" i="1"/>
  <c r="B1138" i="1"/>
  <c r="B1137" i="1"/>
  <c r="B1136" i="1"/>
  <c r="B1135" i="1"/>
  <c r="B1134" i="1"/>
  <c r="B1133" i="1"/>
  <c r="B1132" i="1"/>
  <c r="B1131" i="1"/>
  <c r="B1130" i="1"/>
  <c r="B1129" i="1"/>
  <c r="B1128" i="1"/>
  <c r="B1127" i="1"/>
  <c r="B1126" i="1"/>
  <c r="B1125" i="1"/>
  <c r="B1124" i="1"/>
  <c r="B1123" i="1"/>
  <c r="B1122" i="1"/>
  <c r="B1121" i="1"/>
  <c r="B1120" i="1"/>
  <c r="B1119" i="1"/>
  <c r="B1118" i="1"/>
  <c r="B1117" i="1"/>
  <c r="B1116" i="1"/>
  <c r="B1115" i="1"/>
  <c r="B1114" i="1"/>
  <c r="B1113" i="1"/>
  <c r="B1112" i="1"/>
  <c r="B1111" i="1"/>
  <c r="B1110" i="1"/>
  <c r="B1109" i="1"/>
  <c r="B1108" i="1"/>
  <c r="B1107" i="1"/>
  <c r="B1106" i="1"/>
  <c r="B1105" i="1"/>
  <c r="B1104" i="1"/>
  <c r="B1103" i="1"/>
  <c r="B1102" i="1"/>
  <c r="B1101" i="1"/>
  <c r="B1100" i="1"/>
  <c r="B1099" i="1"/>
  <c r="B1098" i="1"/>
  <c r="B1097" i="1"/>
  <c r="B1096" i="1"/>
  <c r="B1095" i="1"/>
  <c r="B1094" i="1"/>
  <c r="B1093" i="1"/>
  <c r="B1092" i="1"/>
  <c r="B1091" i="1"/>
  <c r="B1090" i="1"/>
  <c r="B1089" i="1"/>
  <c r="B1088" i="1"/>
  <c r="B1087" i="1"/>
  <c r="B1086" i="1"/>
  <c r="B1085" i="1"/>
  <c r="B1084" i="1"/>
  <c r="B1083" i="1"/>
  <c r="B1082" i="1"/>
  <c r="B1081" i="1"/>
  <c r="B1080" i="1"/>
  <c r="B1079" i="1"/>
  <c r="B1078" i="1"/>
  <c r="B1077" i="1"/>
  <c r="B1076" i="1"/>
  <c r="B1075" i="1"/>
  <c r="B1074" i="1"/>
  <c r="B1073" i="1"/>
  <c r="B1072" i="1"/>
  <c r="B1071" i="1"/>
  <c r="B1070" i="1"/>
  <c r="B1069" i="1"/>
  <c r="B1068" i="1"/>
  <c r="B1067" i="1"/>
  <c r="B1066" i="1"/>
  <c r="B1065" i="1"/>
  <c r="B1064" i="1"/>
  <c r="B1063" i="1"/>
  <c r="B1062" i="1"/>
  <c r="B1061" i="1"/>
  <c r="B1060" i="1"/>
  <c r="B1059" i="1"/>
  <c r="B1058" i="1"/>
  <c r="B1057" i="1"/>
  <c r="B1056" i="1"/>
  <c r="B1055" i="1"/>
  <c r="B1054" i="1"/>
  <c r="B1053" i="1"/>
  <c r="B1052" i="1"/>
  <c r="B1051" i="1"/>
  <c r="B1050" i="1"/>
  <c r="B1049" i="1"/>
  <c r="B1048" i="1"/>
  <c r="B1047" i="1"/>
  <c r="B1046" i="1"/>
  <c r="B1045" i="1"/>
  <c r="B1044" i="1"/>
  <c r="B1043" i="1"/>
  <c r="B1042" i="1"/>
  <c r="B1041" i="1"/>
  <c r="B1040" i="1"/>
  <c r="B1039" i="1"/>
  <c r="B1038" i="1"/>
  <c r="B1037" i="1"/>
  <c r="B1036" i="1"/>
  <c r="B1035" i="1"/>
  <c r="B1034" i="1"/>
  <c r="B1033" i="1"/>
  <c r="B1032" i="1"/>
  <c r="B1031" i="1"/>
  <c r="B1030" i="1"/>
  <c r="B1029" i="1"/>
  <c r="B1028" i="1"/>
  <c r="B1027" i="1"/>
  <c r="B1026" i="1"/>
  <c r="B1025" i="1"/>
  <c r="B1024" i="1"/>
  <c r="B1023" i="1"/>
  <c r="B1022" i="1"/>
  <c r="B1021" i="1"/>
  <c r="B1020" i="1"/>
  <c r="B1019" i="1"/>
  <c r="B1018" i="1"/>
  <c r="B1017" i="1"/>
  <c r="B1016" i="1"/>
  <c r="B1015" i="1"/>
  <c r="B1014" i="1"/>
  <c r="B1013" i="1"/>
  <c r="B1012" i="1"/>
  <c r="B1011" i="1"/>
  <c r="B1010" i="1"/>
  <c r="B1009" i="1"/>
  <c r="B1008" i="1"/>
  <c r="B1007" i="1"/>
  <c r="B1006" i="1"/>
  <c r="B1005" i="1"/>
  <c r="B1004" i="1"/>
  <c r="B1003" i="1"/>
  <c r="B1002" i="1"/>
  <c r="B1001" i="1"/>
  <c r="B1000" i="1"/>
  <c r="B999" i="1"/>
  <c r="B998" i="1"/>
  <c r="B997" i="1"/>
  <c r="B996" i="1"/>
  <c r="B995" i="1"/>
  <c r="B994" i="1"/>
  <c r="B993" i="1"/>
  <c r="B992" i="1"/>
  <c r="B991" i="1"/>
  <c r="B990" i="1"/>
  <c r="B989" i="1"/>
  <c r="B988" i="1"/>
  <c r="B987" i="1"/>
  <c r="B986" i="1"/>
  <c r="B985" i="1"/>
  <c r="B984" i="1"/>
  <c r="B983" i="1"/>
  <c r="B982" i="1"/>
  <c r="B981" i="1"/>
  <c r="B980" i="1"/>
  <c r="B979" i="1"/>
  <c r="B978" i="1"/>
  <c r="B977" i="1"/>
  <c r="B976" i="1"/>
  <c r="B975" i="1"/>
  <c r="B974" i="1"/>
  <c r="B973" i="1"/>
  <c r="B972" i="1"/>
  <c r="B971" i="1"/>
  <c r="B970" i="1"/>
  <c r="B969" i="1"/>
  <c r="B968" i="1"/>
  <c r="B967" i="1"/>
  <c r="B966" i="1"/>
  <c r="B965" i="1"/>
  <c r="B964" i="1"/>
  <c r="B963" i="1"/>
  <c r="B962" i="1"/>
  <c r="B961" i="1"/>
  <c r="B960" i="1"/>
  <c r="B959" i="1"/>
  <c r="B958" i="1"/>
  <c r="B957" i="1"/>
  <c r="B956" i="1"/>
  <c r="B955" i="1"/>
  <c r="B954" i="1"/>
  <c r="B953" i="1"/>
  <c r="B952" i="1"/>
  <c r="B951" i="1"/>
  <c r="B950" i="1"/>
  <c r="B949" i="1"/>
  <c r="B948" i="1"/>
  <c r="B947" i="1"/>
  <c r="B946" i="1"/>
  <c r="B945" i="1"/>
  <c r="B944" i="1"/>
  <c r="B943" i="1"/>
  <c r="B942" i="1"/>
  <c r="B941" i="1"/>
  <c r="B940" i="1"/>
  <c r="B939" i="1"/>
  <c r="B938" i="1"/>
  <c r="B937" i="1"/>
  <c r="B936" i="1"/>
  <c r="B935" i="1"/>
  <c r="B934" i="1"/>
  <c r="B933" i="1"/>
  <c r="B932" i="1"/>
  <c r="B931" i="1"/>
  <c r="B930" i="1"/>
  <c r="B929" i="1"/>
  <c r="B928" i="1"/>
  <c r="B927" i="1"/>
  <c r="B926" i="1"/>
  <c r="B925" i="1"/>
  <c r="B924" i="1"/>
  <c r="B923" i="1"/>
  <c r="B922" i="1"/>
  <c r="B921" i="1"/>
  <c r="B920" i="1"/>
  <c r="B919" i="1"/>
  <c r="B918" i="1"/>
  <c r="B917" i="1"/>
  <c r="B916" i="1"/>
  <c r="B915" i="1"/>
  <c r="B914" i="1"/>
  <c r="B913" i="1"/>
  <c r="B912" i="1"/>
  <c r="B911" i="1"/>
  <c r="B910" i="1"/>
  <c r="B909" i="1"/>
  <c r="B908" i="1"/>
  <c r="B907" i="1"/>
  <c r="B906" i="1"/>
  <c r="B905" i="1"/>
  <c r="B904" i="1"/>
  <c r="B903" i="1"/>
  <c r="B902" i="1"/>
  <c r="B901" i="1"/>
  <c r="B900" i="1"/>
  <c r="B899" i="1"/>
  <c r="B898" i="1"/>
  <c r="B897" i="1"/>
  <c r="B896" i="1"/>
  <c r="B895" i="1"/>
  <c r="B894" i="1"/>
  <c r="B893" i="1"/>
  <c r="B892" i="1"/>
  <c r="B891" i="1"/>
  <c r="B890" i="1"/>
  <c r="B889" i="1"/>
  <c r="B888" i="1"/>
  <c r="B887" i="1"/>
  <c r="B886" i="1"/>
  <c r="B885" i="1"/>
  <c r="B884" i="1"/>
  <c r="B883" i="1"/>
  <c r="B882" i="1"/>
  <c r="B881" i="1"/>
  <c r="B880" i="1"/>
  <c r="B879" i="1"/>
  <c r="B878" i="1"/>
  <c r="B877" i="1"/>
  <c r="B876" i="1"/>
  <c r="B875" i="1"/>
  <c r="B874" i="1"/>
  <c r="B873" i="1"/>
  <c r="B872" i="1"/>
  <c r="B871" i="1"/>
  <c r="B870" i="1"/>
  <c r="B869" i="1"/>
  <c r="B868" i="1"/>
  <c r="B867" i="1"/>
  <c r="B866" i="1"/>
  <c r="B865" i="1"/>
  <c r="B864" i="1"/>
  <c r="B863" i="1"/>
  <c r="B862" i="1"/>
  <c r="B861" i="1"/>
  <c r="B860" i="1"/>
  <c r="B859" i="1"/>
  <c r="B858" i="1"/>
  <c r="B857" i="1"/>
  <c r="B856" i="1"/>
  <c r="B855" i="1"/>
  <c r="B854" i="1"/>
  <c r="B853" i="1"/>
  <c r="B852" i="1"/>
  <c r="B851" i="1"/>
  <c r="B850" i="1"/>
  <c r="B849" i="1"/>
  <c r="B848" i="1"/>
  <c r="B847" i="1"/>
  <c r="B846" i="1"/>
  <c r="B845" i="1"/>
  <c r="B844" i="1"/>
  <c r="B843" i="1"/>
  <c r="B842" i="1"/>
  <c r="B841" i="1"/>
  <c r="B840" i="1"/>
  <c r="B839" i="1"/>
  <c r="B838" i="1"/>
  <c r="B837" i="1"/>
  <c r="B836" i="1"/>
  <c r="B835" i="1"/>
  <c r="B834" i="1"/>
  <c r="B833" i="1"/>
  <c r="B832" i="1"/>
  <c r="B831" i="1"/>
  <c r="B830" i="1"/>
  <c r="B829" i="1"/>
  <c r="B828" i="1"/>
  <c r="B827" i="1"/>
  <c r="B826" i="1"/>
  <c r="B825" i="1"/>
  <c r="B824" i="1"/>
  <c r="B823" i="1"/>
  <c r="B822" i="1"/>
  <c r="B821" i="1"/>
  <c r="B820" i="1"/>
  <c r="B819" i="1"/>
  <c r="B818" i="1"/>
  <c r="B817" i="1"/>
  <c r="B816" i="1"/>
  <c r="B815" i="1"/>
  <c r="B814" i="1"/>
  <c r="B813" i="1"/>
  <c r="B812" i="1"/>
  <c r="B811" i="1"/>
  <c r="B810" i="1"/>
  <c r="B809" i="1"/>
  <c r="B808" i="1"/>
  <c r="B807" i="1"/>
  <c r="B806" i="1"/>
  <c r="B805" i="1"/>
  <c r="B804" i="1"/>
  <c r="B803" i="1"/>
  <c r="B802" i="1"/>
  <c r="B801" i="1"/>
  <c r="B800" i="1"/>
  <c r="B799" i="1"/>
  <c r="B798" i="1"/>
  <c r="B797" i="1"/>
  <c r="B796" i="1"/>
  <c r="B795" i="1"/>
  <c r="B794" i="1"/>
  <c r="B793" i="1"/>
  <c r="B792" i="1"/>
  <c r="B791" i="1"/>
  <c r="B790" i="1"/>
  <c r="B789" i="1"/>
  <c r="B788" i="1"/>
  <c r="B787" i="1"/>
  <c r="B786" i="1"/>
  <c r="B785" i="1"/>
  <c r="B784" i="1"/>
  <c r="B783" i="1"/>
  <c r="B782" i="1"/>
  <c r="B781" i="1"/>
  <c r="B780" i="1"/>
  <c r="B779" i="1"/>
  <c r="B778" i="1"/>
  <c r="B777" i="1"/>
  <c r="B776" i="1"/>
  <c r="B775" i="1"/>
  <c r="B774" i="1"/>
  <c r="B773" i="1"/>
  <c r="B772" i="1"/>
  <c r="B771" i="1"/>
  <c r="B770" i="1"/>
  <c r="B769" i="1"/>
  <c r="B768" i="1"/>
  <c r="B767" i="1"/>
  <c r="B766" i="1"/>
  <c r="B765" i="1"/>
  <c r="B764" i="1"/>
  <c r="B763" i="1"/>
  <c r="B762" i="1"/>
  <c r="B761" i="1"/>
  <c r="B760" i="1"/>
  <c r="B759" i="1"/>
  <c r="B758" i="1"/>
  <c r="B757" i="1"/>
  <c r="B756" i="1"/>
  <c r="B755" i="1"/>
  <c r="B754" i="1"/>
  <c r="B753" i="1"/>
  <c r="B752" i="1"/>
  <c r="B751" i="1"/>
  <c r="B750" i="1"/>
  <c r="B749" i="1"/>
  <c r="B748" i="1"/>
  <c r="B747" i="1"/>
  <c r="B746" i="1"/>
  <c r="B745" i="1"/>
  <c r="B744" i="1"/>
  <c r="B743" i="1"/>
  <c r="B742" i="1"/>
  <c r="B741" i="1"/>
  <c r="B740" i="1"/>
  <c r="B739" i="1"/>
  <c r="B738" i="1"/>
  <c r="B737" i="1"/>
  <c r="B736" i="1"/>
  <c r="B735" i="1"/>
  <c r="B734" i="1"/>
  <c r="B733" i="1"/>
  <c r="B732" i="1"/>
  <c r="B731" i="1"/>
  <c r="B730" i="1"/>
  <c r="B729" i="1"/>
  <c r="B728" i="1"/>
  <c r="B727" i="1"/>
  <c r="B726" i="1"/>
  <c r="B725" i="1"/>
  <c r="B724" i="1"/>
  <c r="B723" i="1"/>
  <c r="B722" i="1"/>
  <c r="B721" i="1"/>
  <c r="B720" i="1"/>
  <c r="B719" i="1"/>
  <c r="B718" i="1"/>
  <c r="B717" i="1"/>
  <c r="B716" i="1"/>
  <c r="B715" i="1"/>
  <c r="B714" i="1"/>
  <c r="B713" i="1"/>
  <c r="B712" i="1"/>
  <c r="B711" i="1"/>
  <c r="B710" i="1"/>
  <c r="B709" i="1"/>
  <c r="B708" i="1"/>
  <c r="B707" i="1"/>
  <c r="B706" i="1"/>
  <c r="B705" i="1"/>
  <c r="B704" i="1"/>
  <c r="B703" i="1"/>
  <c r="B702" i="1"/>
  <c r="B701" i="1"/>
  <c r="B700" i="1"/>
  <c r="B699" i="1"/>
  <c r="B698" i="1"/>
  <c r="B697" i="1"/>
  <c r="B696" i="1"/>
  <c r="B695" i="1"/>
  <c r="B694" i="1"/>
  <c r="B693" i="1"/>
  <c r="B692" i="1"/>
  <c r="B691" i="1"/>
  <c r="B690" i="1"/>
  <c r="B689" i="1"/>
  <c r="B688" i="1"/>
  <c r="B687" i="1"/>
  <c r="B686" i="1"/>
  <c r="B685" i="1"/>
  <c r="B684" i="1"/>
  <c r="B683" i="1"/>
  <c r="B682" i="1"/>
  <c r="B681" i="1"/>
  <c r="B680" i="1"/>
  <c r="B679" i="1"/>
  <c r="B678" i="1"/>
  <c r="B677" i="1"/>
  <c r="B676" i="1"/>
  <c r="B675" i="1"/>
  <c r="B674" i="1"/>
  <c r="B673" i="1"/>
  <c r="B672" i="1"/>
  <c r="B671" i="1"/>
  <c r="B670" i="1"/>
  <c r="B669" i="1"/>
  <c r="B668" i="1"/>
  <c r="B667" i="1"/>
  <c r="B666" i="1"/>
  <c r="B665" i="1"/>
  <c r="B664" i="1"/>
  <c r="B663" i="1"/>
  <c r="B662" i="1"/>
  <c r="B661" i="1"/>
  <c r="B660" i="1"/>
  <c r="B659" i="1"/>
  <c r="B658" i="1"/>
  <c r="B657" i="1"/>
  <c r="B656" i="1"/>
  <c r="B655" i="1"/>
  <c r="B654" i="1"/>
  <c r="B653" i="1"/>
  <c r="B652" i="1"/>
  <c r="B651" i="1"/>
  <c r="B650" i="1"/>
  <c r="B649" i="1"/>
  <c r="B648" i="1"/>
  <c r="B647" i="1"/>
  <c r="B646" i="1"/>
  <c r="B645" i="1"/>
  <c r="B644" i="1"/>
  <c r="B643" i="1"/>
  <c r="B642" i="1"/>
  <c r="B641" i="1"/>
  <c r="B640" i="1"/>
  <c r="B639" i="1"/>
  <c r="B638" i="1"/>
  <c r="B637" i="1"/>
  <c r="B636" i="1"/>
  <c r="B635" i="1"/>
  <c r="B634" i="1"/>
  <c r="B633" i="1"/>
  <c r="B632" i="1"/>
  <c r="B631" i="1"/>
  <c r="B630" i="1"/>
  <c r="B629" i="1"/>
  <c r="B628" i="1"/>
  <c r="B627" i="1"/>
  <c r="B626" i="1"/>
  <c r="B625" i="1"/>
  <c r="B624" i="1"/>
  <c r="B623" i="1"/>
  <c r="B622" i="1"/>
  <c r="B621" i="1"/>
  <c r="B620" i="1"/>
  <c r="B619" i="1"/>
  <c r="B618" i="1"/>
  <c r="B617" i="1"/>
  <c r="B616" i="1"/>
  <c r="B615" i="1"/>
  <c r="B614" i="1"/>
  <c r="B613" i="1"/>
  <c r="B612" i="1"/>
  <c r="B611" i="1"/>
  <c r="B610" i="1"/>
  <c r="B609" i="1"/>
  <c r="B608" i="1"/>
  <c r="B607" i="1"/>
  <c r="B606" i="1"/>
  <c r="B605" i="1"/>
  <c r="B604" i="1"/>
  <c r="B603" i="1"/>
  <c r="B602" i="1"/>
  <c r="B601" i="1"/>
  <c r="B600" i="1"/>
  <c r="B599" i="1"/>
  <c r="B598" i="1"/>
  <c r="B597" i="1"/>
  <c r="B596" i="1"/>
  <c r="B595" i="1"/>
  <c r="B594" i="1"/>
  <c r="B593" i="1"/>
  <c r="B592" i="1"/>
  <c r="B591" i="1"/>
  <c r="B590" i="1"/>
  <c r="B589" i="1"/>
  <c r="B588" i="1"/>
  <c r="B587" i="1"/>
  <c r="B586" i="1"/>
  <c r="B585" i="1"/>
  <c r="B584" i="1"/>
  <c r="B583" i="1"/>
  <c r="B582" i="1"/>
  <c r="B581" i="1"/>
  <c r="B580" i="1"/>
  <c r="B579" i="1"/>
  <c r="B578" i="1"/>
  <c r="B577" i="1"/>
  <c r="B576" i="1"/>
  <c r="B575" i="1"/>
  <c r="B574" i="1"/>
  <c r="B573" i="1"/>
  <c r="B572" i="1"/>
  <c r="B571" i="1"/>
  <c r="B570" i="1"/>
  <c r="B569" i="1"/>
  <c r="B568" i="1"/>
  <c r="B567" i="1"/>
  <c r="B566" i="1"/>
  <c r="B565" i="1"/>
  <c r="B564" i="1"/>
  <c r="B563" i="1"/>
  <c r="B562" i="1"/>
  <c r="B561" i="1"/>
  <c r="B560" i="1"/>
  <c r="B559" i="1"/>
  <c r="B558" i="1"/>
  <c r="B557" i="1"/>
  <c r="B556" i="1"/>
  <c r="B555" i="1"/>
  <c r="B554" i="1"/>
  <c r="B553" i="1"/>
  <c r="B552" i="1"/>
  <c r="B551" i="1"/>
  <c r="B550" i="1"/>
  <c r="B549" i="1"/>
  <c r="B548" i="1"/>
  <c r="B547" i="1"/>
  <c r="B546" i="1"/>
  <c r="B545" i="1"/>
  <c r="B544" i="1"/>
  <c r="B543" i="1"/>
  <c r="B542" i="1"/>
  <c r="B541" i="1"/>
  <c r="B540" i="1"/>
  <c r="B539" i="1"/>
  <c r="B538" i="1"/>
  <c r="B537" i="1"/>
  <c r="B536" i="1"/>
  <c r="B535" i="1"/>
  <c r="B534" i="1"/>
  <c r="B533" i="1"/>
  <c r="B532" i="1"/>
  <c r="B531" i="1"/>
  <c r="B530" i="1"/>
  <c r="B529" i="1"/>
  <c r="B528" i="1"/>
  <c r="B527" i="1"/>
  <c r="B526" i="1"/>
  <c r="B525" i="1"/>
  <c r="B524" i="1"/>
  <c r="B523" i="1"/>
  <c r="B522" i="1"/>
  <c r="B521" i="1"/>
  <c r="B520" i="1"/>
  <c r="B519" i="1"/>
  <c r="B518" i="1"/>
  <c r="B517" i="1"/>
  <c r="B516" i="1"/>
  <c r="B515" i="1"/>
  <c r="B514" i="1"/>
  <c r="B513" i="1"/>
  <c r="B512" i="1"/>
  <c r="B511" i="1"/>
  <c r="B510" i="1"/>
  <c r="B509" i="1"/>
  <c r="B508" i="1"/>
  <c r="B507" i="1"/>
  <c r="B506" i="1"/>
  <c r="B505" i="1"/>
  <c r="B504" i="1"/>
  <c r="B503" i="1"/>
  <c r="B502" i="1"/>
  <c r="B501" i="1"/>
  <c r="B500" i="1"/>
  <c r="B499" i="1"/>
  <c r="B498" i="1"/>
  <c r="B497" i="1"/>
  <c r="B496" i="1"/>
  <c r="B495" i="1"/>
  <c r="B494" i="1"/>
  <c r="B493" i="1"/>
  <c r="B492" i="1"/>
  <c r="B491" i="1"/>
  <c r="B490" i="1"/>
  <c r="B489" i="1"/>
  <c r="B488" i="1"/>
  <c r="B487" i="1"/>
  <c r="B486" i="1"/>
  <c r="B485" i="1"/>
  <c r="B484" i="1"/>
  <c r="B483" i="1"/>
  <c r="B482" i="1"/>
  <c r="B481" i="1"/>
  <c r="B480" i="1"/>
  <c r="B479" i="1"/>
  <c r="B478" i="1"/>
  <c r="B477" i="1"/>
  <c r="B476" i="1"/>
  <c r="B475" i="1"/>
  <c r="B474" i="1"/>
  <c r="B473" i="1"/>
  <c r="B472" i="1"/>
  <c r="B471" i="1"/>
  <c r="B470" i="1"/>
  <c r="B469" i="1"/>
  <c r="B468" i="1"/>
  <c r="B467" i="1"/>
  <c r="B466" i="1"/>
  <c r="B465" i="1"/>
  <c r="B464" i="1"/>
  <c r="B463" i="1"/>
  <c r="B462" i="1"/>
  <c r="B461" i="1"/>
  <c r="B460" i="1"/>
  <c r="B459" i="1"/>
  <c r="B458" i="1"/>
  <c r="B457" i="1"/>
  <c r="B456" i="1"/>
  <c r="B455" i="1"/>
  <c r="B454" i="1"/>
  <c r="B453" i="1"/>
  <c r="B452" i="1"/>
  <c r="B451" i="1"/>
  <c r="B450" i="1"/>
  <c r="B449" i="1"/>
  <c r="B448" i="1"/>
  <c r="B447" i="1"/>
  <c r="B446" i="1"/>
  <c r="B445" i="1"/>
  <c r="B444" i="1"/>
  <c r="B443" i="1"/>
  <c r="B442" i="1"/>
  <c r="B441" i="1"/>
  <c r="B440" i="1"/>
  <c r="B439" i="1"/>
  <c r="B438" i="1"/>
  <c r="B437" i="1"/>
  <c r="B436" i="1"/>
  <c r="B435" i="1"/>
  <c r="B434" i="1"/>
  <c r="B433" i="1"/>
  <c r="B432" i="1"/>
  <c r="B431" i="1"/>
  <c r="B430" i="1"/>
  <c r="B429" i="1"/>
  <c r="B428" i="1"/>
  <c r="B427" i="1"/>
  <c r="B426" i="1"/>
  <c r="B425" i="1"/>
  <c r="B424" i="1"/>
  <c r="B423" i="1"/>
  <c r="B422" i="1"/>
  <c r="B421" i="1"/>
  <c r="B420" i="1"/>
  <c r="B419" i="1"/>
  <c r="B418" i="1"/>
  <c r="B417" i="1"/>
  <c r="B416" i="1"/>
  <c r="B415" i="1"/>
  <c r="B414" i="1"/>
  <c r="B413" i="1"/>
  <c r="B412" i="1"/>
  <c r="B411" i="1"/>
  <c r="B410" i="1"/>
  <c r="B409" i="1"/>
  <c r="B408" i="1"/>
  <c r="B407" i="1"/>
  <c r="B406" i="1"/>
  <c r="B405" i="1"/>
  <c r="B404" i="1"/>
  <c r="B403" i="1"/>
  <c r="B402" i="1"/>
  <c r="B401" i="1"/>
  <c r="B400" i="1"/>
  <c r="B399" i="1"/>
  <c r="B398" i="1"/>
  <c r="B397" i="1"/>
  <c r="B396" i="1"/>
  <c r="B395" i="1"/>
  <c r="B394" i="1"/>
  <c r="B393" i="1"/>
  <c r="B392" i="1"/>
  <c r="B391" i="1"/>
  <c r="B390" i="1"/>
  <c r="B389" i="1"/>
  <c r="B388" i="1"/>
  <c r="B387" i="1"/>
  <c r="B386" i="1"/>
  <c r="B385" i="1"/>
  <c r="B384" i="1"/>
  <c r="B383" i="1"/>
  <c r="B382" i="1"/>
  <c r="B381" i="1"/>
  <c r="B380" i="1"/>
  <c r="B379" i="1"/>
  <c r="B378" i="1"/>
  <c r="B377" i="1"/>
  <c r="B376" i="1"/>
  <c r="B375" i="1"/>
  <c r="B374" i="1"/>
  <c r="B373" i="1"/>
  <c r="B372" i="1"/>
  <c r="B371" i="1"/>
  <c r="B370" i="1"/>
  <c r="B369" i="1"/>
  <c r="B368" i="1"/>
  <c r="B367" i="1"/>
  <c r="B366" i="1"/>
  <c r="B365" i="1"/>
  <c r="B364" i="1"/>
  <c r="B363" i="1"/>
  <c r="B362" i="1"/>
  <c r="B361" i="1"/>
  <c r="B360" i="1"/>
  <c r="B359" i="1"/>
  <c r="B358" i="1"/>
  <c r="B357" i="1"/>
  <c r="B356" i="1"/>
  <c r="B355" i="1"/>
  <c r="B354" i="1"/>
  <c r="B353" i="1"/>
  <c r="B352" i="1"/>
  <c r="B351" i="1"/>
  <c r="B350" i="1"/>
  <c r="B349" i="1"/>
  <c r="B348" i="1"/>
  <c r="B347" i="1"/>
  <c r="B346" i="1"/>
  <c r="B345" i="1"/>
  <c r="B344" i="1"/>
  <c r="B343" i="1"/>
  <c r="B342" i="1"/>
  <c r="B341" i="1"/>
  <c r="B340" i="1"/>
  <c r="B339" i="1"/>
  <c r="B338" i="1"/>
  <c r="B337" i="1"/>
  <c r="B336" i="1"/>
  <c r="B335" i="1"/>
  <c r="B334" i="1"/>
  <c r="B333" i="1"/>
  <c r="B332" i="1"/>
  <c r="B331" i="1"/>
  <c r="B330" i="1"/>
  <c r="B329" i="1"/>
  <c r="B328" i="1"/>
  <c r="B327" i="1"/>
  <c r="B326" i="1"/>
  <c r="B325" i="1"/>
  <c r="B324" i="1"/>
  <c r="B323" i="1"/>
  <c r="B322" i="1"/>
  <c r="B321" i="1"/>
  <c r="B320" i="1"/>
  <c r="B319" i="1"/>
  <c r="B318" i="1"/>
  <c r="B317" i="1"/>
  <c r="B316" i="1"/>
  <c r="B315" i="1"/>
  <c r="B314" i="1"/>
  <c r="B313" i="1"/>
  <c r="B312" i="1"/>
  <c r="B311" i="1"/>
  <c r="B310" i="1"/>
  <c r="B309" i="1"/>
  <c r="B308" i="1"/>
  <c r="B307" i="1"/>
  <c r="B306" i="1"/>
  <c r="B305" i="1"/>
  <c r="B304" i="1"/>
  <c r="B303" i="1"/>
  <c r="B302" i="1"/>
  <c r="B301" i="1"/>
  <c r="B300" i="1"/>
  <c r="B299" i="1"/>
  <c r="B298" i="1"/>
  <c r="B297" i="1"/>
  <c r="B296" i="1"/>
  <c r="B295" i="1"/>
  <c r="B294" i="1"/>
  <c r="B293" i="1"/>
  <c r="B292" i="1"/>
  <c r="B291" i="1"/>
  <c r="B290" i="1"/>
  <c r="B289" i="1"/>
  <c r="B288" i="1"/>
  <c r="B287" i="1"/>
  <c r="B286" i="1"/>
  <c r="B285" i="1"/>
  <c r="B284" i="1"/>
  <c r="B283" i="1"/>
  <c r="B282" i="1"/>
  <c r="B281" i="1"/>
  <c r="B280" i="1"/>
  <c r="B279" i="1"/>
  <c r="B278" i="1"/>
  <c r="B277" i="1"/>
  <c r="B276" i="1"/>
  <c r="B275" i="1"/>
  <c r="B274" i="1"/>
  <c r="B273" i="1"/>
  <c r="B272" i="1"/>
  <c r="B271" i="1"/>
  <c r="B270" i="1"/>
  <c r="B269" i="1"/>
  <c r="B268" i="1"/>
  <c r="B267" i="1"/>
  <c r="B266" i="1"/>
  <c r="B265" i="1"/>
  <c r="B264" i="1"/>
  <c r="B263" i="1"/>
  <c r="B262" i="1"/>
  <c r="B261" i="1"/>
  <c r="B260" i="1"/>
  <c r="B259" i="1"/>
  <c r="B258" i="1"/>
  <c r="B257" i="1"/>
  <c r="B256" i="1"/>
  <c r="B255" i="1"/>
  <c r="B254" i="1"/>
  <c r="B253" i="1"/>
  <c r="B252" i="1"/>
  <c r="B251" i="1"/>
  <c r="B250" i="1"/>
  <c r="B249" i="1"/>
  <c r="B248" i="1"/>
  <c r="B247" i="1"/>
  <c r="B246" i="1"/>
  <c r="B245" i="1"/>
  <c r="B244" i="1"/>
  <c r="B243" i="1"/>
  <c r="B242" i="1"/>
  <c r="B241" i="1"/>
  <c r="B240" i="1"/>
  <c r="B239" i="1"/>
  <c r="B238" i="1"/>
  <c r="B237" i="1"/>
  <c r="B236" i="1"/>
  <c r="B235" i="1"/>
  <c r="B234" i="1"/>
  <c r="B233" i="1"/>
  <c r="B232" i="1"/>
  <c r="B231" i="1"/>
  <c r="B230" i="1"/>
  <c r="B229" i="1"/>
  <c r="B228" i="1"/>
  <c r="B227" i="1"/>
  <c r="B226" i="1"/>
  <c r="B225" i="1"/>
  <c r="B224" i="1"/>
  <c r="B223" i="1"/>
  <c r="B222" i="1"/>
  <c r="B221" i="1"/>
  <c r="B220" i="1"/>
  <c r="B219" i="1"/>
  <c r="B218" i="1"/>
  <c r="B217" i="1"/>
  <c r="B216" i="1"/>
  <c r="B215" i="1"/>
  <c r="B214" i="1"/>
  <c r="B213" i="1"/>
  <c r="B212" i="1"/>
  <c r="B211" i="1"/>
  <c r="B210" i="1"/>
  <c r="B209" i="1"/>
  <c r="B208" i="1"/>
  <c r="B207" i="1"/>
  <c r="B206" i="1"/>
  <c r="B205" i="1"/>
  <c r="B204" i="1"/>
  <c r="B203" i="1"/>
  <c r="B202" i="1"/>
  <c r="B201" i="1"/>
  <c r="B200" i="1"/>
  <c r="B199" i="1"/>
  <c r="B198" i="1"/>
  <c r="B197" i="1"/>
  <c r="B196" i="1"/>
  <c r="B195" i="1"/>
  <c r="B194" i="1"/>
  <c r="B193" i="1"/>
  <c r="B192" i="1"/>
  <c r="B191" i="1"/>
  <c r="B190" i="1"/>
  <c r="B189" i="1"/>
  <c r="B188" i="1"/>
  <c r="B187" i="1"/>
  <c r="B186" i="1"/>
  <c r="B185" i="1"/>
  <c r="B184" i="1"/>
  <c r="B183" i="1"/>
  <c r="B182" i="1"/>
  <c r="B181" i="1"/>
  <c r="B180" i="1"/>
  <c r="B179" i="1"/>
  <c r="B178" i="1"/>
  <c r="B177" i="1"/>
  <c r="B176" i="1"/>
  <c r="B175" i="1"/>
  <c r="B174" i="1"/>
  <c r="B173" i="1"/>
  <c r="B172" i="1"/>
  <c r="B171" i="1"/>
  <c r="B170" i="1"/>
  <c r="B169" i="1"/>
  <c r="B168" i="1"/>
  <c r="B167" i="1"/>
  <c r="B166" i="1"/>
  <c r="B165" i="1"/>
  <c r="B164" i="1"/>
  <c r="B163" i="1"/>
  <c r="B162" i="1"/>
  <c r="B161" i="1"/>
  <c r="B160" i="1"/>
  <c r="B159" i="1"/>
  <c r="B158" i="1"/>
  <c r="B157" i="1"/>
  <c r="B156" i="1"/>
  <c r="B155" i="1"/>
  <c r="B154" i="1"/>
  <c r="B153" i="1"/>
  <c r="B152" i="1"/>
  <c r="B151" i="1"/>
  <c r="B150" i="1"/>
  <c r="B149" i="1"/>
  <c r="B148" i="1"/>
  <c r="B147" i="1"/>
  <c r="B146" i="1"/>
  <c r="B145" i="1"/>
  <c r="B144" i="1"/>
  <c r="B143" i="1"/>
  <c r="B142" i="1"/>
  <c r="B141" i="1"/>
  <c r="B140" i="1"/>
  <c r="B139" i="1"/>
  <c r="B138" i="1"/>
  <c r="B137" i="1"/>
  <c r="B136" i="1"/>
  <c r="B135" i="1"/>
  <c r="B134" i="1"/>
  <c r="B133" i="1"/>
  <c r="B132" i="1"/>
  <c r="B131" i="1"/>
  <c r="B130" i="1"/>
  <c r="B129" i="1"/>
  <c r="B128" i="1"/>
  <c r="B127" i="1"/>
  <c r="B126" i="1"/>
  <c r="B125" i="1"/>
  <c r="B124" i="1"/>
  <c r="B123" i="1"/>
  <c r="B122" i="1"/>
  <c r="B121" i="1"/>
  <c r="B120" i="1"/>
  <c r="B119" i="1"/>
  <c r="B118" i="1"/>
  <c r="B117" i="1"/>
  <c r="B116" i="1"/>
  <c r="B115" i="1"/>
  <c r="B114" i="1"/>
  <c r="B113" i="1"/>
  <c r="B112" i="1"/>
  <c r="B111" i="1"/>
  <c r="B110" i="1"/>
  <c r="B109" i="1"/>
  <c r="B108" i="1"/>
  <c r="B107" i="1"/>
  <c r="B106" i="1"/>
  <c r="B105" i="1"/>
  <c r="B104" i="1"/>
  <c r="B103" i="1"/>
  <c r="B102" i="1"/>
  <c r="B101" i="1"/>
  <c r="B100" i="1"/>
  <c r="B99" i="1"/>
  <c r="B98" i="1"/>
  <c r="B97" i="1"/>
  <c r="B96" i="1"/>
  <c r="B95" i="1"/>
  <c r="B94" i="1"/>
  <c r="B93" i="1"/>
  <c r="B92" i="1"/>
  <c r="B91" i="1"/>
  <c r="B90" i="1"/>
  <c r="B89" i="1"/>
  <c r="B88" i="1"/>
  <c r="B87" i="1"/>
  <c r="B86" i="1"/>
  <c r="B85" i="1"/>
  <c r="B84" i="1"/>
  <c r="B83" i="1"/>
  <c r="B82" i="1"/>
  <c r="B81" i="1"/>
  <c r="B80" i="1"/>
  <c r="B79" i="1"/>
  <c r="B78" i="1"/>
  <c r="B77" i="1"/>
  <c r="B76" i="1"/>
  <c r="B75" i="1"/>
  <c r="B74" i="1"/>
  <c r="B73" i="1"/>
  <c r="B72" i="1"/>
  <c r="B71" i="1"/>
  <c r="B70" i="1"/>
  <c r="B69" i="1"/>
  <c r="B68" i="1"/>
  <c r="B67" i="1"/>
  <c r="B66" i="1"/>
  <c r="B65" i="1"/>
  <c r="B64" i="1"/>
  <c r="B63" i="1"/>
  <c r="B62" i="1"/>
  <c r="B61" i="1"/>
  <c r="B60" i="1"/>
  <c r="B59" i="1"/>
  <c r="B58" i="1"/>
  <c r="B57" i="1"/>
  <c r="B56" i="1"/>
  <c r="B55" i="1"/>
  <c r="B54" i="1"/>
  <c r="B53" i="1"/>
  <c r="B52" i="1"/>
  <c r="B51" i="1"/>
  <c r="B50" i="1"/>
  <c r="B49" i="1"/>
  <c r="B48" i="1"/>
  <c r="B47" i="1"/>
  <c r="B46" i="1"/>
  <c r="B45" i="1"/>
  <c r="B44" i="1"/>
  <c r="B43" i="1"/>
  <c r="B42" i="1"/>
  <c r="B41" i="1"/>
  <c r="B40" i="1"/>
  <c r="B39" i="1"/>
  <c r="B38" i="1"/>
  <c r="B37" i="1"/>
  <c r="B36" i="1"/>
  <c r="B35" i="1"/>
  <c r="B34" i="1"/>
  <c r="B33" i="1"/>
  <c r="B32" i="1"/>
  <c r="B31" i="1"/>
  <c r="B30" i="1"/>
  <c r="B29" i="1"/>
  <c r="B28" i="1"/>
  <c r="B27" i="1"/>
  <c r="B26" i="1"/>
  <c r="B25" i="1"/>
  <c r="B24" i="1"/>
  <c r="B23" i="1"/>
  <c r="B22" i="1"/>
  <c r="B21" i="1"/>
  <c r="B20" i="1"/>
  <c r="B19" i="1"/>
  <c r="B18" i="1"/>
  <c r="B17" i="1"/>
  <c r="B16" i="1"/>
  <c r="B15" i="1"/>
  <c r="B14" i="1"/>
  <c r="B13" i="1"/>
  <c r="B12" i="1"/>
  <c r="B11" i="1"/>
  <c r="B10" i="1"/>
  <c r="B9" i="1"/>
  <c r="B8" i="1"/>
  <c r="B7" i="1"/>
  <c r="B6" i="1"/>
  <c r="B5" i="1"/>
  <c r="B4" i="1"/>
  <c r="B3" i="1"/>
  <c r="A3102" i="1"/>
  <c r="C3102" i="1" s="1"/>
  <c r="A3101" i="1"/>
  <c r="C3101" i="1" s="1"/>
  <c r="A3100" i="1"/>
  <c r="C3100" i="1" s="1"/>
  <c r="A3099" i="1"/>
  <c r="C3099" i="1" s="1"/>
  <c r="A3098" i="1"/>
  <c r="C3098" i="1" s="1"/>
  <c r="A3097" i="1"/>
  <c r="C3097" i="1" s="1"/>
  <c r="A3096" i="1"/>
  <c r="C3096" i="1" s="1"/>
  <c r="A3095" i="1"/>
  <c r="C3095" i="1" s="1"/>
  <c r="A3094" i="1"/>
  <c r="C3094" i="1" s="1"/>
  <c r="A3093" i="1"/>
  <c r="C3093" i="1" s="1"/>
  <c r="A3092" i="1"/>
  <c r="C3092" i="1" s="1"/>
  <c r="A3091" i="1"/>
  <c r="C3091" i="1" s="1"/>
  <c r="A3090" i="1"/>
  <c r="C3090" i="1" s="1"/>
  <c r="A3089" i="1"/>
  <c r="C3089" i="1" s="1"/>
  <c r="A3088" i="1"/>
  <c r="C3088" i="1" s="1"/>
  <c r="A3087" i="1"/>
  <c r="C3087" i="1" s="1"/>
  <c r="A3086" i="1"/>
  <c r="C3086" i="1" s="1"/>
  <c r="A3085" i="1"/>
  <c r="C3085" i="1" s="1"/>
  <c r="A3084" i="1"/>
  <c r="C3084" i="1" s="1"/>
  <c r="A3083" i="1"/>
  <c r="C3083" i="1" s="1"/>
  <c r="A3082" i="1"/>
  <c r="C3082" i="1" s="1"/>
  <c r="A3081" i="1"/>
  <c r="C3081" i="1" s="1"/>
  <c r="A3080" i="1"/>
  <c r="C3080" i="1" s="1"/>
  <c r="A3079" i="1"/>
  <c r="C3079" i="1" s="1"/>
  <c r="A3078" i="1"/>
  <c r="C3078" i="1" s="1"/>
  <c r="A3077" i="1"/>
  <c r="C3077" i="1" s="1"/>
  <c r="A3076" i="1"/>
  <c r="C3076" i="1" s="1"/>
  <c r="A3075" i="1"/>
  <c r="C3075" i="1" s="1"/>
  <c r="A3074" i="1"/>
  <c r="A3073" i="1"/>
  <c r="C3073" i="1" s="1"/>
  <c r="A3072" i="1"/>
  <c r="C3072" i="1" s="1"/>
  <c r="A3071" i="1"/>
  <c r="C3071" i="1" s="1"/>
  <c r="A3070" i="1"/>
  <c r="C3070" i="1" s="1"/>
  <c r="A3069" i="1"/>
  <c r="C3069" i="1" s="1"/>
  <c r="A3068" i="1"/>
  <c r="C3068" i="1" s="1"/>
  <c r="A3067" i="1"/>
  <c r="C3067" i="1" s="1"/>
  <c r="A3066" i="1"/>
  <c r="A3065" i="1"/>
  <c r="C3065" i="1" s="1"/>
  <c r="A3064" i="1"/>
  <c r="C3064" i="1" s="1"/>
  <c r="A3063" i="1"/>
  <c r="C3063" i="1" s="1"/>
  <c r="A3062" i="1"/>
  <c r="C3062" i="1" s="1"/>
  <c r="A3061" i="1"/>
  <c r="C3061" i="1" s="1"/>
  <c r="A3060" i="1"/>
  <c r="C3060" i="1" s="1"/>
  <c r="A3059" i="1"/>
  <c r="C3059" i="1" s="1"/>
  <c r="A3058" i="1"/>
  <c r="A3057" i="1"/>
  <c r="C3057" i="1" s="1"/>
  <c r="A3056" i="1"/>
  <c r="C3056" i="1" s="1"/>
  <c r="A3055" i="1"/>
  <c r="C3055" i="1" s="1"/>
  <c r="A3054" i="1"/>
  <c r="C3054" i="1" s="1"/>
  <c r="A3053" i="1"/>
  <c r="C3053" i="1" s="1"/>
  <c r="A3052" i="1"/>
  <c r="C3052" i="1" s="1"/>
  <c r="A3051" i="1"/>
  <c r="C3051" i="1" s="1"/>
  <c r="A3050" i="1"/>
  <c r="A3049" i="1"/>
  <c r="C3049" i="1" s="1"/>
  <c r="A3048" i="1"/>
  <c r="C3048" i="1" s="1"/>
  <c r="A3047" i="1"/>
  <c r="C3047" i="1" s="1"/>
  <c r="A3046" i="1"/>
  <c r="C3046" i="1" s="1"/>
  <c r="A3045" i="1"/>
  <c r="C3045" i="1" s="1"/>
  <c r="A3044" i="1"/>
  <c r="C3044" i="1" s="1"/>
  <c r="A3043" i="1"/>
  <c r="C3043" i="1" s="1"/>
  <c r="A3042" i="1"/>
  <c r="A3041" i="1"/>
  <c r="C3041" i="1" s="1"/>
  <c r="A3040" i="1"/>
  <c r="C3040" i="1" s="1"/>
  <c r="A3039" i="1"/>
  <c r="C3039" i="1" s="1"/>
  <c r="A3038" i="1"/>
  <c r="C3038" i="1" s="1"/>
  <c r="A3037" i="1"/>
  <c r="C3037" i="1" s="1"/>
  <c r="A3036" i="1"/>
  <c r="C3036" i="1" s="1"/>
  <c r="A3035" i="1"/>
  <c r="C3035" i="1" s="1"/>
  <c r="A3034" i="1"/>
  <c r="A3033" i="1"/>
  <c r="C3033" i="1" s="1"/>
  <c r="A3032" i="1"/>
  <c r="C3032" i="1" s="1"/>
  <c r="A3031" i="1"/>
  <c r="C3031" i="1" s="1"/>
  <c r="A3030" i="1"/>
  <c r="C3030" i="1" s="1"/>
  <c r="A3029" i="1"/>
  <c r="C3029" i="1" s="1"/>
  <c r="A3028" i="1"/>
  <c r="C3028" i="1" s="1"/>
  <c r="A3027" i="1"/>
  <c r="C3027" i="1" s="1"/>
  <c r="A3026" i="1"/>
  <c r="A3025" i="1"/>
  <c r="C3025" i="1" s="1"/>
  <c r="A3024" i="1"/>
  <c r="C3024" i="1" s="1"/>
  <c r="A3023" i="1"/>
  <c r="C3023" i="1" s="1"/>
  <c r="A3022" i="1"/>
  <c r="C3022" i="1" s="1"/>
  <c r="A3021" i="1"/>
  <c r="C3021" i="1" s="1"/>
  <c r="A3020" i="1"/>
  <c r="C3020" i="1" s="1"/>
  <c r="A3019" i="1"/>
  <c r="C3019" i="1" s="1"/>
  <c r="A3018" i="1"/>
  <c r="A3017" i="1"/>
  <c r="C3017" i="1" s="1"/>
  <c r="A3016" i="1"/>
  <c r="C3016" i="1" s="1"/>
  <c r="A3015" i="1"/>
  <c r="C3015" i="1" s="1"/>
  <c r="A3014" i="1"/>
  <c r="C3014" i="1" s="1"/>
  <c r="A3013" i="1"/>
  <c r="C3013" i="1" s="1"/>
  <c r="A3012" i="1"/>
  <c r="C3012" i="1" s="1"/>
  <c r="A3011" i="1"/>
  <c r="C3011" i="1" s="1"/>
  <c r="A3010" i="1"/>
  <c r="A3009" i="1"/>
  <c r="C3009" i="1" s="1"/>
  <c r="A3008" i="1"/>
  <c r="C3008" i="1" s="1"/>
  <c r="A3007" i="1"/>
  <c r="C3007" i="1" s="1"/>
  <c r="A3006" i="1"/>
  <c r="C3006" i="1" s="1"/>
  <c r="A3005" i="1"/>
  <c r="C3005" i="1" s="1"/>
  <c r="A3004" i="1"/>
  <c r="C3004" i="1" s="1"/>
  <c r="A3003" i="1"/>
  <c r="C3003" i="1" s="1"/>
  <c r="A2977" i="1"/>
  <c r="C3018" i="1" l="1"/>
  <c r="C3034" i="1"/>
  <c r="C3050" i="1"/>
  <c r="C3066" i="1"/>
  <c r="C3010" i="1"/>
  <c r="C3026" i="1"/>
  <c r="C3042" i="1"/>
  <c r="C3058" i="1"/>
  <c r="C3074" i="1"/>
  <c r="A3002" i="1"/>
  <c r="A3001" i="1"/>
  <c r="A3000" i="1"/>
  <c r="A2999" i="1"/>
  <c r="A2998" i="1"/>
  <c r="A2997" i="1"/>
  <c r="A2996" i="1"/>
  <c r="A2995" i="1"/>
  <c r="A2994" i="1"/>
  <c r="A2993" i="1"/>
  <c r="A2992" i="1"/>
  <c r="A2991" i="1"/>
  <c r="A2990" i="1"/>
  <c r="A2989" i="1"/>
  <c r="A2988" i="1"/>
  <c r="A2987" i="1"/>
  <c r="A2986" i="1"/>
  <c r="A2985" i="1"/>
  <c r="A2984" i="1"/>
  <c r="A2983" i="1"/>
  <c r="A2982" i="1"/>
  <c r="A2981" i="1"/>
  <c r="A2980" i="1"/>
  <c r="A2979" i="1"/>
  <c r="A2978" i="1"/>
  <c r="A2976" i="1"/>
  <c r="A2975" i="1"/>
  <c r="A2974" i="1"/>
  <c r="A2973" i="1"/>
  <c r="A2972" i="1"/>
  <c r="A2971" i="1"/>
  <c r="A2970" i="1"/>
  <c r="A2969" i="1"/>
  <c r="A2968" i="1"/>
  <c r="A2967" i="1"/>
  <c r="A2966" i="1"/>
  <c r="A2965" i="1"/>
  <c r="A2964" i="1"/>
  <c r="A2963" i="1"/>
  <c r="A2962" i="1"/>
  <c r="A2961" i="1"/>
  <c r="A2960" i="1"/>
  <c r="A2959" i="1"/>
  <c r="A2958" i="1"/>
  <c r="A2957" i="1"/>
  <c r="A2956" i="1"/>
  <c r="A2955" i="1"/>
  <c r="A2954" i="1"/>
  <c r="A2953" i="1"/>
  <c r="A2952" i="1"/>
  <c r="A2951" i="1"/>
  <c r="A2950" i="1"/>
  <c r="A2949" i="1"/>
  <c r="A2948" i="1"/>
  <c r="A2947" i="1"/>
  <c r="A2946" i="1"/>
  <c r="A2945" i="1"/>
  <c r="A2944" i="1"/>
  <c r="A2943" i="1"/>
  <c r="A2942" i="1"/>
  <c r="A2941" i="1"/>
  <c r="A2940" i="1"/>
  <c r="A2939" i="1"/>
  <c r="A2938" i="1"/>
  <c r="A2937" i="1"/>
  <c r="A2936" i="1"/>
  <c r="A2935" i="1"/>
  <c r="A2934" i="1"/>
  <c r="A2933" i="1"/>
  <c r="A2932" i="1"/>
  <c r="A2931" i="1"/>
  <c r="A2930" i="1"/>
  <c r="A2929" i="1"/>
  <c r="A2928" i="1"/>
  <c r="A2927" i="1"/>
  <c r="A2926" i="1"/>
  <c r="A2925" i="1"/>
  <c r="A2924" i="1"/>
  <c r="A2923" i="1"/>
  <c r="A2922" i="1"/>
  <c r="A2921" i="1"/>
  <c r="A2920" i="1"/>
  <c r="A2919" i="1"/>
  <c r="A2918" i="1"/>
  <c r="A2917" i="1"/>
  <c r="A2916" i="1"/>
  <c r="A2915" i="1"/>
  <c r="A2914" i="1"/>
  <c r="A2913" i="1"/>
  <c r="A2912" i="1"/>
  <c r="A2911" i="1"/>
  <c r="A2910" i="1"/>
  <c r="A2909" i="1"/>
  <c r="A2908" i="1"/>
  <c r="A2907" i="1"/>
  <c r="A2906" i="1"/>
  <c r="A2905" i="1"/>
  <c r="A2904" i="1"/>
  <c r="A2903" i="1"/>
  <c r="A2902" i="1"/>
  <c r="A2901" i="1"/>
  <c r="A2900" i="1"/>
  <c r="A2899" i="1"/>
  <c r="A2898" i="1"/>
  <c r="A2897" i="1"/>
  <c r="A2896" i="1"/>
  <c r="A2895" i="1"/>
  <c r="A2894" i="1"/>
  <c r="A2893" i="1"/>
  <c r="A2892" i="1"/>
  <c r="A2891" i="1"/>
  <c r="A2890" i="1"/>
  <c r="A2889" i="1"/>
  <c r="A2888" i="1"/>
  <c r="A2887" i="1"/>
  <c r="A2886" i="1"/>
  <c r="A2885" i="1"/>
  <c r="A2884" i="1"/>
  <c r="A2883" i="1"/>
  <c r="A2882" i="1"/>
  <c r="A2881" i="1"/>
  <c r="A2880" i="1"/>
  <c r="A2879" i="1"/>
  <c r="A2878" i="1"/>
  <c r="A2877" i="1"/>
  <c r="A2876" i="1"/>
  <c r="A2875" i="1"/>
  <c r="A2874" i="1"/>
  <c r="A2873" i="1"/>
  <c r="A2872" i="1"/>
  <c r="A2871" i="1"/>
  <c r="A2870" i="1"/>
  <c r="A2869" i="1"/>
  <c r="A2868" i="1"/>
  <c r="A2867" i="1"/>
  <c r="A2866" i="1"/>
  <c r="A2865" i="1"/>
  <c r="A2864" i="1"/>
  <c r="A2863" i="1"/>
  <c r="A2862" i="1"/>
  <c r="A2861" i="1"/>
  <c r="A2860" i="1"/>
  <c r="A2859" i="1"/>
  <c r="A2858" i="1"/>
  <c r="A2857" i="1"/>
  <c r="A2856" i="1"/>
  <c r="A2855" i="1"/>
  <c r="A2854" i="1"/>
  <c r="A2853" i="1"/>
  <c r="A2852" i="1"/>
  <c r="A2851" i="1"/>
  <c r="A2850" i="1"/>
  <c r="A2849" i="1"/>
  <c r="A2848" i="1"/>
  <c r="A2847" i="1"/>
  <c r="A2846" i="1"/>
  <c r="A2845" i="1"/>
  <c r="A2844" i="1"/>
  <c r="A2843" i="1"/>
  <c r="A2842" i="1"/>
  <c r="A2841" i="1"/>
  <c r="A2840" i="1"/>
  <c r="A2839" i="1"/>
  <c r="A2838" i="1"/>
  <c r="A2837" i="1"/>
  <c r="A2836" i="1"/>
  <c r="A2835" i="1"/>
  <c r="A2834" i="1"/>
  <c r="A2833" i="1"/>
  <c r="A2832" i="1"/>
  <c r="A2831" i="1"/>
  <c r="A2830" i="1"/>
  <c r="A2829" i="1"/>
  <c r="A2828" i="1"/>
  <c r="A2827" i="1"/>
  <c r="A2826" i="1"/>
  <c r="A2825" i="1"/>
  <c r="A2824" i="1"/>
  <c r="A2823" i="1"/>
  <c r="A2822" i="1"/>
  <c r="A2821" i="1"/>
  <c r="A2820" i="1"/>
  <c r="A2819" i="1"/>
  <c r="A2818" i="1"/>
  <c r="A2817" i="1"/>
  <c r="A2816" i="1"/>
  <c r="A2815" i="1"/>
  <c r="A2814" i="1"/>
  <c r="A2813" i="1"/>
  <c r="A2812" i="1"/>
  <c r="A2811" i="1"/>
  <c r="A2810" i="1"/>
  <c r="A2809" i="1"/>
  <c r="A2808" i="1"/>
  <c r="A2807" i="1"/>
  <c r="A2806" i="1"/>
  <c r="A2805" i="1"/>
  <c r="A2804" i="1"/>
  <c r="A2803" i="1"/>
  <c r="A2802" i="1"/>
  <c r="A2801" i="1"/>
  <c r="A2800" i="1"/>
  <c r="A2799" i="1"/>
  <c r="A2798" i="1"/>
  <c r="A2797" i="1"/>
  <c r="A2796" i="1"/>
  <c r="A2795" i="1"/>
  <c r="A2794" i="1"/>
  <c r="A2793" i="1"/>
  <c r="A2792" i="1"/>
  <c r="A2791" i="1"/>
  <c r="A2790" i="1"/>
  <c r="A2789" i="1"/>
  <c r="A2788" i="1"/>
  <c r="A2787" i="1"/>
  <c r="A2786" i="1"/>
  <c r="A2785" i="1"/>
  <c r="A2784" i="1"/>
  <c r="A2783" i="1"/>
  <c r="A2782" i="1"/>
  <c r="A2781" i="1"/>
  <c r="A2780" i="1"/>
  <c r="A2779" i="1"/>
  <c r="A2778" i="1"/>
  <c r="A2777" i="1"/>
  <c r="A2776" i="1"/>
  <c r="A2775" i="1"/>
  <c r="A2774" i="1"/>
  <c r="A2773" i="1"/>
  <c r="A2772" i="1"/>
  <c r="A2771" i="1"/>
  <c r="A2770" i="1"/>
  <c r="A2769" i="1"/>
  <c r="A2768" i="1"/>
  <c r="A2767" i="1"/>
  <c r="A2766" i="1"/>
  <c r="A2765" i="1"/>
  <c r="A2764" i="1"/>
  <c r="A2763" i="1"/>
  <c r="A2762" i="1"/>
  <c r="A2761" i="1"/>
  <c r="A2760" i="1"/>
  <c r="A2759" i="1"/>
  <c r="A2758" i="1"/>
  <c r="A2757" i="1"/>
  <c r="A2756" i="1"/>
  <c r="A2755" i="1"/>
  <c r="A2754" i="1"/>
  <c r="A2753" i="1"/>
  <c r="A2752" i="1"/>
  <c r="A2751" i="1"/>
  <c r="A2750" i="1"/>
  <c r="A2749" i="1"/>
  <c r="A2748" i="1"/>
  <c r="A2747" i="1"/>
  <c r="A2746" i="1"/>
  <c r="A2745" i="1"/>
  <c r="A2744" i="1"/>
  <c r="A2743" i="1"/>
  <c r="A2742" i="1"/>
  <c r="A2741" i="1"/>
  <c r="A2740" i="1"/>
  <c r="A2739" i="1"/>
  <c r="A2738" i="1"/>
  <c r="A2737" i="1"/>
  <c r="A2736" i="1"/>
  <c r="A2735" i="1"/>
  <c r="A2734" i="1"/>
  <c r="A2733" i="1"/>
  <c r="A2732" i="1"/>
  <c r="A2731" i="1"/>
  <c r="A2730" i="1"/>
  <c r="A2729" i="1"/>
  <c r="A2728" i="1"/>
  <c r="A2727" i="1"/>
  <c r="A2726" i="1"/>
  <c r="A2725" i="1"/>
  <c r="A2724" i="1"/>
  <c r="A2723" i="1"/>
  <c r="A2722" i="1"/>
  <c r="A2721" i="1"/>
  <c r="A2720" i="1"/>
  <c r="A2719" i="1"/>
  <c r="A2718" i="1"/>
  <c r="A2717" i="1"/>
  <c r="A2716" i="1"/>
  <c r="A2715" i="1"/>
  <c r="A2714" i="1"/>
  <c r="A2713" i="1"/>
  <c r="A2712" i="1"/>
  <c r="A2711" i="1"/>
  <c r="A2710" i="1"/>
  <c r="A2709" i="1"/>
  <c r="A2708" i="1"/>
  <c r="A2707" i="1"/>
  <c r="A2706" i="1"/>
  <c r="A2705" i="1"/>
  <c r="A2704" i="1"/>
  <c r="A2703" i="1"/>
  <c r="A2702" i="1"/>
  <c r="A2701" i="1"/>
  <c r="A2700" i="1"/>
  <c r="A2699" i="1"/>
  <c r="A2698" i="1"/>
  <c r="A2697" i="1"/>
  <c r="A2696" i="1"/>
  <c r="A2695" i="1"/>
  <c r="A2694" i="1"/>
  <c r="A2693" i="1"/>
  <c r="A2692" i="1"/>
  <c r="A2691" i="1"/>
  <c r="A2690" i="1"/>
  <c r="A2689" i="1"/>
  <c r="A2688" i="1"/>
  <c r="A2687" i="1"/>
  <c r="A2686" i="1"/>
  <c r="A2685" i="1"/>
  <c r="A2684" i="1"/>
  <c r="A2683" i="1"/>
  <c r="A2682" i="1"/>
  <c r="A2681" i="1"/>
  <c r="A2680" i="1"/>
  <c r="A2679" i="1"/>
  <c r="A2678" i="1"/>
  <c r="A2677" i="1"/>
  <c r="A2676" i="1"/>
  <c r="A2675" i="1"/>
  <c r="A2674" i="1"/>
  <c r="A2673" i="1"/>
  <c r="A2672" i="1"/>
  <c r="A2671" i="1"/>
  <c r="A2670" i="1"/>
  <c r="A2669" i="1"/>
  <c r="A2668" i="1"/>
  <c r="A2667" i="1"/>
  <c r="A2666" i="1"/>
  <c r="A2665" i="1"/>
  <c r="A2664" i="1"/>
  <c r="A2663" i="1"/>
  <c r="A2662" i="1"/>
  <c r="A2661" i="1"/>
  <c r="A2660" i="1"/>
  <c r="A2659" i="1"/>
  <c r="A2658" i="1"/>
  <c r="A2657" i="1"/>
  <c r="A2656" i="1"/>
  <c r="A2655" i="1"/>
  <c r="A2654" i="1"/>
  <c r="A2653" i="1"/>
  <c r="A2652" i="1"/>
  <c r="A2651" i="1"/>
  <c r="A2650" i="1"/>
  <c r="A2649" i="1"/>
  <c r="A2648" i="1"/>
  <c r="A2647" i="1"/>
  <c r="A2646" i="1"/>
  <c r="A2645" i="1"/>
  <c r="A2644" i="1"/>
  <c r="A2643" i="1"/>
  <c r="A2642" i="1"/>
  <c r="A2641" i="1"/>
  <c r="A2640" i="1"/>
  <c r="A2639" i="1"/>
  <c r="A2638" i="1"/>
  <c r="A2637" i="1"/>
  <c r="A2636" i="1"/>
  <c r="A2635" i="1"/>
  <c r="A2634" i="1"/>
  <c r="A2633" i="1"/>
  <c r="A2632" i="1"/>
  <c r="A2631" i="1"/>
  <c r="A2630" i="1"/>
  <c r="A2629" i="1"/>
  <c r="A2628" i="1"/>
  <c r="A2627" i="1"/>
  <c r="A2626" i="1"/>
  <c r="A2625" i="1"/>
  <c r="A2624" i="1"/>
  <c r="A2623" i="1"/>
  <c r="A2622" i="1"/>
  <c r="A2621" i="1"/>
  <c r="A2620" i="1"/>
  <c r="A2619" i="1"/>
  <c r="A2618" i="1"/>
  <c r="A2617" i="1"/>
  <c r="A2616" i="1"/>
  <c r="A2615" i="1"/>
  <c r="A2614" i="1"/>
  <c r="A2613" i="1"/>
  <c r="A2612" i="1"/>
  <c r="A2611" i="1"/>
  <c r="A2610" i="1"/>
  <c r="A2609" i="1"/>
  <c r="A2608" i="1"/>
  <c r="A2607" i="1"/>
  <c r="A2606" i="1"/>
  <c r="A2605" i="1"/>
  <c r="A2604" i="1"/>
  <c r="A2603" i="1"/>
  <c r="A2602" i="1"/>
  <c r="A2601" i="1"/>
  <c r="A2600" i="1"/>
  <c r="A2599" i="1"/>
  <c r="A2598" i="1"/>
  <c r="A2597" i="1"/>
  <c r="A2596" i="1"/>
  <c r="A2595" i="1"/>
  <c r="A2594" i="1"/>
  <c r="A2593" i="1"/>
  <c r="A2592" i="1"/>
  <c r="A2591" i="1"/>
  <c r="A2590" i="1"/>
  <c r="A2589" i="1"/>
  <c r="A2588" i="1"/>
  <c r="A2587" i="1"/>
  <c r="A2586" i="1"/>
  <c r="A2585" i="1"/>
  <c r="A2584" i="1"/>
  <c r="A2583" i="1"/>
  <c r="A2582" i="1"/>
  <c r="A2581" i="1"/>
  <c r="A2580" i="1"/>
  <c r="A2579" i="1"/>
  <c r="A2578" i="1"/>
  <c r="A2577" i="1"/>
  <c r="A2576" i="1"/>
  <c r="A2575" i="1"/>
  <c r="A2574" i="1"/>
  <c r="A2573" i="1"/>
  <c r="A2572" i="1"/>
  <c r="A2571" i="1"/>
  <c r="A2570" i="1"/>
  <c r="A2569" i="1"/>
  <c r="A2568" i="1"/>
  <c r="A2567" i="1"/>
  <c r="A2566" i="1"/>
  <c r="A2565" i="1"/>
  <c r="A2564" i="1"/>
  <c r="A2563" i="1"/>
  <c r="A2562" i="1"/>
  <c r="A2561" i="1"/>
  <c r="A2560" i="1"/>
  <c r="A2559" i="1"/>
  <c r="A2558" i="1"/>
  <c r="A2557" i="1"/>
  <c r="A2556" i="1"/>
  <c r="A2555" i="1"/>
  <c r="A2554" i="1"/>
  <c r="A2553" i="1"/>
  <c r="A2552" i="1"/>
  <c r="A2551" i="1"/>
  <c r="A2550" i="1"/>
  <c r="A2549" i="1"/>
  <c r="A2548" i="1"/>
  <c r="A2547" i="1"/>
  <c r="A2546" i="1"/>
  <c r="A2545" i="1"/>
  <c r="A2544" i="1"/>
  <c r="A2543" i="1"/>
  <c r="A2542" i="1"/>
  <c r="A2541" i="1"/>
  <c r="A2540" i="1"/>
  <c r="A2539" i="1"/>
  <c r="A2538" i="1"/>
  <c r="A2537" i="1"/>
  <c r="A2536" i="1"/>
  <c r="A2535" i="1"/>
  <c r="A2534" i="1"/>
  <c r="A2533" i="1"/>
  <c r="A2532" i="1"/>
  <c r="A2531" i="1"/>
  <c r="A2530" i="1"/>
  <c r="A2529" i="1"/>
  <c r="A2528" i="1"/>
  <c r="A2527" i="1"/>
  <c r="A2526" i="1"/>
  <c r="A2525" i="1"/>
  <c r="A2524" i="1"/>
  <c r="A2523" i="1"/>
  <c r="A2522" i="1"/>
  <c r="A2521" i="1"/>
  <c r="A2520" i="1"/>
  <c r="A2519" i="1"/>
  <c r="A2518" i="1"/>
  <c r="A2517" i="1"/>
  <c r="A2516" i="1"/>
  <c r="A2515" i="1"/>
  <c r="A2514" i="1"/>
  <c r="A2513" i="1"/>
  <c r="A2512" i="1"/>
  <c r="A2511" i="1"/>
  <c r="A2510" i="1"/>
  <c r="A2509" i="1"/>
  <c r="A2508" i="1"/>
  <c r="A2507" i="1"/>
  <c r="A2506" i="1"/>
  <c r="A2505" i="1"/>
  <c r="A2504" i="1"/>
  <c r="A2503" i="1"/>
  <c r="A2502" i="1"/>
  <c r="A2501" i="1"/>
  <c r="A2500" i="1"/>
  <c r="A2499" i="1"/>
  <c r="A2498" i="1"/>
  <c r="A2497" i="1"/>
  <c r="A2496" i="1"/>
  <c r="A2495" i="1"/>
  <c r="A2494" i="1"/>
  <c r="A2493" i="1"/>
  <c r="A2492" i="1"/>
  <c r="A2491" i="1"/>
  <c r="A2490" i="1"/>
  <c r="A2489" i="1"/>
  <c r="A2488" i="1"/>
  <c r="A2487" i="1"/>
  <c r="A2486" i="1"/>
  <c r="A2485" i="1"/>
  <c r="A2484" i="1"/>
  <c r="A2483" i="1"/>
  <c r="A2482" i="1"/>
  <c r="A2481" i="1"/>
  <c r="A2480" i="1"/>
  <c r="A2479" i="1"/>
  <c r="A2478" i="1"/>
  <c r="A2477" i="1"/>
  <c r="A2476" i="1"/>
  <c r="A2475" i="1"/>
  <c r="A2474" i="1"/>
  <c r="A2473" i="1"/>
  <c r="A2472" i="1"/>
  <c r="A2471" i="1"/>
  <c r="A2470" i="1"/>
  <c r="A2469" i="1"/>
  <c r="A2468" i="1"/>
  <c r="A2467" i="1"/>
  <c r="A2466" i="1"/>
  <c r="A2465" i="1"/>
  <c r="A2464" i="1"/>
  <c r="A2463" i="1"/>
  <c r="A2462" i="1"/>
  <c r="A2461" i="1"/>
  <c r="A2460" i="1"/>
  <c r="A2459" i="1"/>
  <c r="A2458" i="1"/>
  <c r="A2457" i="1"/>
  <c r="A2456" i="1"/>
  <c r="A2455" i="1"/>
  <c r="A2454" i="1"/>
  <c r="A2453" i="1"/>
  <c r="A2452" i="1"/>
  <c r="A2451" i="1"/>
  <c r="A2450" i="1"/>
  <c r="A2449" i="1"/>
  <c r="A2448" i="1"/>
  <c r="A2447" i="1"/>
  <c r="A2446" i="1"/>
  <c r="A2445" i="1"/>
  <c r="A2444" i="1"/>
  <c r="A2443" i="1"/>
  <c r="A2442" i="1"/>
  <c r="A2441" i="1"/>
  <c r="A2440" i="1"/>
  <c r="A2439" i="1"/>
  <c r="A2438" i="1"/>
  <c r="A2437" i="1"/>
  <c r="A2436" i="1"/>
  <c r="A2435" i="1"/>
  <c r="A2434" i="1"/>
  <c r="A2433" i="1"/>
  <c r="A2432" i="1"/>
  <c r="A2431" i="1"/>
  <c r="A2430" i="1"/>
  <c r="A2429" i="1"/>
  <c r="A2428" i="1"/>
  <c r="A2427" i="1"/>
  <c r="A2426" i="1"/>
  <c r="A2425" i="1"/>
  <c r="A2424" i="1"/>
  <c r="A2423" i="1"/>
  <c r="A2422" i="1"/>
  <c r="A2421" i="1"/>
  <c r="A2420" i="1"/>
  <c r="A2419" i="1"/>
  <c r="A2418" i="1"/>
  <c r="A2417" i="1"/>
  <c r="A2416" i="1"/>
  <c r="A2415" i="1"/>
  <c r="A2414" i="1"/>
  <c r="A2413" i="1"/>
  <c r="A2412" i="1"/>
  <c r="A2411" i="1"/>
  <c r="A2410" i="1"/>
  <c r="A2409" i="1"/>
  <c r="A2408" i="1"/>
  <c r="A2407" i="1"/>
  <c r="A2406" i="1"/>
  <c r="A2405" i="1"/>
  <c r="A2404" i="1"/>
  <c r="A2403" i="1"/>
  <c r="A2402" i="1"/>
  <c r="A2401" i="1"/>
  <c r="A2400" i="1"/>
  <c r="A2399" i="1"/>
  <c r="A2398" i="1"/>
  <c r="A2397" i="1"/>
  <c r="A2396" i="1"/>
  <c r="A2395" i="1"/>
  <c r="A2394" i="1"/>
  <c r="A2393" i="1"/>
  <c r="A2392" i="1"/>
  <c r="A2391" i="1"/>
  <c r="A2390" i="1"/>
  <c r="A2389" i="1"/>
  <c r="A2388" i="1"/>
  <c r="A2387" i="1"/>
  <c r="A2386" i="1"/>
  <c r="A2385" i="1"/>
  <c r="A2384" i="1"/>
  <c r="A2383" i="1"/>
  <c r="A2382" i="1"/>
  <c r="A2381" i="1"/>
  <c r="A2380" i="1"/>
  <c r="A2379" i="1"/>
  <c r="A2378" i="1"/>
  <c r="A2377" i="1"/>
  <c r="A2376" i="1"/>
  <c r="A2375" i="1"/>
  <c r="A2374" i="1"/>
  <c r="A2373" i="1"/>
  <c r="A2372" i="1"/>
  <c r="A2371" i="1"/>
  <c r="A2370" i="1"/>
  <c r="A2369" i="1"/>
  <c r="A2368" i="1"/>
  <c r="A2367" i="1"/>
  <c r="A2366" i="1"/>
  <c r="A2365" i="1"/>
  <c r="A2364" i="1"/>
  <c r="A2363" i="1"/>
  <c r="A2362" i="1"/>
  <c r="A2361" i="1"/>
  <c r="A2360" i="1"/>
  <c r="A2359" i="1"/>
  <c r="A2358" i="1"/>
  <c r="A2357" i="1"/>
  <c r="A2356" i="1"/>
  <c r="A2355" i="1"/>
  <c r="A2354" i="1"/>
  <c r="A2353" i="1"/>
  <c r="A2352" i="1"/>
  <c r="A2351" i="1"/>
  <c r="A2350" i="1"/>
  <c r="A2349" i="1"/>
  <c r="A2348" i="1"/>
  <c r="A2347" i="1"/>
  <c r="A2346" i="1"/>
  <c r="A2345" i="1"/>
  <c r="A2344" i="1"/>
  <c r="A2343" i="1"/>
  <c r="A2342" i="1"/>
  <c r="A2341" i="1"/>
  <c r="A2340" i="1"/>
  <c r="A2339" i="1"/>
  <c r="A2338" i="1"/>
  <c r="A2337" i="1"/>
  <c r="A2336" i="1"/>
  <c r="A2335" i="1"/>
  <c r="A2334" i="1"/>
  <c r="A2333" i="1"/>
  <c r="A2332" i="1"/>
  <c r="A2331" i="1"/>
  <c r="A2330" i="1"/>
  <c r="A2329" i="1"/>
  <c r="A2328" i="1"/>
  <c r="A2327" i="1"/>
  <c r="A2326" i="1"/>
  <c r="A2325" i="1"/>
  <c r="A2324" i="1"/>
  <c r="A2323" i="1"/>
  <c r="A2322" i="1"/>
  <c r="A2321" i="1"/>
  <c r="A2320" i="1"/>
  <c r="A2319" i="1"/>
  <c r="A2318" i="1"/>
  <c r="A2317" i="1"/>
  <c r="A2316" i="1"/>
  <c r="A2315" i="1"/>
  <c r="A2314" i="1"/>
  <c r="A2313" i="1"/>
  <c r="A2312" i="1"/>
  <c r="A2311" i="1"/>
  <c r="A2310" i="1"/>
  <c r="A2309" i="1"/>
  <c r="A2308" i="1"/>
  <c r="A2307" i="1"/>
  <c r="A2306" i="1"/>
  <c r="A2305" i="1"/>
  <c r="A2304" i="1"/>
  <c r="A2303" i="1"/>
  <c r="A2302" i="1"/>
  <c r="A2301" i="1"/>
  <c r="A2300" i="1"/>
  <c r="A2299" i="1"/>
  <c r="A2298" i="1"/>
  <c r="A2297" i="1"/>
  <c r="A2296" i="1"/>
  <c r="A2295" i="1"/>
  <c r="A2294" i="1"/>
  <c r="A2293" i="1"/>
  <c r="A2292" i="1"/>
  <c r="A2291" i="1"/>
  <c r="A2290" i="1"/>
  <c r="A2289" i="1"/>
  <c r="A2288" i="1"/>
  <c r="A2287" i="1"/>
  <c r="A2286" i="1"/>
  <c r="A2285" i="1"/>
  <c r="A2284" i="1"/>
  <c r="A2283" i="1"/>
  <c r="A2282" i="1"/>
  <c r="A2281" i="1"/>
  <c r="A2280" i="1"/>
  <c r="A2279" i="1"/>
  <c r="A2278" i="1"/>
  <c r="A2277" i="1"/>
  <c r="A2276" i="1"/>
  <c r="A2275" i="1"/>
  <c r="A2274" i="1"/>
  <c r="A2273" i="1"/>
  <c r="A2272" i="1"/>
  <c r="A2271" i="1"/>
  <c r="A2270" i="1"/>
  <c r="A2269" i="1"/>
  <c r="A2268" i="1"/>
  <c r="A2267" i="1"/>
  <c r="A2266" i="1"/>
  <c r="A2265" i="1"/>
  <c r="A2264" i="1"/>
  <c r="A2263" i="1"/>
  <c r="A2262" i="1"/>
  <c r="A2261" i="1"/>
  <c r="A2260" i="1"/>
  <c r="A2259" i="1"/>
  <c r="A2258" i="1"/>
  <c r="A2257" i="1"/>
  <c r="A2256" i="1"/>
  <c r="A2255" i="1"/>
  <c r="A2254" i="1"/>
  <c r="A2253" i="1"/>
  <c r="A2252" i="1"/>
  <c r="A2251" i="1"/>
  <c r="A2250" i="1"/>
  <c r="A2249" i="1"/>
  <c r="A2248" i="1"/>
  <c r="A2247" i="1"/>
  <c r="A2246" i="1"/>
  <c r="A2245" i="1"/>
  <c r="A2244" i="1"/>
  <c r="A2243" i="1"/>
  <c r="A2242" i="1"/>
  <c r="A2241" i="1"/>
  <c r="A2240" i="1"/>
  <c r="A2239" i="1"/>
  <c r="A2238" i="1"/>
  <c r="A2237" i="1"/>
  <c r="A2236" i="1"/>
  <c r="A2235" i="1"/>
  <c r="A2234" i="1"/>
  <c r="A2233" i="1"/>
  <c r="A2232" i="1"/>
  <c r="A2231" i="1"/>
  <c r="A2230" i="1"/>
  <c r="A2229" i="1"/>
  <c r="A2228" i="1"/>
  <c r="A2227" i="1"/>
  <c r="A2226" i="1"/>
  <c r="A2225" i="1"/>
  <c r="A2224" i="1"/>
  <c r="A2223" i="1"/>
  <c r="A2222" i="1"/>
  <c r="A2221" i="1"/>
  <c r="A2220" i="1"/>
  <c r="A2219" i="1"/>
  <c r="A2218" i="1"/>
  <c r="A2217" i="1"/>
  <c r="A2216" i="1"/>
  <c r="A2215" i="1"/>
  <c r="A2214" i="1"/>
  <c r="A2213" i="1"/>
  <c r="A2212" i="1"/>
  <c r="A2211" i="1"/>
  <c r="A2210" i="1"/>
  <c r="A2209" i="1"/>
  <c r="A2208" i="1"/>
  <c r="A2207" i="1"/>
  <c r="A2206" i="1"/>
  <c r="A2205" i="1"/>
  <c r="A2204" i="1"/>
  <c r="A2203" i="1"/>
  <c r="A2202" i="1"/>
  <c r="A2201" i="1"/>
  <c r="A2200" i="1"/>
  <c r="A2199" i="1"/>
  <c r="A2198" i="1"/>
  <c r="A2197" i="1"/>
  <c r="A2196" i="1"/>
  <c r="A2195" i="1"/>
  <c r="A2194" i="1"/>
  <c r="A2193" i="1"/>
  <c r="A2192" i="1"/>
  <c r="A2191" i="1"/>
  <c r="A2190" i="1"/>
  <c r="A2189" i="1"/>
  <c r="A2188" i="1"/>
  <c r="A2187" i="1"/>
  <c r="A2186" i="1"/>
  <c r="A2185" i="1"/>
  <c r="A2184" i="1"/>
  <c r="A2183" i="1"/>
  <c r="A2182" i="1"/>
  <c r="A2181" i="1"/>
  <c r="A2180" i="1"/>
  <c r="A2179" i="1"/>
  <c r="A2178" i="1"/>
  <c r="A2177" i="1"/>
  <c r="A2176" i="1"/>
  <c r="A2175" i="1"/>
  <c r="A2174" i="1"/>
  <c r="A2173" i="1"/>
  <c r="A2172" i="1"/>
  <c r="A2171" i="1"/>
  <c r="A2170" i="1"/>
  <c r="A2169" i="1"/>
  <c r="A2168" i="1"/>
  <c r="A2167" i="1"/>
  <c r="A2166" i="1"/>
  <c r="A2165" i="1"/>
  <c r="A2164" i="1"/>
  <c r="A2163" i="1"/>
  <c r="A2162" i="1"/>
  <c r="A2161" i="1"/>
  <c r="A2160" i="1"/>
  <c r="A2159" i="1"/>
  <c r="A2158" i="1"/>
  <c r="A2157" i="1"/>
  <c r="A2156" i="1"/>
  <c r="A2155" i="1"/>
  <c r="A2154" i="1"/>
  <c r="A2153" i="1"/>
  <c r="A2152" i="1"/>
  <c r="A2151" i="1"/>
  <c r="A2150" i="1"/>
  <c r="A2149" i="1"/>
  <c r="A2148" i="1"/>
  <c r="A2147" i="1"/>
  <c r="A2146" i="1"/>
  <c r="A2145" i="1"/>
  <c r="A2144" i="1"/>
  <c r="A2143" i="1"/>
  <c r="A2142" i="1"/>
  <c r="A2141" i="1"/>
  <c r="A2140" i="1"/>
  <c r="A2139" i="1"/>
  <c r="A2138" i="1"/>
  <c r="A2137" i="1"/>
  <c r="A2136" i="1"/>
  <c r="A2135" i="1"/>
  <c r="A2134" i="1"/>
  <c r="A2133" i="1"/>
  <c r="A2132" i="1"/>
  <c r="A2131" i="1"/>
  <c r="A2130" i="1"/>
  <c r="A2129" i="1"/>
  <c r="A2128" i="1"/>
  <c r="A2127" i="1"/>
  <c r="A2126" i="1"/>
  <c r="A2125" i="1"/>
  <c r="A2124" i="1"/>
  <c r="A2123" i="1"/>
  <c r="A2122" i="1"/>
  <c r="A2121" i="1"/>
  <c r="A2120" i="1"/>
  <c r="A2119" i="1"/>
  <c r="A2118" i="1"/>
  <c r="A2117" i="1"/>
  <c r="A2116" i="1"/>
  <c r="A2115" i="1"/>
  <c r="A2114" i="1"/>
  <c r="A2113" i="1"/>
  <c r="A2112" i="1"/>
  <c r="A2111" i="1"/>
  <c r="A2110" i="1"/>
  <c r="A2109" i="1"/>
  <c r="A2108" i="1"/>
  <c r="A2107" i="1"/>
  <c r="A2106" i="1"/>
  <c r="A2105" i="1"/>
  <c r="A2104" i="1"/>
  <c r="A2103" i="1"/>
  <c r="A2102" i="1"/>
  <c r="A2101" i="1"/>
  <c r="A2100" i="1"/>
  <c r="A2099" i="1"/>
  <c r="A2098" i="1"/>
  <c r="A2097" i="1"/>
  <c r="A2096" i="1"/>
  <c r="A2095" i="1"/>
  <c r="A2094" i="1"/>
  <c r="A2093" i="1"/>
  <c r="A2092" i="1"/>
  <c r="A2091" i="1"/>
  <c r="A2090" i="1"/>
  <c r="A2089" i="1"/>
  <c r="A2088" i="1"/>
  <c r="A2087" i="1"/>
  <c r="A2086" i="1"/>
  <c r="A2085" i="1"/>
  <c r="A2084" i="1"/>
  <c r="A2083" i="1"/>
  <c r="A2082" i="1"/>
  <c r="A2081" i="1"/>
  <c r="A2080" i="1"/>
  <c r="A2079" i="1"/>
  <c r="A2078" i="1"/>
  <c r="A2077" i="1"/>
  <c r="A2076" i="1"/>
  <c r="A2075" i="1"/>
  <c r="A2074" i="1"/>
  <c r="A2073" i="1"/>
  <c r="A2072" i="1"/>
  <c r="A2071" i="1"/>
  <c r="A2070" i="1"/>
  <c r="A2069" i="1"/>
  <c r="A2068" i="1"/>
  <c r="A2067" i="1"/>
  <c r="A2066" i="1"/>
  <c r="A2065" i="1"/>
  <c r="A2064" i="1"/>
  <c r="A2063" i="1"/>
  <c r="A2062" i="1"/>
  <c r="A2061" i="1"/>
  <c r="A2060" i="1"/>
  <c r="A2059" i="1"/>
  <c r="A2058" i="1"/>
  <c r="A2057" i="1"/>
  <c r="A2056" i="1"/>
  <c r="A2055" i="1"/>
  <c r="A2054" i="1"/>
  <c r="A2053" i="1"/>
  <c r="A2052" i="1"/>
  <c r="A2051" i="1"/>
  <c r="A2050" i="1"/>
  <c r="A2049" i="1"/>
  <c r="A2048" i="1"/>
  <c r="A2047" i="1"/>
  <c r="A2046" i="1"/>
  <c r="A2045" i="1"/>
  <c r="A2044" i="1"/>
  <c r="A2043" i="1"/>
  <c r="A2042" i="1"/>
  <c r="A2041" i="1"/>
  <c r="A2040" i="1"/>
  <c r="A2039" i="1"/>
  <c r="A2038" i="1"/>
  <c r="A2037" i="1"/>
  <c r="A2036" i="1"/>
  <c r="A2035" i="1"/>
  <c r="A2034" i="1"/>
  <c r="A2033" i="1"/>
  <c r="A2032" i="1"/>
  <c r="A2031" i="1"/>
  <c r="A2030" i="1"/>
  <c r="A2029" i="1"/>
  <c r="A2028" i="1"/>
  <c r="A2027" i="1"/>
  <c r="A2026" i="1"/>
  <c r="A2025" i="1"/>
  <c r="A2024" i="1"/>
  <c r="A2023" i="1"/>
  <c r="A2022" i="1"/>
  <c r="A2021" i="1"/>
  <c r="A2020" i="1"/>
  <c r="A2019" i="1"/>
  <c r="A2018" i="1"/>
  <c r="A2017" i="1"/>
  <c r="A2016" i="1"/>
  <c r="A2015" i="1"/>
  <c r="A2014" i="1"/>
  <c r="A2013" i="1"/>
  <c r="A2012" i="1"/>
  <c r="A2011" i="1"/>
  <c r="A2010" i="1"/>
  <c r="A2009" i="1"/>
  <c r="A2008" i="1"/>
  <c r="A2007" i="1"/>
  <c r="A2006" i="1"/>
  <c r="A2005" i="1"/>
  <c r="A2004" i="1"/>
  <c r="A2003" i="1"/>
  <c r="A2002" i="1"/>
  <c r="A2001" i="1"/>
  <c r="A2000" i="1"/>
  <c r="A1999" i="1"/>
  <c r="A1998" i="1"/>
  <c r="A1997" i="1"/>
  <c r="A1996" i="1"/>
  <c r="A1995" i="1"/>
  <c r="A1994" i="1"/>
  <c r="A1993" i="1"/>
  <c r="A1992" i="1"/>
  <c r="A1991" i="1"/>
  <c r="A1990" i="1"/>
  <c r="A1989" i="1"/>
  <c r="A1988" i="1"/>
  <c r="A1987" i="1"/>
  <c r="A1986" i="1"/>
  <c r="A1985" i="1"/>
  <c r="A1984" i="1"/>
  <c r="A1983" i="1"/>
  <c r="A1982" i="1"/>
  <c r="A1981" i="1"/>
  <c r="A1980" i="1"/>
  <c r="A1979" i="1"/>
  <c r="A1978" i="1"/>
  <c r="A1977" i="1"/>
  <c r="A1976" i="1"/>
  <c r="A1975" i="1"/>
  <c r="A1974" i="1"/>
  <c r="A1973" i="1"/>
  <c r="A1972" i="1"/>
  <c r="A1971" i="1"/>
  <c r="A1970" i="1"/>
  <c r="A1969" i="1"/>
  <c r="A1968" i="1"/>
  <c r="A1967" i="1"/>
  <c r="A1966" i="1"/>
  <c r="A1965" i="1"/>
  <c r="A1964" i="1"/>
  <c r="A1963" i="1"/>
  <c r="A1962" i="1"/>
  <c r="A1961" i="1"/>
  <c r="A1960" i="1"/>
  <c r="A1959" i="1"/>
  <c r="A1958" i="1"/>
  <c r="A1957" i="1"/>
  <c r="A1956" i="1"/>
  <c r="A1955" i="1"/>
  <c r="A1954" i="1"/>
  <c r="A1953" i="1"/>
  <c r="A1952" i="1"/>
  <c r="A1951" i="1"/>
  <c r="A1950" i="1"/>
  <c r="A1949" i="1"/>
  <c r="A1948" i="1"/>
  <c r="A1947" i="1"/>
  <c r="A1946" i="1"/>
  <c r="A1945" i="1"/>
  <c r="A1944" i="1"/>
  <c r="A1943" i="1"/>
  <c r="A1942" i="1"/>
  <c r="A1941" i="1"/>
  <c r="A1940" i="1"/>
  <c r="A1939" i="1"/>
  <c r="A1938" i="1"/>
  <c r="A1937" i="1"/>
  <c r="A1936" i="1"/>
  <c r="A1935" i="1"/>
  <c r="A1934" i="1"/>
  <c r="A1933" i="1"/>
  <c r="A1932" i="1"/>
  <c r="A1931" i="1"/>
  <c r="A1930" i="1"/>
  <c r="A1929" i="1"/>
  <c r="A1928" i="1"/>
  <c r="A1927" i="1"/>
  <c r="A1926" i="1"/>
  <c r="A1925" i="1"/>
  <c r="A1924" i="1"/>
  <c r="A1923" i="1"/>
  <c r="A1922" i="1"/>
  <c r="A1921" i="1"/>
  <c r="A1920" i="1"/>
  <c r="A1919" i="1"/>
  <c r="A1918" i="1"/>
  <c r="A1917" i="1"/>
  <c r="A1916" i="1"/>
  <c r="A1915" i="1"/>
  <c r="A1914" i="1"/>
  <c r="A1913" i="1"/>
  <c r="A1912" i="1"/>
  <c r="A1911" i="1"/>
  <c r="A1910" i="1"/>
  <c r="A1909" i="1"/>
  <c r="A1908" i="1"/>
  <c r="A1907" i="1"/>
  <c r="A1906" i="1"/>
  <c r="A1905" i="1"/>
  <c r="A1904" i="1"/>
  <c r="A1903" i="1"/>
  <c r="A1902" i="1"/>
  <c r="A1901" i="1"/>
  <c r="A1900" i="1"/>
  <c r="A1899" i="1"/>
  <c r="A1898" i="1"/>
  <c r="A1897" i="1"/>
  <c r="A1896" i="1"/>
  <c r="A1895" i="1"/>
  <c r="A1894" i="1"/>
  <c r="A1893" i="1"/>
  <c r="A1892" i="1"/>
  <c r="A1891" i="1"/>
  <c r="A1890" i="1"/>
  <c r="A1889" i="1"/>
  <c r="A1888" i="1"/>
  <c r="A1887" i="1"/>
  <c r="A1886" i="1"/>
  <c r="A1885" i="1"/>
  <c r="A1884" i="1"/>
  <c r="A1883" i="1"/>
  <c r="A1882" i="1"/>
  <c r="A1881" i="1"/>
  <c r="A1880" i="1"/>
  <c r="A1879" i="1"/>
  <c r="A1878" i="1"/>
  <c r="A1877" i="1"/>
  <c r="A1876" i="1"/>
  <c r="A1875" i="1"/>
  <c r="A1874" i="1"/>
  <c r="A1873" i="1"/>
  <c r="A1872" i="1"/>
  <c r="A1871" i="1"/>
  <c r="A1870" i="1"/>
  <c r="A1869" i="1"/>
  <c r="A1868" i="1"/>
  <c r="A1867" i="1"/>
  <c r="A1866" i="1"/>
  <c r="A1865" i="1"/>
  <c r="A1864" i="1"/>
  <c r="A1863" i="1"/>
  <c r="A1862" i="1"/>
  <c r="A1861" i="1"/>
  <c r="A1860" i="1"/>
  <c r="A1859" i="1"/>
  <c r="A1858" i="1"/>
  <c r="A1857" i="1"/>
  <c r="A1856" i="1"/>
  <c r="A1855" i="1"/>
  <c r="A1854" i="1"/>
  <c r="A1853" i="1"/>
  <c r="A1852" i="1"/>
  <c r="A1851" i="1"/>
  <c r="A1850" i="1"/>
  <c r="A1849" i="1"/>
  <c r="A1848" i="1"/>
  <c r="A1847" i="1"/>
  <c r="A1846" i="1"/>
  <c r="A1845" i="1"/>
  <c r="A1844" i="1"/>
  <c r="A1843" i="1"/>
  <c r="A1842" i="1"/>
  <c r="A1841" i="1"/>
  <c r="A1840" i="1"/>
  <c r="A1839" i="1"/>
  <c r="A1838" i="1"/>
  <c r="A1837" i="1"/>
  <c r="A1836" i="1"/>
  <c r="A1835" i="1"/>
  <c r="A1834" i="1"/>
  <c r="A1833" i="1"/>
  <c r="A1832" i="1"/>
  <c r="A1831" i="1"/>
  <c r="A1830" i="1"/>
  <c r="A1829" i="1"/>
  <c r="A1828" i="1"/>
  <c r="A1827" i="1"/>
  <c r="A1826" i="1"/>
  <c r="A1825" i="1"/>
  <c r="A1824" i="1"/>
  <c r="A1823" i="1"/>
  <c r="A1822" i="1"/>
  <c r="A1821" i="1"/>
  <c r="A1820" i="1"/>
  <c r="A1819" i="1"/>
  <c r="A1818" i="1"/>
  <c r="A1817" i="1"/>
  <c r="A1816" i="1"/>
  <c r="A1815" i="1"/>
  <c r="A1814" i="1"/>
  <c r="A1813" i="1"/>
  <c r="A1812" i="1"/>
  <c r="A1811" i="1"/>
  <c r="A1810" i="1"/>
  <c r="A1809" i="1"/>
  <c r="A1808" i="1"/>
  <c r="A1807" i="1"/>
  <c r="A1806" i="1"/>
  <c r="A1805" i="1"/>
  <c r="A1804" i="1"/>
  <c r="A1803" i="1"/>
  <c r="A1802" i="1"/>
  <c r="A1801" i="1"/>
  <c r="A1800" i="1"/>
  <c r="A1799" i="1"/>
  <c r="A1798" i="1"/>
  <c r="A1797" i="1"/>
  <c r="A1796" i="1"/>
  <c r="A1795" i="1"/>
  <c r="A1794" i="1"/>
  <c r="A1793" i="1"/>
  <c r="A1792" i="1"/>
  <c r="A1791" i="1"/>
  <c r="A1790" i="1"/>
  <c r="A1789" i="1"/>
  <c r="A1788" i="1"/>
  <c r="A1787" i="1"/>
  <c r="A1786" i="1"/>
  <c r="A1785" i="1"/>
  <c r="A1784" i="1"/>
  <c r="A1783" i="1"/>
  <c r="A1782" i="1"/>
  <c r="A1781" i="1"/>
  <c r="A1780" i="1"/>
  <c r="A1779" i="1"/>
  <c r="A1778" i="1"/>
  <c r="A1777" i="1"/>
  <c r="A1776" i="1"/>
  <c r="A1775" i="1"/>
  <c r="A1774" i="1"/>
  <c r="A1773" i="1"/>
  <c r="A1772" i="1"/>
  <c r="A1771" i="1"/>
  <c r="A1770" i="1"/>
  <c r="A1769" i="1"/>
  <c r="A1768" i="1"/>
  <c r="A1767" i="1"/>
  <c r="A1766" i="1"/>
  <c r="A1765" i="1"/>
  <c r="A1764" i="1"/>
  <c r="A1763" i="1"/>
  <c r="A1762" i="1"/>
  <c r="A1761" i="1"/>
  <c r="A1760" i="1"/>
  <c r="A1759" i="1"/>
  <c r="A1758" i="1"/>
  <c r="A1757" i="1"/>
  <c r="A1756" i="1"/>
  <c r="A1755" i="1"/>
  <c r="A1754" i="1"/>
  <c r="A1753" i="1"/>
  <c r="A1752" i="1"/>
  <c r="A1751" i="1"/>
  <c r="A1750" i="1"/>
  <c r="A1749" i="1"/>
  <c r="A1748" i="1"/>
  <c r="A1747" i="1"/>
  <c r="A1746" i="1"/>
  <c r="A1745" i="1"/>
  <c r="A1744" i="1"/>
  <c r="A1743" i="1"/>
  <c r="A1742" i="1"/>
  <c r="A1741" i="1"/>
  <c r="A1740" i="1"/>
  <c r="A1739" i="1"/>
  <c r="A1738" i="1"/>
  <c r="A1737" i="1"/>
  <c r="A1736" i="1"/>
  <c r="A1735" i="1"/>
  <c r="A1734" i="1"/>
  <c r="A1733" i="1"/>
  <c r="A1732" i="1"/>
  <c r="A1731" i="1"/>
  <c r="A1730" i="1"/>
  <c r="A1729" i="1"/>
  <c r="A1728" i="1"/>
  <c r="A1727" i="1"/>
  <c r="A1726" i="1"/>
  <c r="A1725" i="1"/>
  <c r="A1724" i="1"/>
  <c r="A1723" i="1"/>
  <c r="A1722" i="1"/>
  <c r="A1721" i="1"/>
  <c r="A1720" i="1"/>
  <c r="A1719" i="1"/>
  <c r="A1718" i="1"/>
  <c r="A1717" i="1"/>
  <c r="A1716" i="1"/>
  <c r="A1715" i="1"/>
  <c r="A1714" i="1"/>
  <c r="A1713" i="1"/>
  <c r="A1712" i="1"/>
  <c r="A1711" i="1"/>
  <c r="A1710" i="1"/>
  <c r="A1709" i="1"/>
  <c r="A1708" i="1"/>
  <c r="A1707" i="1"/>
  <c r="A1706" i="1"/>
  <c r="A1705" i="1"/>
  <c r="A1704" i="1"/>
  <c r="A1703" i="1"/>
  <c r="A1702" i="1"/>
  <c r="A1701" i="1"/>
  <c r="A1700" i="1"/>
  <c r="A1699" i="1"/>
  <c r="A1698" i="1"/>
  <c r="A1697" i="1"/>
  <c r="A1696" i="1"/>
  <c r="A1695" i="1"/>
  <c r="A1694" i="1"/>
  <c r="A1693" i="1"/>
  <c r="A1692" i="1"/>
  <c r="A1691" i="1"/>
  <c r="A1690" i="1"/>
  <c r="A1689" i="1"/>
  <c r="A1688" i="1"/>
  <c r="A1687" i="1"/>
  <c r="A1686" i="1"/>
  <c r="A1685" i="1"/>
  <c r="A1684" i="1"/>
  <c r="A1683" i="1"/>
  <c r="A1682" i="1"/>
  <c r="A1681" i="1"/>
  <c r="A1680" i="1"/>
  <c r="A1679" i="1"/>
  <c r="A1678" i="1"/>
  <c r="A1677" i="1"/>
  <c r="A1676" i="1"/>
  <c r="A1675" i="1"/>
  <c r="A1674" i="1"/>
  <c r="A1673" i="1"/>
  <c r="A1672" i="1"/>
  <c r="A1671" i="1"/>
  <c r="A1670" i="1"/>
  <c r="A1669" i="1"/>
  <c r="A1668" i="1"/>
  <c r="A1667" i="1"/>
  <c r="A1666" i="1"/>
  <c r="A1665" i="1"/>
  <c r="A1664" i="1"/>
  <c r="A1663" i="1"/>
  <c r="A1662" i="1"/>
  <c r="A1661" i="1"/>
  <c r="A1660" i="1"/>
  <c r="A1659" i="1"/>
  <c r="A1658" i="1"/>
  <c r="A1657" i="1"/>
  <c r="A1656" i="1"/>
  <c r="A1655" i="1"/>
  <c r="A1654" i="1"/>
  <c r="A1653" i="1"/>
  <c r="A1652" i="1"/>
  <c r="A1651" i="1"/>
  <c r="A1650" i="1"/>
  <c r="A1649" i="1"/>
  <c r="A1648" i="1"/>
  <c r="A1647" i="1"/>
  <c r="A1646" i="1"/>
  <c r="A1645" i="1"/>
  <c r="A1644" i="1"/>
  <c r="A1643" i="1"/>
  <c r="A1642" i="1"/>
  <c r="A1641" i="1"/>
  <c r="A1640" i="1"/>
  <c r="A1639" i="1"/>
  <c r="A1638" i="1"/>
  <c r="A1637" i="1"/>
  <c r="A1636" i="1"/>
  <c r="A1635" i="1"/>
  <c r="A1634" i="1"/>
  <c r="A1633" i="1"/>
  <c r="A1632" i="1"/>
  <c r="A1631" i="1"/>
  <c r="A1630" i="1"/>
  <c r="A1629" i="1"/>
  <c r="A1628" i="1"/>
  <c r="A1627" i="1"/>
  <c r="A1626" i="1"/>
  <c r="A1625" i="1"/>
  <c r="A1624" i="1"/>
  <c r="A1623" i="1"/>
  <c r="A1622" i="1"/>
  <c r="A1621" i="1"/>
  <c r="A1620" i="1"/>
  <c r="A1619" i="1"/>
  <c r="A1618" i="1"/>
  <c r="A1617" i="1"/>
  <c r="A1616" i="1"/>
  <c r="A1615" i="1"/>
  <c r="A1614" i="1"/>
  <c r="A1613" i="1"/>
  <c r="A1612" i="1"/>
  <c r="A1611" i="1"/>
  <c r="A1610" i="1"/>
  <c r="A1609" i="1"/>
  <c r="A1608" i="1"/>
  <c r="A1607" i="1"/>
  <c r="A1606" i="1"/>
  <c r="A1605" i="1"/>
  <c r="A1604" i="1"/>
  <c r="A1603" i="1"/>
  <c r="A1602" i="1"/>
  <c r="A1601" i="1"/>
  <c r="A1600" i="1"/>
  <c r="A1599" i="1"/>
  <c r="A1598" i="1"/>
  <c r="A1597" i="1"/>
  <c r="A1596" i="1"/>
  <c r="A1595" i="1"/>
  <c r="A1594" i="1"/>
  <c r="A1593" i="1"/>
  <c r="A1592" i="1"/>
  <c r="A1591" i="1"/>
  <c r="A1590" i="1"/>
  <c r="A1589" i="1"/>
  <c r="A1588" i="1"/>
  <c r="A1587" i="1"/>
  <c r="A1586" i="1"/>
  <c r="A1585" i="1"/>
  <c r="A1584" i="1"/>
  <c r="A1583" i="1"/>
  <c r="A1582" i="1"/>
  <c r="A1581" i="1"/>
  <c r="A1580" i="1"/>
  <c r="A1579" i="1"/>
  <c r="A1578" i="1"/>
  <c r="A1577" i="1"/>
  <c r="A1576" i="1"/>
  <c r="A1575" i="1"/>
  <c r="A1574" i="1"/>
  <c r="A1573" i="1"/>
  <c r="A1572" i="1"/>
  <c r="A1571" i="1"/>
  <c r="A1570" i="1"/>
  <c r="A1569" i="1"/>
  <c r="A1568" i="1"/>
  <c r="A1567" i="1"/>
  <c r="A1566" i="1"/>
  <c r="A1565" i="1"/>
  <c r="A1564" i="1"/>
  <c r="A1563" i="1"/>
  <c r="A1562" i="1"/>
  <c r="A1561" i="1"/>
  <c r="A1560" i="1"/>
  <c r="A1559" i="1"/>
  <c r="A1558" i="1"/>
  <c r="A1557" i="1"/>
  <c r="A1556" i="1"/>
  <c r="A1555" i="1"/>
  <c r="A1554" i="1"/>
  <c r="A1553" i="1"/>
  <c r="A1552" i="1"/>
  <c r="A1551" i="1"/>
  <c r="A1550" i="1"/>
  <c r="A1549" i="1"/>
  <c r="A1548" i="1"/>
  <c r="A1547" i="1"/>
  <c r="A1546" i="1"/>
  <c r="A1545" i="1"/>
  <c r="A1544" i="1"/>
  <c r="A1543" i="1"/>
  <c r="A1542" i="1"/>
  <c r="A1541" i="1"/>
  <c r="A1540" i="1"/>
  <c r="A1539" i="1"/>
  <c r="A1538" i="1"/>
  <c r="A1537" i="1"/>
  <c r="A1536" i="1"/>
  <c r="A1535" i="1"/>
  <c r="A1534" i="1"/>
  <c r="A1533" i="1"/>
  <c r="A1532" i="1"/>
  <c r="A1531" i="1"/>
  <c r="A1530" i="1"/>
  <c r="A1529" i="1"/>
  <c r="A1528" i="1"/>
  <c r="A1527" i="1"/>
  <c r="A1526" i="1"/>
  <c r="A1525" i="1"/>
  <c r="A1524" i="1"/>
  <c r="A1523" i="1"/>
  <c r="A1522" i="1"/>
  <c r="A1521" i="1"/>
  <c r="A1520" i="1"/>
  <c r="A1519" i="1"/>
  <c r="A1518" i="1"/>
  <c r="A1517" i="1"/>
  <c r="A1516" i="1"/>
  <c r="A1515" i="1"/>
  <c r="A1514" i="1"/>
  <c r="A1513" i="1"/>
  <c r="A1512" i="1"/>
  <c r="A1511" i="1"/>
  <c r="A1510" i="1"/>
  <c r="A1509" i="1"/>
  <c r="A1508" i="1"/>
  <c r="A1507" i="1"/>
  <c r="A1506" i="1"/>
  <c r="A1505" i="1"/>
  <c r="A1504" i="1"/>
  <c r="A1503" i="1"/>
  <c r="A1502" i="1"/>
  <c r="A1501" i="1"/>
  <c r="A1500" i="1"/>
  <c r="A1499" i="1"/>
  <c r="A1498" i="1"/>
  <c r="A1497" i="1"/>
  <c r="A1496" i="1"/>
  <c r="A1495" i="1"/>
  <c r="A1494" i="1"/>
  <c r="A1493" i="1"/>
  <c r="A1492" i="1"/>
  <c r="A1491" i="1"/>
  <c r="A1490" i="1"/>
  <c r="A1489" i="1"/>
  <c r="A1488" i="1"/>
  <c r="A1487" i="1"/>
  <c r="A1486" i="1"/>
  <c r="A1485" i="1"/>
  <c r="A1484" i="1"/>
  <c r="A1483" i="1"/>
  <c r="A1482" i="1"/>
  <c r="A1481" i="1"/>
  <c r="A1480" i="1"/>
  <c r="A1479" i="1"/>
  <c r="A1478" i="1"/>
  <c r="A1477" i="1"/>
  <c r="A1476" i="1"/>
  <c r="A1475" i="1"/>
  <c r="A1474" i="1"/>
  <c r="A1473" i="1"/>
  <c r="A1472" i="1"/>
  <c r="A1471" i="1"/>
  <c r="A1470" i="1"/>
  <c r="A1469" i="1"/>
  <c r="A1468" i="1"/>
  <c r="A1467" i="1"/>
  <c r="A1466" i="1"/>
  <c r="A1465" i="1"/>
  <c r="A1464" i="1"/>
  <c r="A1463" i="1"/>
  <c r="A1462" i="1"/>
  <c r="A1461" i="1"/>
  <c r="A1460" i="1"/>
  <c r="A1459" i="1"/>
  <c r="A1458" i="1"/>
  <c r="A1457" i="1"/>
  <c r="A1456" i="1"/>
  <c r="A1455" i="1"/>
  <c r="A1454" i="1"/>
  <c r="A1453" i="1"/>
  <c r="A1452" i="1"/>
  <c r="A1451" i="1"/>
  <c r="A1450" i="1"/>
  <c r="A1449" i="1"/>
  <c r="A1448" i="1"/>
  <c r="A1447" i="1"/>
  <c r="A1446" i="1"/>
  <c r="A1445" i="1"/>
  <c r="A1444" i="1"/>
  <c r="A1443" i="1"/>
  <c r="A1442" i="1"/>
  <c r="A1441" i="1"/>
  <c r="A1440" i="1"/>
  <c r="A1439" i="1"/>
  <c r="A1438" i="1"/>
  <c r="A1437" i="1"/>
  <c r="A1436" i="1"/>
  <c r="A1435" i="1"/>
  <c r="A1434" i="1"/>
  <c r="A1433" i="1"/>
  <c r="A1432" i="1"/>
  <c r="A1431" i="1"/>
  <c r="A1430" i="1"/>
  <c r="A1429" i="1"/>
  <c r="A1428" i="1"/>
  <c r="A1427" i="1"/>
  <c r="A1426" i="1"/>
  <c r="A1425" i="1"/>
  <c r="A1424" i="1"/>
  <c r="A1423" i="1"/>
  <c r="A1422" i="1"/>
  <c r="A1421" i="1"/>
  <c r="A1420" i="1"/>
  <c r="A1419" i="1"/>
  <c r="A1418" i="1"/>
  <c r="A1417" i="1"/>
  <c r="A1416" i="1"/>
  <c r="A1415" i="1"/>
  <c r="A1414" i="1"/>
  <c r="A1413" i="1"/>
  <c r="A1412" i="1"/>
  <c r="A1411" i="1"/>
  <c r="A1410" i="1"/>
  <c r="A1409" i="1"/>
  <c r="A1408" i="1"/>
  <c r="A1407" i="1"/>
  <c r="A1406" i="1"/>
  <c r="A1405" i="1"/>
  <c r="A1404" i="1"/>
  <c r="A1403" i="1"/>
  <c r="A1402" i="1"/>
  <c r="A1401" i="1"/>
  <c r="A1400" i="1"/>
  <c r="A1399" i="1"/>
  <c r="A1398" i="1"/>
  <c r="A1397" i="1"/>
  <c r="A1396" i="1"/>
  <c r="A1395" i="1"/>
  <c r="A1394" i="1"/>
  <c r="A1393" i="1"/>
  <c r="A1392" i="1"/>
  <c r="A1391" i="1"/>
  <c r="A1390" i="1"/>
  <c r="A1389" i="1"/>
  <c r="A1388" i="1"/>
  <c r="A1387" i="1"/>
  <c r="A1386" i="1"/>
  <c r="A1385" i="1"/>
  <c r="A1384" i="1"/>
  <c r="A1383" i="1"/>
  <c r="A1382" i="1"/>
  <c r="A1381" i="1"/>
  <c r="A1380" i="1"/>
  <c r="A1379" i="1"/>
  <c r="A1378" i="1"/>
  <c r="A1377" i="1"/>
  <c r="A1376" i="1"/>
  <c r="A1375" i="1"/>
  <c r="A1374" i="1"/>
  <c r="A1373" i="1"/>
  <c r="A1372" i="1"/>
  <c r="A1371" i="1"/>
  <c r="A1370" i="1"/>
  <c r="A1369" i="1"/>
  <c r="A1368" i="1"/>
  <c r="A1367" i="1"/>
  <c r="A1366" i="1"/>
  <c r="A1365" i="1"/>
  <c r="A1364" i="1"/>
  <c r="A1363" i="1"/>
  <c r="A1362" i="1"/>
  <c r="A1361" i="1"/>
  <c r="A1360" i="1"/>
  <c r="A1359" i="1"/>
  <c r="A1358" i="1"/>
  <c r="A1357" i="1"/>
  <c r="A1356" i="1"/>
  <c r="A1355" i="1"/>
  <c r="A1354" i="1"/>
  <c r="A1353" i="1"/>
  <c r="A1352" i="1"/>
  <c r="A1351" i="1"/>
  <c r="A1350" i="1"/>
  <c r="A1349" i="1"/>
  <c r="A1348" i="1"/>
  <c r="A1347" i="1"/>
  <c r="A1346" i="1"/>
  <c r="A1345" i="1"/>
  <c r="A1344" i="1"/>
  <c r="A1343" i="1"/>
  <c r="A1342" i="1"/>
  <c r="A1341" i="1"/>
  <c r="A1340" i="1"/>
  <c r="A1339" i="1"/>
  <c r="A1338" i="1"/>
  <c r="A1337" i="1"/>
  <c r="A1336" i="1"/>
  <c r="A1335" i="1"/>
  <c r="A1334" i="1"/>
  <c r="A1333" i="1"/>
  <c r="A1332" i="1"/>
  <c r="A1331" i="1"/>
  <c r="A1330" i="1"/>
  <c r="A1329" i="1"/>
  <c r="A1328" i="1"/>
  <c r="A1327" i="1"/>
  <c r="A1326" i="1"/>
  <c r="A1325" i="1"/>
  <c r="A1324" i="1"/>
  <c r="A1323" i="1"/>
  <c r="A1322" i="1"/>
  <c r="A1321" i="1"/>
  <c r="A1320" i="1"/>
  <c r="A1319" i="1"/>
  <c r="A1318" i="1"/>
  <c r="A1317" i="1"/>
  <c r="A1316" i="1"/>
  <c r="A1315" i="1"/>
  <c r="A1314" i="1"/>
  <c r="A1313" i="1"/>
  <c r="A1312" i="1"/>
  <c r="A1311" i="1"/>
  <c r="A1310" i="1"/>
  <c r="A1309" i="1"/>
  <c r="A1308" i="1"/>
  <c r="A1307" i="1"/>
  <c r="A1306" i="1"/>
  <c r="A1305" i="1"/>
  <c r="A1304" i="1"/>
  <c r="A1303" i="1"/>
  <c r="A1302" i="1"/>
  <c r="A1301" i="1"/>
  <c r="A1300" i="1"/>
  <c r="A1299" i="1"/>
  <c r="A1298" i="1"/>
  <c r="A1297" i="1"/>
  <c r="A1296" i="1"/>
  <c r="A1295" i="1"/>
  <c r="A1294" i="1"/>
  <c r="A1293" i="1"/>
  <c r="A1292" i="1"/>
  <c r="A1291" i="1"/>
  <c r="A1290" i="1"/>
  <c r="A1289" i="1"/>
  <c r="A1288" i="1"/>
  <c r="A1287" i="1"/>
  <c r="A1286" i="1"/>
  <c r="A1285" i="1"/>
  <c r="A1284" i="1"/>
  <c r="A1283" i="1"/>
  <c r="A1282" i="1"/>
  <c r="A1281" i="1"/>
  <c r="A1280" i="1"/>
  <c r="A1279" i="1"/>
  <c r="A1278" i="1"/>
  <c r="A1277" i="1"/>
  <c r="A1276" i="1"/>
  <c r="A1275" i="1"/>
  <c r="A1274" i="1"/>
  <c r="A1273" i="1"/>
  <c r="A1272" i="1"/>
  <c r="A1271" i="1"/>
  <c r="A1270" i="1"/>
  <c r="A1269" i="1"/>
  <c r="A1268" i="1"/>
  <c r="A1267" i="1"/>
  <c r="A1266" i="1"/>
  <c r="A1265" i="1"/>
  <c r="A1264" i="1"/>
  <c r="A1263" i="1"/>
  <c r="A1262" i="1"/>
  <c r="A1261" i="1"/>
  <c r="A1260" i="1"/>
  <c r="A1259" i="1"/>
  <c r="A1258" i="1"/>
  <c r="A1257" i="1"/>
  <c r="A1256" i="1"/>
  <c r="A1255" i="1"/>
  <c r="A1254" i="1"/>
  <c r="A1253" i="1"/>
  <c r="A1252" i="1"/>
  <c r="A1251" i="1"/>
  <c r="A1250" i="1"/>
  <c r="A1249" i="1"/>
  <c r="A1248" i="1"/>
  <c r="A1247" i="1"/>
  <c r="A1246" i="1"/>
  <c r="A1245" i="1"/>
  <c r="A1244" i="1"/>
  <c r="A1243" i="1"/>
  <c r="A1242" i="1"/>
  <c r="A1241" i="1"/>
  <c r="A1240" i="1"/>
  <c r="A1239" i="1"/>
  <c r="A1238" i="1"/>
  <c r="A1237" i="1"/>
  <c r="A1236" i="1"/>
  <c r="A1235" i="1"/>
  <c r="A1234" i="1"/>
  <c r="A1233" i="1"/>
  <c r="A1232" i="1"/>
  <c r="A1231" i="1"/>
  <c r="A1230" i="1"/>
  <c r="A1229" i="1"/>
  <c r="A1228" i="1"/>
  <c r="A1227" i="1"/>
  <c r="A1226" i="1"/>
  <c r="A1225" i="1"/>
  <c r="A1224" i="1"/>
  <c r="A1223" i="1"/>
  <c r="A1222" i="1"/>
  <c r="A1221" i="1"/>
  <c r="A1220" i="1"/>
  <c r="A1219" i="1"/>
  <c r="A1218" i="1"/>
  <c r="A1217" i="1"/>
  <c r="A1216" i="1"/>
  <c r="A1215" i="1"/>
  <c r="A1214" i="1"/>
  <c r="A1213" i="1"/>
  <c r="A1212" i="1"/>
  <c r="A1211" i="1"/>
  <c r="A1210" i="1"/>
  <c r="A1209" i="1"/>
  <c r="A1208" i="1"/>
  <c r="A1207" i="1"/>
  <c r="A1206" i="1"/>
  <c r="A1205" i="1"/>
  <c r="A1204" i="1"/>
  <c r="A1203" i="1"/>
  <c r="A1202" i="1"/>
  <c r="A1201" i="1"/>
  <c r="A1200" i="1"/>
  <c r="A1199" i="1"/>
  <c r="A1198" i="1"/>
  <c r="A1197" i="1"/>
  <c r="A1196" i="1"/>
  <c r="A1195" i="1"/>
  <c r="A1194" i="1"/>
  <c r="A1193" i="1"/>
  <c r="A1192" i="1"/>
  <c r="A1191" i="1"/>
  <c r="A1190" i="1"/>
  <c r="A1189" i="1"/>
  <c r="A1188" i="1"/>
  <c r="A1187" i="1"/>
  <c r="A1186" i="1"/>
  <c r="A1185" i="1"/>
  <c r="A1184" i="1"/>
  <c r="A1183" i="1"/>
  <c r="A1182" i="1"/>
  <c r="A1181" i="1"/>
  <c r="A1180" i="1"/>
  <c r="A1179" i="1"/>
  <c r="A1178" i="1"/>
  <c r="A1177" i="1"/>
  <c r="A1176" i="1"/>
  <c r="A1175" i="1"/>
  <c r="A1174" i="1"/>
  <c r="A1173" i="1"/>
  <c r="A1172" i="1"/>
  <c r="A1171" i="1"/>
  <c r="A1170" i="1"/>
  <c r="A1169" i="1"/>
  <c r="A1168" i="1"/>
  <c r="A1167" i="1"/>
  <c r="A1166" i="1"/>
  <c r="A1165" i="1"/>
  <c r="A1164" i="1"/>
  <c r="A1163" i="1"/>
  <c r="A1162" i="1"/>
  <c r="A1161" i="1"/>
  <c r="A1160" i="1"/>
  <c r="A1159" i="1"/>
  <c r="A1158" i="1"/>
  <c r="A1157" i="1"/>
  <c r="A1156" i="1"/>
  <c r="A1155" i="1"/>
  <c r="A1154" i="1"/>
  <c r="A1153" i="1"/>
  <c r="A1152" i="1"/>
  <c r="A1151" i="1"/>
  <c r="A1150" i="1"/>
  <c r="A1149" i="1"/>
  <c r="A1148" i="1"/>
  <c r="A1147" i="1"/>
  <c r="A1146" i="1"/>
  <c r="A1145" i="1"/>
  <c r="A1144" i="1"/>
  <c r="A1143" i="1"/>
  <c r="A1142" i="1"/>
  <c r="A1141" i="1"/>
  <c r="A1140" i="1"/>
  <c r="A1139" i="1"/>
  <c r="A1138" i="1"/>
  <c r="A1137" i="1"/>
  <c r="A1136" i="1"/>
  <c r="A1135" i="1"/>
  <c r="A1134" i="1"/>
  <c r="A1133" i="1"/>
  <c r="A1132" i="1"/>
  <c r="A1131" i="1"/>
  <c r="A1130" i="1"/>
  <c r="A1129" i="1"/>
  <c r="A1128" i="1"/>
  <c r="A1127" i="1"/>
  <c r="A1126" i="1"/>
  <c r="A1125" i="1"/>
  <c r="A1124" i="1"/>
  <c r="A1123" i="1"/>
  <c r="A1122" i="1"/>
  <c r="A1121" i="1"/>
  <c r="A1120" i="1"/>
  <c r="A1119" i="1"/>
  <c r="A1118" i="1"/>
  <c r="A1117" i="1"/>
  <c r="A1116" i="1"/>
  <c r="A1115" i="1"/>
  <c r="A1114" i="1"/>
  <c r="A1113" i="1"/>
  <c r="A1112" i="1"/>
  <c r="A1111" i="1"/>
  <c r="A1110" i="1"/>
  <c r="A1109" i="1"/>
  <c r="A1108" i="1"/>
  <c r="A1107" i="1"/>
  <c r="A1106" i="1"/>
  <c r="A1105" i="1"/>
  <c r="A1104" i="1"/>
  <c r="A1103" i="1"/>
  <c r="A1102" i="1"/>
  <c r="A1101" i="1"/>
  <c r="A1100" i="1"/>
  <c r="A1099" i="1"/>
  <c r="A1098" i="1"/>
  <c r="A1097" i="1"/>
  <c r="A1096" i="1"/>
  <c r="A1095" i="1"/>
  <c r="A1094" i="1"/>
  <c r="A1093" i="1"/>
  <c r="A1092" i="1"/>
  <c r="A1091" i="1"/>
  <c r="A1090" i="1"/>
  <c r="A1089" i="1"/>
  <c r="A1088" i="1"/>
  <c r="A1087" i="1"/>
  <c r="A1086" i="1"/>
  <c r="A1085" i="1"/>
  <c r="A1084" i="1"/>
  <c r="A1083" i="1"/>
  <c r="A1082" i="1"/>
  <c r="A1081" i="1"/>
  <c r="A1080" i="1"/>
  <c r="A1079" i="1"/>
  <c r="A1078" i="1"/>
  <c r="A1077" i="1"/>
  <c r="A1076" i="1"/>
  <c r="A1075" i="1"/>
  <c r="A1074" i="1"/>
  <c r="A1073" i="1"/>
  <c r="A1072" i="1"/>
  <c r="A1071" i="1"/>
  <c r="A1070" i="1"/>
  <c r="A1069" i="1"/>
  <c r="A1068" i="1"/>
  <c r="A1067" i="1"/>
  <c r="A1066" i="1"/>
  <c r="A1065" i="1"/>
  <c r="A1064" i="1"/>
  <c r="A1063" i="1"/>
  <c r="A1062" i="1"/>
  <c r="A1061" i="1"/>
  <c r="A1060" i="1"/>
  <c r="A1059" i="1"/>
  <c r="A1058" i="1"/>
  <c r="A1057" i="1"/>
  <c r="A1056" i="1"/>
  <c r="A1055" i="1"/>
  <c r="A1054" i="1"/>
  <c r="A1053" i="1"/>
  <c r="A1052" i="1"/>
  <c r="A1051" i="1"/>
  <c r="A1050" i="1"/>
  <c r="A1049" i="1"/>
  <c r="A1048" i="1"/>
  <c r="A1047" i="1"/>
  <c r="A1046" i="1"/>
  <c r="A1045" i="1"/>
  <c r="A1044" i="1"/>
  <c r="A1043" i="1"/>
  <c r="A1042" i="1"/>
  <c r="A1041" i="1"/>
  <c r="A1040" i="1"/>
  <c r="A1039" i="1"/>
  <c r="A1038" i="1"/>
  <c r="A1037" i="1"/>
  <c r="A1036" i="1"/>
  <c r="A1035" i="1"/>
  <c r="A1034" i="1"/>
  <c r="A1033" i="1"/>
  <c r="A1032" i="1"/>
  <c r="A1031" i="1"/>
  <c r="A1030" i="1"/>
  <c r="A1029" i="1"/>
  <c r="A1028" i="1"/>
  <c r="A1027" i="1"/>
  <c r="A1026" i="1"/>
  <c r="A1025" i="1"/>
  <c r="A1024" i="1"/>
  <c r="A1023" i="1"/>
  <c r="A1022" i="1"/>
  <c r="A1021" i="1"/>
  <c r="A1020" i="1"/>
  <c r="A1019" i="1"/>
  <c r="A1018" i="1"/>
  <c r="A1017" i="1"/>
  <c r="A1016" i="1"/>
  <c r="A1015" i="1"/>
  <c r="A1014" i="1"/>
  <c r="A1013" i="1"/>
  <c r="A1012" i="1"/>
  <c r="A1011" i="1"/>
  <c r="A1010" i="1"/>
  <c r="A1009" i="1"/>
  <c r="A1008" i="1"/>
  <c r="A1007" i="1"/>
  <c r="A1006" i="1"/>
  <c r="A1005" i="1"/>
  <c r="A1004" i="1"/>
  <c r="A1003" i="1"/>
  <c r="A1002" i="1"/>
  <c r="A1001" i="1"/>
  <c r="A1000" i="1"/>
  <c r="A999" i="1"/>
  <c r="A998" i="1"/>
  <c r="A997" i="1"/>
  <c r="A996" i="1"/>
  <c r="A995" i="1"/>
  <c r="A994" i="1"/>
  <c r="A993" i="1"/>
  <c r="A992" i="1"/>
  <c r="A991" i="1"/>
  <c r="A990" i="1"/>
  <c r="A989" i="1"/>
  <c r="A988" i="1"/>
  <c r="A987" i="1"/>
  <c r="A986" i="1"/>
  <c r="A985" i="1"/>
  <c r="A984" i="1"/>
  <c r="A983" i="1"/>
  <c r="A982" i="1"/>
  <c r="A981" i="1"/>
  <c r="A980" i="1"/>
  <c r="A979" i="1"/>
  <c r="A978" i="1"/>
  <c r="A977" i="1"/>
  <c r="A976" i="1"/>
  <c r="A975" i="1"/>
  <c r="A974" i="1"/>
  <c r="A973" i="1"/>
  <c r="A972" i="1"/>
  <c r="A971" i="1"/>
  <c r="A970" i="1"/>
  <c r="A969" i="1"/>
  <c r="A968" i="1"/>
  <c r="A967" i="1"/>
  <c r="A966" i="1"/>
  <c r="A965" i="1"/>
  <c r="A964" i="1"/>
  <c r="A963" i="1"/>
  <c r="A962" i="1"/>
  <c r="A961" i="1"/>
  <c r="A960" i="1"/>
  <c r="A959" i="1"/>
  <c r="A958" i="1"/>
  <c r="A957" i="1"/>
  <c r="A956" i="1"/>
  <c r="A955" i="1"/>
  <c r="A954" i="1"/>
  <c r="A953" i="1"/>
  <c r="A952" i="1"/>
  <c r="A951" i="1"/>
  <c r="A950" i="1"/>
  <c r="A949" i="1"/>
  <c r="A948" i="1"/>
  <c r="A947" i="1"/>
  <c r="A946" i="1"/>
  <c r="A945" i="1"/>
  <c r="A944" i="1"/>
  <c r="A943" i="1"/>
  <c r="A942" i="1"/>
  <c r="A941" i="1"/>
  <c r="A940" i="1"/>
  <c r="A939" i="1"/>
  <c r="A938" i="1"/>
  <c r="A937" i="1"/>
  <c r="A936" i="1"/>
  <c r="A935" i="1"/>
  <c r="A934" i="1"/>
  <c r="A933" i="1"/>
  <c r="A932" i="1"/>
  <c r="A931" i="1"/>
  <c r="A930" i="1"/>
  <c r="A929" i="1"/>
  <c r="A928" i="1"/>
  <c r="A927" i="1"/>
  <c r="A926" i="1"/>
  <c r="A925" i="1"/>
  <c r="A924" i="1"/>
  <c r="A923" i="1"/>
  <c r="A922" i="1"/>
  <c r="A921" i="1"/>
  <c r="A920" i="1"/>
  <c r="A919" i="1"/>
  <c r="A918" i="1"/>
  <c r="A917" i="1"/>
  <c r="A916" i="1"/>
  <c r="A915" i="1"/>
  <c r="A914" i="1"/>
  <c r="A913" i="1"/>
  <c r="A912" i="1"/>
  <c r="A911" i="1"/>
  <c r="A910" i="1"/>
  <c r="A909" i="1"/>
  <c r="A908" i="1"/>
  <c r="A907" i="1"/>
  <c r="A906" i="1"/>
  <c r="A905" i="1"/>
  <c r="A904" i="1"/>
  <c r="A903" i="1"/>
  <c r="A902" i="1"/>
  <c r="A901" i="1"/>
  <c r="A900" i="1"/>
  <c r="A899" i="1"/>
  <c r="A898" i="1"/>
  <c r="A897" i="1"/>
  <c r="A896" i="1"/>
  <c r="A895" i="1"/>
  <c r="A894" i="1"/>
  <c r="A893" i="1"/>
  <c r="A892" i="1"/>
  <c r="A891" i="1"/>
  <c r="A890" i="1"/>
  <c r="A889" i="1"/>
  <c r="A888" i="1"/>
  <c r="A887" i="1"/>
  <c r="A886" i="1"/>
  <c r="A885" i="1"/>
  <c r="A884" i="1"/>
  <c r="A883" i="1"/>
  <c r="A882" i="1"/>
  <c r="A881" i="1"/>
  <c r="A880" i="1"/>
  <c r="A879" i="1"/>
  <c r="A878" i="1"/>
  <c r="A877" i="1"/>
  <c r="A876" i="1"/>
  <c r="A875" i="1"/>
  <c r="A874" i="1"/>
  <c r="A873" i="1"/>
  <c r="A872" i="1"/>
  <c r="A871" i="1"/>
  <c r="A870" i="1"/>
  <c r="A869" i="1"/>
  <c r="A868" i="1"/>
  <c r="A867" i="1"/>
  <c r="A866" i="1"/>
  <c r="A865" i="1"/>
  <c r="A864" i="1"/>
  <c r="A863" i="1"/>
  <c r="A862" i="1"/>
  <c r="A861" i="1"/>
  <c r="A860" i="1"/>
  <c r="A859" i="1"/>
  <c r="A858" i="1"/>
  <c r="A857" i="1"/>
  <c r="A856" i="1"/>
  <c r="A855" i="1"/>
  <c r="A854" i="1"/>
  <c r="A853" i="1"/>
  <c r="A852" i="1"/>
  <c r="A851" i="1"/>
  <c r="A850" i="1"/>
  <c r="A849" i="1"/>
  <c r="A848" i="1"/>
  <c r="A847" i="1"/>
  <c r="A846" i="1"/>
  <c r="A845" i="1"/>
  <c r="A844" i="1"/>
  <c r="A843" i="1"/>
  <c r="A842" i="1"/>
  <c r="A841" i="1"/>
  <c r="A840" i="1"/>
  <c r="A839" i="1"/>
  <c r="A838" i="1"/>
  <c r="A837" i="1"/>
  <c r="A836" i="1"/>
  <c r="A835" i="1"/>
  <c r="A834" i="1"/>
  <c r="A833" i="1"/>
  <c r="A832" i="1"/>
  <c r="A831" i="1"/>
  <c r="A830" i="1"/>
  <c r="A829" i="1"/>
  <c r="A828" i="1"/>
  <c r="A827" i="1"/>
  <c r="A826" i="1"/>
  <c r="A825" i="1"/>
  <c r="A824" i="1"/>
  <c r="A823" i="1"/>
  <c r="A822" i="1"/>
  <c r="A821" i="1"/>
  <c r="A820" i="1"/>
  <c r="A819" i="1"/>
  <c r="A818" i="1"/>
  <c r="A817" i="1"/>
  <c r="A816" i="1"/>
  <c r="A815" i="1"/>
  <c r="A814" i="1"/>
  <c r="A813" i="1"/>
  <c r="A812" i="1"/>
  <c r="A811" i="1"/>
  <c r="A810" i="1"/>
  <c r="A809" i="1"/>
  <c r="A808" i="1"/>
  <c r="A807" i="1"/>
  <c r="A806" i="1"/>
  <c r="A805" i="1"/>
  <c r="A804" i="1"/>
  <c r="A803" i="1"/>
  <c r="A802" i="1"/>
  <c r="A801" i="1"/>
  <c r="A800" i="1"/>
  <c r="A799" i="1"/>
  <c r="A798" i="1"/>
  <c r="A797" i="1"/>
  <c r="A796" i="1"/>
  <c r="A795" i="1"/>
  <c r="A794" i="1"/>
  <c r="A793" i="1"/>
  <c r="A792" i="1"/>
  <c r="A791" i="1"/>
  <c r="A790" i="1"/>
  <c r="A789" i="1"/>
  <c r="A788" i="1"/>
  <c r="A787" i="1"/>
  <c r="A786" i="1"/>
  <c r="A785" i="1"/>
  <c r="A784" i="1"/>
  <c r="A783" i="1"/>
  <c r="A782" i="1"/>
  <c r="A781" i="1"/>
  <c r="A780" i="1"/>
  <c r="A779" i="1"/>
  <c r="A778" i="1"/>
  <c r="A777" i="1"/>
  <c r="A776" i="1"/>
  <c r="A775" i="1"/>
  <c r="A774" i="1"/>
  <c r="A773" i="1"/>
  <c r="A772" i="1"/>
  <c r="A771" i="1"/>
  <c r="A770" i="1"/>
  <c r="A769" i="1"/>
  <c r="A768" i="1"/>
  <c r="A767" i="1"/>
  <c r="A766" i="1"/>
  <c r="A765" i="1"/>
  <c r="A764" i="1"/>
  <c r="A763" i="1"/>
  <c r="A762" i="1"/>
  <c r="A761" i="1"/>
  <c r="A760" i="1"/>
  <c r="A759" i="1"/>
  <c r="A758" i="1"/>
  <c r="A757" i="1"/>
  <c r="A756" i="1"/>
  <c r="A755" i="1"/>
  <c r="A754" i="1"/>
  <c r="A753" i="1"/>
  <c r="A752" i="1"/>
  <c r="A751" i="1"/>
  <c r="A750" i="1"/>
  <c r="A749" i="1"/>
  <c r="A748" i="1"/>
  <c r="A747" i="1"/>
  <c r="A746" i="1"/>
  <c r="A745" i="1"/>
  <c r="A744" i="1"/>
  <c r="A743" i="1"/>
  <c r="A742" i="1"/>
  <c r="A741" i="1"/>
  <c r="A740" i="1"/>
  <c r="A739" i="1"/>
  <c r="A738" i="1"/>
  <c r="A737" i="1"/>
  <c r="A736" i="1"/>
  <c r="A735" i="1"/>
  <c r="A734" i="1"/>
  <c r="A733" i="1"/>
  <c r="A732" i="1"/>
  <c r="A731" i="1"/>
  <c r="A730" i="1"/>
  <c r="A729" i="1"/>
  <c r="A728" i="1"/>
  <c r="A727" i="1"/>
  <c r="A726" i="1"/>
  <c r="A725" i="1"/>
  <c r="A724" i="1"/>
  <c r="A723" i="1"/>
  <c r="A722" i="1"/>
  <c r="A721" i="1"/>
  <c r="A720" i="1"/>
  <c r="A719" i="1"/>
  <c r="A718" i="1"/>
  <c r="A717" i="1"/>
  <c r="A716" i="1"/>
  <c r="A715" i="1"/>
  <c r="A714" i="1"/>
  <c r="A713" i="1"/>
  <c r="A712" i="1"/>
  <c r="A711" i="1"/>
  <c r="A710" i="1"/>
  <c r="A709" i="1"/>
  <c r="A708" i="1"/>
  <c r="A707" i="1"/>
  <c r="A706" i="1"/>
  <c r="A705" i="1"/>
  <c r="A704" i="1"/>
  <c r="A703" i="1"/>
  <c r="A702" i="1"/>
  <c r="A701" i="1"/>
  <c r="A700" i="1"/>
  <c r="A699" i="1"/>
  <c r="A698" i="1"/>
  <c r="A697" i="1"/>
  <c r="A696" i="1"/>
  <c r="A695" i="1"/>
  <c r="A694" i="1"/>
  <c r="A693" i="1"/>
  <c r="A692" i="1"/>
  <c r="A691" i="1"/>
  <c r="A690" i="1"/>
  <c r="A689" i="1"/>
  <c r="A688" i="1"/>
  <c r="A687" i="1"/>
  <c r="A686" i="1"/>
  <c r="A685" i="1"/>
  <c r="A684" i="1"/>
  <c r="A683" i="1"/>
  <c r="A682" i="1"/>
  <c r="A681" i="1"/>
  <c r="A680" i="1"/>
  <c r="A679" i="1"/>
  <c r="A678" i="1"/>
  <c r="A677" i="1"/>
  <c r="A676" i="1"/>
  <c r="A675" i="1"/>
  <c r="A674" i="1"/>
  <c r="A673" i="1"/>
  <c r="A672" i="1"/>
  <c r="A671" i="1"/>
  <c r="A670" i="1"/>
  <c r="A669" i="1"/>
  <c r="A668" i="1"/>
  <c r="A667" i="1"/>
  <c r="A666" i="1"/>
  <c r="A665" i="1"/>
  <c r="A664" i="1"/>
  <c r="A663" i="1"/>
  <c r="A662" i="1"/>
  <c r="A661" i="1"/>
  <c r="A660" i="1"/>
  <c r="A659" i="1"/>
  <c r="A658" i="1"/>
  <c r="A657" i="1"/>
  <c r="A656" i="1"/>
  <c r="A655" i="1"/>
  <c r="A654" i="1"/>
  <c r="A653" i="1"/>
  <c r="A652" i="1"/>
  <c r="A651" i="1"/>
  <c r="A650" i="1"/>
  <c r="A649" i="1"/>
  <c r="A648" i="1"/>
  <c r="A647" i="1"/>
  <c r="A646" i="1"/>
  <c r="A645" i="1"/>
  <c r="A644" i="1"/>
  <c r="A643" i="1"/>
  <c r="A642" i="1"/>
  <c r="A641" i="1"/>
  <c r="A640" i="1"/>
  <c r="A639" i="1"/>
  <c r="A638" i="1"/>
  <c r="A637" i="1"/>
  <c r="A636" i="1"/>
  <c r="A635" i="1"/>
  <c r="A634" i="1"/>
  <c r="A633" i="1"/>
  <c r="A632" i="1"/>
  <c r="A631" i="1"/>
  <c r="A630" i="1"/>
  <c r="A629" i="1"/>
  <c r="A628" i="1"/>
  <c r="A627" i="1"/>
  <c r="A626" i="1"/>
  <c r="A625" i="1"/>
  <c r="A624" i="1"/>
  <c r="A623" i="1"/>
  <c r="A622" i="1"/>
  <c r="A621" i="1"/>
  <c r="A620" i="1"/>
  <c r="A619" i="1"/>
  <c r="A618" i="1"/>
  <c r="A617" i="1"/>
  <c r="A616" i="1"/>
  <c r="A615" i="1"/>
  <c r="A614" i="1"/>
  <c r="A613" i="1"/>
  <c r="A612" i="1"/>
  <c r="A611" i="1"/>
  <c r="A610" i="1"/>
  <c r="A609" i="1"/>
  <c r="A608" i="1"/>
  <c r="A607" i="1"/>
  <c r="A606" i="1"/>
  <c r="A605" i="1"/>
  <c r="A604" i="1"/>
  <c r="A603" i="1"/>
  <c r="A602" i="1"/>
  <c r="A601" i="1"/>
  <c r="A600" i="1"/>
  <c r="A599" i="1"/>
  <c r="A598" i="1"/>
  <c r="A597" i="1"/>
  <c r="A596" i="1"/>
  <c r="A595" i="1"/>
  <c r="A594" i="1"/>
  <c r="A593" i="1"/>
  <c r="A592" i="1"/>
  <c r="A591" i="1"/>
  <c r="A590" i="1"/>
  <c r="A589" i="1"/>
  <c r="A588" i="1"/>
  <c r="A587" i="1"/>
  <c r="A586" i="1"/>
  <c r="A585" i="1"/>
  <c r="A584" i="1"/>
  <c r="A583" i="1"/>
  <c r="A582" i="1"/>
  <c r="A581" i="1"/>
  <c r="A580" i="1"/>
  <c r="A579" i="1"/>
  <c r="A578" i="1"/>
  <c r="A577" i="1"/>
  <c r="A576" i="1"/>
  <c r="A575" i="1"/>
  <c r="A574" i="1"/>
  <c r="A573" i="1"/>
  <c r="A572" i="1"/>
  <c r="A571" i="1"/>
  <c r="A570" i="1"/>
  <c r="A569" i="1"/>
  <c r="A568" i="1"/>
  <c r="A567" i="1"/>
  <c r="A566" i="1"/>
  <c r="A565" i="1"/>
  <c r="A564" i="1"/>
  <c r="A563" i="1"/>
  <c r="A562" i="1"/>
  <c r="A561" i="1"/>
  <c r="A560" i="1"/>
  <c r="A559" i="1"/>
  <c r="A558" i="1"/>
  <c r="A557" i="1"/>
  <c r="A556" i="1"/>
  <c r="A555" i="1"/>
  <c r="A554" i="1"/>
  <c r="A553" i="1"/>
  <c r="A552" i="1"/>
  <c r="A551" i="1"/>
  <c r="A550" i="1"/>
  <c r="A549" i="1"/>
  <c r="A548" i="1"/>
  <c r="A547" i="1"/>
  <c r="A546" i="1"/>
  <c r="A545" i="1"/>
  <c r="A544" i="1"/>
  <c r="A543" i="1"/>
  <c r="A542" i="1"/>
  <c r="A541" i="1"/>
  <c r="A540" i="1"/>
  <c r="A539" i="1"/>
  <c r="A538" i="1"/>
  <c r="A537" i="1"/>
  <c r="A536" i="1"/>
  <c r="A535" i="1"/>
  <c r="A534" i="1"/>
  <c r="A533" i="1"/>
  <c r="A532" i="1"/>
  <c r="A531" i="1"/>
  <c r="A530" i="1"/>
  <c r="A529" i="1"/>
  <c r="A528" i="1"/>
  <c r="A527" i="1"/>
  <c r="A526" i="1"/>
  <c r="A525" i="1"/>
  <c r="A524" i="1"/>
  <c r="A523" i="1"/>
  <c r="A522" i="1"/>
  <c r="A521" i="1"/>
  <c r="A520" i="1"/>
  <c r="A519" i="1"/>
  <c r="A518" i="1"/>
  <c r="A517" i="1"/>
  <c r="A516" i="1"/>
  <c r="A515" i="1"/>
  <c r="A514" i="1"/>
  <c r="A513" i="1"/>
  <c r="A512" i="1"/>
  <c r="A511" i="1"/>
  <c r="A510" i="1"/>
  <c r="A509" i="1"/>
  <c r="A508" i="1"/>
  <c r="A507" i="1"/>
  <c r="A506" i="1"/>
  <c r="A505" i="1"/>
  <c r="A504" i="1"/>
  <c r="A503" i="1"/>
  <c r="A502" i="1"/>
  <c r="A501" i="1"/>
  <c r="A500" i="1"/>
  <c r="A499" i="1"/>
  <c r="A498" i="1"/>
  <c r="A497" i="1"/>
  <c r="A496" i="1"/>
  <c r="A495" i="1"/>
  <c r="A494" i="1"/>
  <c r="A493" i="1"/>
  <c r="A492" i="1"/>
  <c r="A491" i="1"/>
  <c r="A490" i="1"/>
  <c r="A489" i="1"/>
  <c r="A488" i="1"/>
  <c r="A487" i="1"/>
  <c r="A486" i="1"/>
  <c r="A485" i="1"/>
  <c r="A484" i="1"/>
  <c r="A483" i="1"/>
  <c r="A482" i="1"/>
  <c r="A481" i="1"/>
  <c r="A480" i="1"/>
  <c r="A479" i="1"/>
  <c r="A478" i="1"/>
  <c r="A477" i="1"/>
  <c r="A476" i="1"/>
  <c r="A475" i="1"/>
  <c r="A474" i="1"/>
  <c r="A473" i="1"/>
  <c r="A472" i="1"/>
  <c r="A471" i="1"/>
  <c r="A470" i="1"/>
  <c r="A469" i="1"/>
  <c r="A468" i="1"/>
  <c r="A467" i="1"/>
  <c r="A466" i="1"/>
  <c r="A465" i="1"/>
  <c r="A464" i="1"/>
  <c r="A463" i="1"/>
  <c r="A462" i="1"/>
  <c r="A461" i="1"/>
  <c r="A460" i="1"/>
  <c r="A459" i="1"/>
  <c r="A458" i="1"/>
  <c r="A457" i="1"/>
  <c r="A456" i="1"/>
  <c r="A455" i="1"/>
  <c r="A454" i="1"/>
  <c r="A453" i="1"/>
  <c r="A452" i="1"/>
  <c r="A451" i="1"/>
  <c r="A450" i="1"/>
  <c r="A449" i="1"/>
  <c r="A448" i="1"/>
  <c r="A447" i="1"/>
  <c r="A446" i="1"/>
  <c r="A445" i="1"/>
  <c r="A444" i="1"/>
  <c r="A443" i="1"/>
  <c r="A442" i="1"/>
  <c r="A441" i="1"/>
  <c r="A440" i="1"/>
  <c r="A439" i="1"/>
  <c r="A438" i="1"/>
  <c r="A437" i="1"/>
  <c r="A436" i="1"/>
  <c r="A435" i="1"/>
  <c r="A434" i="1"/>
  <c r="A433" i="1"/>
  <c r="A432" i="1"/>
  <c r="A431" i="1"/>
  <c r="A430" i="1"/>
  <c r="A429" i="1"/>
  <c r="A428" i="1"/>
  <c r="A427" i="1"/>
  <c r="A426" i="1"/>
  <c r="A425" i="1"/>
  <c r="A424" i="1"/>
  <c r="A423" i="1"/>
  <c r="A422" i="1"/>
  <c r="A421" i="1"/>
  <c r="A420" i="1"/>
  <c r="A419" i="1"/>
  <c r="A418" i="1"/>
  <c r="A417" i="1"/>
  <c r="A416" i="1"/>
  <c r="A415" i="1"/>
  <c r="A414" i="1"/>
  <c r="A413" i="1"/>
  <c r="A412" i="1"/>
  <c r="A411" i="1"/>
  <c r="A410" i="1"/>
  <c r="A409" i="1"/>
  <c r="A408" i="1"/>
  <c r="A407" i="1"/>
  <c r="A406" i="1"/>
  <c r="A405" i="1"/>
  <c r="A404" i="1"/>
  <c r="A403" i="1"/>
  <c r="A402" i="1"/>
  <c r="A401" i="1"/>
  <c r="A400" i="1"/>
  <c r="A399" i="1"/>
  <c r="A398" i="1"/>
  <c r="A397" i="1"/>
  <c r="A396" i="1"/>
  <c r="A395" i="1"/>
  <c r="A394" i="1"/>
  <c r="A393" i="1"/>
  <c r="A392" i="1"/>
  <c r="A391" i="1"/>
  <c r="A390" i="1"/>
  <c r="A389" i="1"/>
  <c r="A388" i="1"/>
  <c r="A387" i="1"/>
  <c r="A386" i="1"/>
  <c r="A385" i="1"/>
  <c r="A384" i="1"/>
  <c r="A383" i="1"/>
  <c r="A382" i="1"/>
  <c r="A381" i="1"/>
  <c r="A380" i="1"/>
  <c r="A379" i="1"/>
  <c r="A378" i="1"/>
  <c r="A377" i="1"/>
  <c r="A376" i="1"/>
  <c r="A375" i="1"/>
  <c r="A374" i="1"/>
  <c r="A373" i="1"/>
  <c r="A372" i="1"/>
  <c r="A371" i="1"/>
  <c r="A370" i="1"/>
  <c r="A369" i="1"/>
  <c r="A368" i="1"/>
  <c r="A367" i="1"/>
  <c r="A366" i="1"/>
  <c r="A365" i="1"/>
  <c r="A364" i="1"/>
  <c r="A363" i="1"/>
  <c r="A362" i="1"/>
  <c r="A361" i="1"/>
  <c r="A360" i="1"/>
  <c r="A359" i="1"/>
  <c r="A358" i="1"/>
  <c r="A357" i="1"/>
  <c r="A356" i="1"/>
  <c r="A355" i="1"/>
  <c r="A354" i="1"/>
  <c r="A353" i="1"/>
  <c r="A352" i="1"/>
  <c r="A351" i="1"/>
  <c r="A350" i="1"/>
  <c r="A349" i="1"/>
  <c r="A348" i="1"/>
  <c r="A347" i="1"/>
  <c r="A346" i="1"/>
  <c r="A345" i="1"/>
  <c r="A344" i="1"/>
  <c r="A343" i="1"/>
  <c r="A342" i="1"/>
  <c r="A341" i="1"/>
  <c r="A340" i="1"/>
  <c r="A339" i="1"/>
  <c r="A338" i="1"/>
  <c r="A337" i="1"/>
  <c r="A336" i="1"/>
  <c r="A335" i="1"/>
  <c r="A334" i="1"/>
  <c r="A333" i="1"/>
  <c r="A332" i="1"/>
  <c r="A331" i="1"/>
  <c r="A330" i="1"/>
  <c r="A329" i="1"/>
  <c r="A328" i="1"/>
  <c r="A327" i="1"/>
  <c r="A326" i="1"/>
  <c r="A325" i="1"/>
  <c r="A324" i="1"/>
  <c r="A323" i="1"/>
  <c r="A322" i="1"/>
  <c r="A321" i="1"/>
  <c r="A320" i="1"/>
  <c r="A319" i="1"/>
  <c r="A318" i="1"/>
  <c r="A317" i="1"/>
  <c r="A316" i="1"/>
  <c r="A315" i="1"/>
  <c r="A314" i="1"/>
  <c r="A313" i="1"/>
  <c r="A312" i="1"/>
  <c r="A311" i="1"/>
  <c r="A310" i="1"/>
  <c r="A309" i="1"/>
  <c r="A308" i="1"/>
  <c r="A307" i="1"/>
  <c r="A306" i="1"/>
  <c r="A305" i="1"/>
  <c r="A304" i="1"/>
  <c r="A303" i="1"/>
  <c r="A302" i="1"/>
  <c r="A301" i="1"/>
  <c r="A300" i="1"/>
  <c r="A299" i="1"/>
  <c r="A298" i="1"/>
  <c r="A297" i="1"/>
  <c r="A296" i="1"/>
  <c r="A295" i="1"/>
  <c r="A294" i="1"/>
  <c r="A293" i="1"/>
  <c r="A292" i="1"/>
  <c r="A291" i="1"/>
  <c r="A290" i="1"/>
  <c r="A289" i="1"/>
  <c r="A288" i="1"/>
  <c r="A287" i="1"/>
  <c r="A286" i="1"/>
  <c r="A285" i="1"/>
  <c r="A284" i="1"/>
  <c r="A283" i="1"/>
  <c r="A282" i="1"/>
  <c r="A281" i="1"/>
  <c r="A280" i="1"/>
  <c r="A279" i="1"/>
  <c r="A278" i="1"/>
  <c r="A277" i="1"/>
  <c r="A276" i="1"/>
  <c r="A275" i="1"/>
  <c r="A274" i="1"/>
  <c r="A273" i="1"/>
  <c r="A272" i="1"/>
  <c r="A271" i="1"/>
  <c r="A270" i="1"/>
  <c r="A269" i="1"/>
  <c r="A268" i="1"/>
  <c r="A267" i="1"/>
  <c r="A266" i="1"/>
  <c r="A265" i="1"/>
  <c r="A264" i="1"/>
  <c r="A263" i="1"/>
  <c r="A262" i="1"/>
  <c r="A261" i="1"/>
  <c r="A260" i="1"/>
  <c r="A259" i="1"/>
  <c r="A258" i="1"/>
  <c r="A257" i="1"/>
  <c r="A256" i="1"/>
  <c r="A255" i="1"/>
  <c r="A254" i="1"/>
  <c r="A253" i="1"/>
  <c r="A252" i="1"/>
  <c r="A251" i="1"/>
  <c r="A250" i="1"/>
  <c r="A249" i="1"/>
  <c r="A248" i="1"/>
  <c r="A247" i="1"/>
  <c r="A246" i="1"/>
  <c r="A245" i="1"/>
  <c r="A244" i="1"/>
  <c r="A243" i="1"/>
  <c r="A242" i="1"/>
  <c r="A241" i="1"/>
  <c r="A240" i="1"/>
  <c r="A239" i="1"/>
  <c r="A238" i="1"/>
  <c r="A237" i="1"/>
  <c r="A236" i="1"/>
  <c r="A235" i="1"/>
  <c r="A234" i="1"/>
  <c r="A233" i="1"/>
  <c r="A232" i="1"/>
  <c r="A231" i="1"/>
  <c r="A230" i="1"/>
  <c r="A229" i="1"/>
  <c r="A228" i="1"/>
  <c r="A227" i="1"/>
  <c r="A226" i="1"/>
  <c r="A225" i="1"/>
  <c r="A224" i="1"/>
  <c r="A223" i="1"/>
  <c r="A222" i="1"/>
  <c r="A221" i="1"/>
  <c r="A220" i="1"/>
  <c r="A219" i="1"/>
  <c r="A218" i="1"/>
  <c r="A217" i="1"/>
  <c r="A216" i="1"/>
  <c r="A215" i="1"/>
  <c r="A214" i="1"/>
  <c r="A213" i="1"/>
  <c r="A212" i="1"/>
  <c r="A211" i="1"/>
  <c r="A210" i="1"/>
  <c r="A209" i="1"/>
  <c r="A208" i="1"/>
  <c r="A207" i="1"/>
  <c r="A206" i="1"/>
  <c r="A205" i="1"/>
  <c r="A204" i="1"/>
  <c r="A203" i="1"/>
  <c r="A202" i="1"/>
  <c r="A201" i="1"/>
  <c r="A200" i="1"/>
  <c r="A199" i="1"/>
  <c r="A198" i="1"/>
  <c r="A197" i="1"/>
  <c r="A196" i="1"/>
  <c r="A195" i="1"/>
  <c r="A194" i="1"/>
  <c r="A193" i="1"/>
  <c r="A192" i="1"/>
  <c r="A191" i="1"/>
  <c r="A190" i="1"/>
  <c r="A189" i="1"/>
  <c r="A188" i="1"/>
  <c r="A187" i="1"/>
  <c r="A186" i="1"/>
  <c r="A185" i="1"/>
  <c r="A184" i="1"/>
  <c r="A183" i="1"/>
  <c r="A182" i="1"/>
  <c r="A181" i="1"/>
  <c r="A180" i="1"/>
  <c r="A179" i="1"/>
  <c r="A178" i="1"/>
  <c r="A177" i="1"/>
  <c r="A176" i="1"/>
  <c r="A175" i="1"/>
  <c r="A174" i="1"/>
  <c r="A173" i="1"/>
  <c r="A172" i="1"/>
  <c r="A171" i="1"/>
  <c r="A170" i="1"/>
  <c r="A169" i="1"/>
  <c r="A168" i="1"/>
  <c r="A167" i="1"/>
  <c r="A166" i="1"/>
  <c r="A165" i="1"/>
  <c r="A164" i="1"/>
  <c r="A163" i="1"/>
  <c r="A162" i="1"/>
  <c r="A161" i="1"/>
  <c r="A160" i="1"/>
  <c r="A159" i="1"/>
  <c r="A158" i="1"/>
  <c r="A157" i="1"/>
  <c r="A156" i="1"/>
  <c r="A155" i="1"/>
  <c r="A154" i="1"/>
  <c r="A153" i="1"/>
  <c r="A152" i="1"/>
  <c r="A151" i="1"/>
  <c r="A150" i="1"/>
  <c r="A149" i="1"/>
  <c r="A148" i="1"/>
  <c r="A147" i="1"/>
  <c r="A146" i="1"/>
  <c r="A145" i="1"/>
  <c r="A144" i="1"/>
  <c r="A143" i="1"/>
  <c r="A142" i="1"/>
  <c r="A141" i="1"/>
  <c r="A140" i="1"/>
  <c r="A139" i="1"/>
  <c r="A138" i="1"/>
  <c r="A137" i="1"/>
  <c r="A136" i="1"/>
  <c r="A135" i="1"/>
  <c r="A134" i="1"/>
  <c r="A133" i="1"/>
  <c r="A132" i="1"/>
  <c r="A131" i="1"/>
  <c r="A130" i="1"/>
  <c r="A129" i="1"/>
  <c r="A128" i="1"/>
  <c r="A127" i="1"/>
  <c r="A126" i="1"/>
  <c r="A125" i="1"/>
  <c r="A124" i="1"/>
  <c r="A123" i="1"/>
  <c r="A122" i="1"/>
  <c r="A121" i="1"/>
  <c r="A120" i="1"/>
  <c r="A119" i="1"/>
  <c r="A118" i="1"/>
  <c r="A117" i="1"/>
  <c r="A116" i="1"/>
  <c r="A115" i="1"/>
  <c r="A114" i="1"/>
  <c r="A113" i="1"/>
  <c r="A112" i="1"/>
  <c r="A111" i="1"/>
  <c r="A110" i="1"/>
  <c r="A109" i="1"/>
  <c r="A108" i="1"/>
  <c r="A107" i="1"/>
  <c r="A106" i="1"/>
  <c r="A105" i="1"/>
  <c r="A104" i="1"/>
  <c r="A103" i="1"/>
  <c r="A102" i="1"/>
  <c r="A101" i="1"/>
  <c r="A100" i="1"/>
  <c r="A99" i="1"/>
  <c r="A98" i="1"/>
  <c r="A97" i="1"/>
  <c r="A96" i="1"/>
  <c r="A95" i="1"/>
  <c r="A94" i="1"/>
  <c r="A93" i="1"/>
  <c r="A92" i="1"/>
  <c r="A91" i="1"/>
  <c r="A90" i="1"/>
  <c r="A89" i="1"/>
  <c r="A88" i="1"/>
  <c r="A87" i="1"/>
  <c r="A86" i="1"/>
  <c r="A85" i="1"/>
  <c r="A84" i="1"/>
  <c r="A83" i="1"/>
  <c r="A82" i="1"/>
  <c r="A81" i="1"/>
  <c r="A80" i="1"/>
  <c r="A79" i="1"/>
  <c r="A78" i="1"/>
  <c r="A77" i="1"/>
  <c r="A76" i="1"/>
  <c r="A75" i="1"/>
  <c r="A74" i="1"/>
  <c r="A73" i="1"/>
  <c r="A72" i="1"/>
  <c r="A71" i="1"/>
  <c r="A70" i="1"/>
  <c r="A69" i="1"/>
  <c r="A68" i="1"/>
  <c r="A67" i="1"/>
  <c r="A66" i="1"/>
  <c r="A65" i="1"/>
  <c r="A64" i="1"/>
  <c r="A63" i="1"/>
  <c r="A62" i="1"/>
  <c r="A61" i="1"/>
  <c r="A60" i="1"/>
  <c r="A59" i="1"/>
  <c r="A58" i="1"/>
  <c r="A57" i="1"/>
  <c r="A56" i="1"/>
  <c r="A55" i="1"/>
  <c r="A54" i="1"/>
  <c r="A53" i="1"/>
  <c r="A52" i="1"/>
  <c r="A51" i="1"/>
  <c r="A50" i="1"/>
  <c r="A49" i="1"/>
  <c r="A48" i="1"/>
  <c r="A47" i="1"/>
  <c r="A46" i="1"/>
  <c r="A45" i="1"/>
  <c r="A44" i="1"/>
  <c r="A43" i="1"/>
  <c r="A42" i="1"/>
  <c r="A41" i="1"/>
  <c r="A40" i="1"/>
  <c r="A39" i="1"/>
  <c r="A38" i="1"/>
  <c r="A37" i="1"/>
  <c r="A36" i="1"/>
  <c r="A35" i="1"/>
  <c r="A34" i="1"/>
  <c r="A33" i="1"/>
  <c r="A32" i="1"/>
  <c r="A31" i="1"/>
  <c r="A30" i="1"/>
  <c r="A29" i="1"/>
  <c r="A28" i="1"/>
  <c r="A27" i="1"/>
  <c r="A26" i="1"/>
  <c r="A25" i="1"/>
  <c r="A24" i="1"/>
  <c r="A23" i="1"/>
  <c r="A22" i="1"/>
  <c r="A21" i="1"/>
  <c r="A20" i="1"/>
  <c r="A19" i="1"/>
  <c r="A18" i="1"/>
  <c r="A17" i="1"/>
  <c r="A16" i="1"/>
  <c r="A15" i="1"/>
  <c r="A14" i="1"/>
  <c r="A13" i="1"/>
  <c r="A12" i="1"/>
  <c r="A11" i="1"/>
  <c r="A10" i="1"/>
  <c r="A9" i="1"/>
  <c r="A8" i="1"/>
  <c r="A7" i="1"/>
  <c r="A6" i="1"/>
  <c r="A5" i="1"/>
  <c r="A4" i="1"/>
  <c r="A3" i="1"/>
  <c r="C3002" i="1" l="1"/>
  <c r="C3001" i="1"/>
  <c r="C3000" i="1"/>
  <c r="C2999" i="1"/>
  <c r="C2998" i="1"/>
  <c r="C2997" i="1"/>
  <c r="C2996" i="1"/>
  <c r="C2995" i="1"/>
  <c r="C2994" i="1"/>
  <c r="C2993" i="1"/>
  <c r="C2992" i="1"/>
  <c r="C2991" i="1"/>
  <c r="C2990" i="1"/>
  <c r="C2989" i="1"/>
  <c r="C2988" i="1"/>
  <c r="C2987" i="1"/>
  <c r="C2986" i="1"/>
  <c r="C2985" i="1"/>
  <c r="C2984" i="1"/>
  <c r="C2983" i="1"/>
  <c r="C2982" i="1"/>
  <c r="C2981" i="1"/>
  <c r="C2980" i="1"/>
  <c r="C2979" i="1"/>
  <c r="C2978" i="1"/>
  <c r="C2977" i="1"/>
  <c r="C2976" i="1"/>
  <c r="C2975" i="1"/>
  <c r="C2974" i="1"/>
  <c r="C2973" i="1"/>
  <c r="C2972" i="1"/>
  <c r="C2971" i="1"/>
  <c r="C2970" i="1"/>
  <c r="C2969" i="1"/>
  <c r="C2968" i="1"/>
  <c r="C2967" i="1"/>
  <c r="C2966" i="1"/>
  <c r="C2965" i="1"/>
  <c r="C2964" i="1"/>
  <c r="C2963" i="1"/>
  <c r="C2962" i="1"/>
  <c r="C2961" i="1"/>
  <c r="C2960" i="1"/>
  <c r="C2959" i="1"/>
  <c r="C2958" i="1"/>
  <c r="C2957" i="1"/>
  <c r="C2956" i="1"/>
  <c r="C2955" i="1"/>
  <c r="C2954" i="1"/>
  <c r="C2953" i="1"/>
  <c r="C2952" i="1"/>
  <c r="C2951" i="1"/>
  <c r="C2950" i="1"/>
  <c r="C2949" i="1"/>
  <c r="C2948" i="1"/>
  <c r="C2947" i="1"/>
  <c r="C2946" i="1"/>
  <c r="C2945" i="1"/>
  <c r="C2944" i="1"/>
  <c r="C2943" i="1"/>
  <c r="C2942" i="1"/>
  <c r="C2941" i="1"/>
  <c r="C2940" i="1"/>
  <c r="C2939" i="1"/>
  <c r="C2938" i="1"/>
  <c r="C2937" i="1"/>
  <c r="C2936" i="1"/>
  <c r="C2935" i="1"/>
  <c r="C2934" i="1"/>
  <c r="C2933" i="1"/>
  <c r="C2932" i="1"/>
  <c r="C2931" i="1"/>
  <c r="C2930" i="1"/>
  <c r="C2929" i="1"/>
  <c r="C2928" i="1"/>
  <c r="C2927" i="1"/>
  <c r="C2926" i="1"/>
  <c r="C2925" i="1"/>
  <c r="C2924" i="1"/>
  <c r="C2923" i="1"/>
  <c r="C2922" i="1"/>
  <c r="C2921" i="1"/>
  <c r="C2920" i="1"/>
  <c r="C2919" i="1"/>
  <c r="C2918" i="1"/>
  <c r="C2917" i="1"/>
  <c r="C2916" i="1"/>
  <c r="C2915" i="1"/>
  <c r="C2914" i="1"/>
  <c r="C2913" i="1"/>
  <c r="C2912" i="1"/>
  <c r="C2911" i="1"/>
  <c r="C2910" i="1"/>
  <c r="C2909" i="1"/>
  <c r="C2908" i="1"/>
  <c r="C2907" i="1"/>
  <c r="C2906" i="1"/>
  <c r="C2905" i="1"/>
  <c r="C2904" i="1"/>
  <c r="C2903" i="1"/>
  <c r="C2902" i="1"/>
  <c r="C2901" i="1"/>
  <c r="C2900" i="1"/>
  <c r="C2899" i="1"/>
  <c r="C2898" i="1"/>
  <c r="C2897" i="1"/>
  <c r="C2896" i="1"/>
  <c r="C2895" i="1"/>
  <c r="C2894" i="1"/>
  <c r="C2893" i="1"/>
  <c r="C2892" i="1"/>
  <c r="C2891" i="1"/>
  <c r="C2890" i="1"/>
  <c r="C2889" i="1"/>
  <c r="C2888" i="1"/>
  <c r="C2887" i="1"/>
  <c r="C2886" i="1"/>
  <c r="C2885" i="1"/>
  <c r="C2884" i="1"/>
  <c r="C2883" i="1"/>
  <c r="C2882" i="1"/>
  <c r="C2881" i="1"/>
  <c r="C2880" i="1"/>
  <c r="C2879" i="1"/>
  <c r="C2878" i="1"/>
  <c r="C2877" i="1"/>
  <c r="C2876" i="1"/>
  <c r="C2875" i="1"/>
  <c r="C2874" i="1"/>
  <c r="C2873" i="1"/>
  <c r="C2872" i="1"/>
  <c r="C2871" i="1"/>
  <c r="C2870" i="1"/>
  <c r="C2869" i="1"/>
  <c r="C2868" i="1"/>
  <c r="C2867" i="1"/>
  <c r="C2866" i="1"/>
  <c r="C2865" i="1"/>
  <c r="C2864" i="1"/>
  <c r="C2863" i="1"/>
  <c r="C2862" i="1"/>
  <c r="C2861" i="1"/>
  <c r="C2860" i="1"/>
  <c r="C2859" i="1"/>
  <c r="C2858" i="1"/>
  <c r="C2857" i="1"/>
  <c r="C2856" i="1"/>
  <c r="C2855" i="1"/>
  <c r="C2854" i="1"/>
  <c r="C2853" i="1"/>
  <c r="C2852" i="1"/>
  <c r="C2851" i="1"/>
  <c r="C2850" i="1"/>
  <c r="C2849" i="1"/>
  <c r="C2848" i="1"/>
  <c r="C2847" i="1"/>
  <c r="C2846" i="1"/>
  <c r="C2845" i="1"/>
  <c r="C2844" i="1"/>
  <c r="C2843" i="1"/>
  <c r="C2842" i="1"/>
  <c r="C2841" i="1"/>
  <c r="C2840" i="1"/>
  <c r="C2839" i="1"/>
  <c r="C2838" i="1"/>
  <c r="C2837" i="1"/>
  <c r="C2836" i="1"/>
  <c r="C2835" i="1"/>
  <c r="C2834" i="1"/>
  <c r="C2833" i="1"/>
  <c r="C2832" i="1"/>
  <c r="C2831" i="1"/>
  <c r="C2830" i="1"/>
  <c r="C2829" i="1"/>
  <c r="C2828" i="1"/>
  <c r="C2827" i="1"/>
  <c r="C2826" i="1"/>
  <c r="C2825" i="1"/>
  <c r="C2824" i="1"/>
  <c r="C2823" i="1"/>
  <c r="C2822" i="1"/>
  <c r="C2821" i="1"/>
  <c r="C2820" i="1"/>
  <c r="C2819" i="1"/>
  <c r="C2818" i="1"/>
  <c r="C2817" i="1"/>
  <c r="C2816" i="1"/>
  <c r="C2815" i="1"/>
  <c r="C2814" i="1"/>
  <c r="C2813" i="1"/>
  <c r="C2812" i="1"/>
  <c r="C2811" i="1"/>
  <c r="C2810" i="1"/>
  <c r="C2809" i="1"/>
  <c r="C2808" i="1"/>
  <c r="C2807" i="1"/>
  <c r="C2806" i="1"/>
  <c r="C2805" i="1"/>
  <c r="C2804" i="1"/>
  <c r="C2803" i="1"/>
  <c r="C2802" i="1"/>
  <c r="C2801" i="1"/>
  <c r="C2800" i="1"/>
  <c r="C2799" i="1"/>
  <c r="C2798" i="1"/>
  <c r="C2797" i="1"/>
  <c r="C2796" i="1"/>
  <c r="C2795" i="1"/>
  <c r="C2794" i="1"/>
  <c r="C2793" i="1"/>
  <c r="C2792" i="1"/>
  <c r="C2791" i="1"/>
  <c r="C2790" i="1"/>
  <c r="C2789" i="1"/>
  <c r="C2788" i="1"/>
  <c r="C2787" i="1"/>
  <c r="C2786" i="1"/>
  <c r="C2785" i="1"/>
  <c r="C2784" i="1"/>
  <c r="C2783" i="1"/>
  <c r="C2782" i="1"/>
  <c r="C2781" i="1"/>
  <c r="C2780" i="1"/>
  <c r="C2779" i="1"/>
  <c r="C2778" i="1"/>
  <c r="C2777" i="1"/>
  <c r="C2776" i="1"/>
  <c r="C2775" i="1"/>
  <c r="C2774" i="1"/>
  <c r="C2773" i="1"/>
  <c r="C2772" i="1"/>
  <c r="C2771" i="1"/>
  <c r="C2770" i="1"/>
  <c r="C2769" i="1"/>
  <c r="C2768" i="1"/>
  <c r="C2767" i="1"/>
  <c r="C2766" i="1"/>
  <c r="C2765" i="1"/>
  <c r="C2764" i="1"/>
  <c r="C2763" i="1"/>
  <c r="C2762" i="1"/>
  <c r="C2761" i="1"/>
  <c r="C2760" i="1"/>
  <c r="C2759" i="1"/>
  <c r="C2758" i="1"/>
  <c r="C2757" i="1"/>
  <c r="C2756" i="1"/>
  <c r="C2755" i="1"/>
  <c r="C2754" i="1"/>
  <c r="C2753" i="1"/>
  <c r="C2752" i="1"/>
  <c r="C2751" i="1"/>
  <c r="C2750" i="1"/>
  <c r="C2749" i="1"/>
  <c r="C2748" i="1"/>
  <c r="C2747" i="1"/>
  <c r="C2746" i="1"/>
  <c r="C2745" i="1"/>
  <c r="C2744" i="1"/>
  <c r="C2743" i="1"/>
  <c r="C2742" i="1"/>
  <c r="C2741" i="1"/>
  <c r="C2740" i="1"/>
  <c r="C2739" i="1"/>
  <c r="C2738" i="1"/>
  <c r="C2737" i="1"/>
  <c r="C2736" i="1"/>
  <c r="C2735" i="1"/>
  <c r="C2734" i="1"/>
  <c r="C2733" i="1"/>
  <c r="C2732" i="1"/>
  <c r="C2731" i="1"/>
  <c r="C2730" i="1"/>
  <c r="C2729" i="1"/>
  <c r="C2728" i="1"/>
  <c r="C2727" i="1"/>
  <c r="C2726" i="1"/>
  <c r="C2725" i="1"/>
  <c r="C2724" i="1"/>
  <c r="C2723" i="1"/>
  <c r="C2722" i="1"/>
  <c r="C2721" i="1"/>
  <c r="C2720" i="1"/>
  <c r="C2719" i="1"/>
  <c r="C2718" i="1"/>
  <c r="C2717" i="1"/>
  <c r="C2716" i="1"/>
  <c r="C2715" i="1"/>
  <c r="C2714" i="1"/>
  <c r="C2713" i="1"/>
  <c r="C2712" i="1"/>
  <c r="C2711" i="1"/>
  <c r="C2710" i="1"/>
  <c r="C2709" i="1"/>
  <c r="C2708" i="1"/>
  <c r="C2707" i="1"/>
  <c r="C2706" i="1"/>
  <c r="C2705" i="1"/>
  <c r="C2704" i="1"/>
  <c r="C2703" i="1"/>
  <c r="C2702" i="1"/>
  <c r="C2701" i="1"/>
  <c r="C2700" i="1"/>
  <c r="C2699" i="1"/>
  <c r="C2698" i="1"/>
  <c r="C2697" i="1"/>
  <c r="C2696" i="1"/>
  <c r="C2695" i="1"/>
  <c r="C2694" i="1"/>
  <c r="C2693" i="1"/>
  <c r="C2692" i="1"/>
  <c r="C2691" i="1"/>
  <c r="C2690" i="1"/>
  <c r="C2689" i="1"/>
  <c r="C2688" i="1"/>
  <c r="C2687" i="1"/>
  <c r="C2686" i="1"/>
  <c r="C2685" i="1"/>
  <c r="C2684" i="1"/>
  <c r="C2683" i="1"/>
  <c r="C2682" i="1"/>
  <c r="C2681" i="1"/>
  <c r="C2680" i="1"/>
  <c r="C2679" i="1"/>
  <c r="C2678" i="1"/>
  <c r="C2677" i="1"/>
  <c r="C2676" i="1"/>
  <c r="C2675" i="1"/>
  <c r="C2674" i="1"/>
  <c r="C2673" i="1"/>
  <c r="C2672" i="1"/>
  <c r="C2671" i="1"/>
  <c r="C2670" i="1"/>
  <c r="C2669" i="1"/>
  <c r="C2668" i="1"/>
  <c r="C2667" i="1"/>
  <c r="C2666" i="1"/>
  <c r="C2665" i="1"/>
  <c r="C2664" i="1"/>
  <c r="C2663" i="1"/>
  <c r="C2662" i="1"/>
  <c r="C2661" i="1"/>
  <c r="C2660" i="1"/>
  <c r="C2659" i="1"/>
  <c r="C2658" i="1"/>
  <c r="C2657" i="1"/>
  <c r="C2656" i="1"/>
  <c r="C2655" i="1"/>
  <c r="C2654" i="1"/>
  <c r="C2653" i="1"/>
  <c r="C2652" i="1"/>
  <c r="C2651" i="1"/>
  <c r="C2650" i="1"/>
  <c r="C2649" i="1"/>
  <c r="C2648" i="1"/>
  <c r="C2647" i="1"/>
  <c r="C2646" i="1"/>
  <c r="C2645" i="1"/>
  <c r="C2644" i="1"/>
  <c r="C2643" i="1"/>
  <c r="C2642" i="1"/>
  <c r="C2641" i="1"/>
  <c r="C2640" i="1"/>
  <c r="C2639" i="1"/>
  <c r="C2638" i="1"/>
  <c r="C2637" i="1"/>
  <c r="C2636" i="1"/>
  <c r="C2635" i="1"/>
  <c r="C2634" i="1"/>
  <c r="C2633" i="1"/>
  <c r="C2632" i="1"/>
  <c r="C2631" i="1"/>
  <c r="C2630" i="1"/>
  <c r="C2629" i="1"/>
  <c r="C2628" i="1"/>
  <c r="C2627" i="1"/>
  <c r="C2626" i="1"/>
  <c r="C2625" i="1"/>
  <c r="C2624" i="1"/>
  <c r="C2623" i="1"/>
  <c r="C2622" i="1"/>
  <c r="C2621" i="1"/>
  <c r="C2620" i="1"/>
  <c r="C2619" i="1"/>
  <c r="C2618" i="1"/>
  <c r="C2617" i="1"/>
  <c r="C2616" i="1"/>
  <c r="C2615" i="1"/>
  <c r="C2614" i="1"/>
  <c r="C2613" i="1"/>
  <c r="C2612" i="1"/>
  <c r="C2611" i="1"/>
  <c r="C2610" i="1"/>
  <c r="C2609" i="1"/>
  <c r="C2608" i="1"/>
  <c r="C2607" i="1"/>
  <c r="C2606" i="1"/>
  <c r="C2605" i="1"/>
  <c r="C2604" i="1"/>
  <c r="C2603" i="1"/>
  <c r="C2602" i="1"/>
  <c r="C2601" i="1"/>
  <c r="C2600" i="1"/>
  <c r="C2599" i="1"/>
  <c r="C2598" i="1"/>
  <c r="C2597" i="1"/>
  <c r="C2596" i="1"/>
  <c r="C2595" i="1"/>
  <c r="C2594" i="1"/>
  <c r="C2593" i="1"/>
  <c r="C2592" i="1"/>
  <c r="C2591" i="1"/>
  <c r="C2590" i="1"/>
  <c r="C2589" i="1"/>
  <c r="C2588" i="1"/>
  <c r="C2587" i="1"/>
  <c r="C2586" i="1"/>
  <c r="C2585" i="1"/>
  <c r="C2584" i="1"/>
  <c r="C2583" i="1"/>
  <c r="C2582" i="1"/>
  <c r="C2581" i="1"/>
  <c r="C2580" i="1"/>
  <c r="C2579" i="1"/>
  <c r="C2578" i="1"/>
  <c r="C2577" i="1"/>
  <c r="C2576" i="1"/>
  <c r="C2575" i="1"/>
  <c r="C2574" i="1"/>
  <c r="C2573" i="1"/>
  <c r="C2572" i="1"/>
  <c r="C2571" i="1"/>
  <c r="C2570" i="1"/>
  <c r="C2569" i="1"/>
  <c r="C2568" i="1"/>
  <c r="C2567" i="1"/>
  <c r="C2566" i="1"/>
  <c r="C2565" i="1"/>
  <c r="C2564" i="1"/>
  <c r="C2563" i="1"/>
  <c r="C2562" i="1"/>
  <c r="C2561" i="1"/>
  <c r="C2560" i="1"/>
  <c r="C2559" i="1"/>
  <c r="C2558" i="1"/>
  <c r="C2557" i="1"/>
  <c r="C2556" i="1"/>
  <c r="C2555" i="1"/>
  <c r="C2554" i="1"/>
  <c r="C2553" i="1"/>
  <c r="C2552" i="1"/>
  <c r="C2551" i="1"/>
  <c r="C2550" i="1"/>
  <c r="C2549" i="1"/>
  <c r="C2548" i="1"/>
  <c r="C2547" i="1"/>
  <c r="C2546" i="1"/>
  <c r="C2545" i="1"/>
  <c r="C2544" i="1"/>
  <c r="C2543" i="1"/>
  <c r="C2542" i="1"/>
  <c r="C2541" i="1"/>
  <c r="C2540" i="1"/>
  <c r="C2539" i="1"/>
  <c r="C2538" i="1"/>
  <c r="C2537" i="1"/>
  <c r="C2536" i="1"/>
  <c r="C2535" i="1"/>
  <c r="C2534" i="1"/>
  <c r="C2533" i="1"/>
  <c r="C2532" i="1"/>
  <c r="C2531" i="1"/>
  <c r="C2530" i="1"/>
  <c r="C2529" i="1"/>
  <c r="C2528" i="1"/>
  <c r="C2527" i="1"/>
  <c r="C2526" i="1"/>
  <c r="C2525" i="1"/>
  <c r="C2524" i="1"/>
  <c r="C2523" i="1"/>
  <c r="C2522" i="1"/>
  <c r="C2521" i="1"/>
  <c r="C2520" i="1"/>
  <c r="C2519" i="1"/>
  <c r="C2518" i="1"/>
  <c r="C2517" i="1"/>
  <c r="C2516" i="1"/>
  <c r="C2515" i="1"/>
  <c r="C2514" i="1"/>
  <c r="C2513" i="1"/>
  <c r="C2512" i="1"/>
  <c r="C2511" i="1"/>
  <c r="C2510" i="1"/>
  <c r="C2509" i="1"/>
  <c r="C2508" i="1"/>
  <c r="C2507" i="1"/>
  <c r="C2506" i="1"/>
  <c r="C2505" i="1"/>
  <c r="C2504" i="1"/>
  <c r="C2503" i="1"/>
  <c r="C2502" i="1"/>
  <c r="C2501" i="1"/>
  <c r="C2500" i="1"/>
  <c r="C2499" i="1"/>
  <c r="C2498" i="1"/>
  <c r="C2497" i="1"/>
  <c r="C2496" i="1"/>
  <c r="C2495" i="1"/>
  <c r="C2494" i="1"/>
  <c r="C2493" i="1"/>
  <c r="C2492" i="1"/>
  <c r="C2491" i="1"/>
  <c r="C2490" i="1"/>
  <c r="C2489" i="1"/>
  <c r="C2488" i="1"/>
  <c r="C2487" i="1"/>
  <c r="C2486" i="1"/>
  <c r="C2485" i="1"/>
  <c r="C2484" i="1"/>
  <c r="C2483" i="1"/>
  <c r="C2482" i="1"/>
  <c r="C2481" i="1"/>
  <c r="C2480" i="1"/>
  <c r="C2479" i="1"/>
  <c r="C2478" i="1"/>
  <c r="C2477" i="1"/>
  <c r="C2476" i="1"/>
  <c r="C2475" i="1"/>
  <c r="C2474" i="1"/>
  <c r="C2473" i="1"/>
  <c r="C2472" i="1"/>
  <c r="C2471" i="1"/>
  <c r="C2470" i="1"/>
  <c r="C2469" i="1"/>
  <c r="C2468" i="1"/>
  <c r="C2467" i="1"/>
  <c r="C2466" i="1"/>
  <c r="C2465" i="1"/>
  <c r="C2464" i="1"/>
  <c r="C2463" i="1"/>
  <c r="C2462" i="1"/>
  <c r="C2461" i="1"/>
  <c r="C2460" i="1"/>
  <c r="C2459" i="1"/>
  <c r="C2458" i="1"/>
  <c r="C2457" i="1"/>
  <c r="C2456" i="1"/>
  <c r="C2455" i="1"/>
  <c r="C2454" i="1"/>
  <c r="C2453" i="1"/>
  <c r="C2452" i="1"/>
  <c r="C2451" i="1"/>
  <c r="C2450" i="1"/>
  <c r="C2449" i="1"/>
  <c r="C2448" i="1"/>
  <c r="C2447" i="1"/>
  <c r="C2446" i="1"/>
  <c r="C2445" i="1"/>
  <c r="C2444" i="1"/>
  <c r="C2443" i="1"/>
  <c r="C2442" i="1"/>
  <c r="C2441" i="1"/>
  <c r="C2440" i="1"/>
  <c r="C2439" i="1"/>
  <c r="C2438" i="1"/>
  <c r="C2437" i="1"/>
  <c r="C2436" i="1"/>
  <c r="C2435" i="1"/>
  <c r="C2434" i="1"/>
  <c r="C2433" i="1"/>
  <c r="C2432" i="1"/>
  <c r="C2431" i="1"/>
  <c r="C2430" i="1"/>
  <c r="C2429" i="1"/>
  <c r="C2428" i="1"/>
  <c r="C2427" i="1"/>
  <c r="C2426" i="1"/>
  <c r="C2425" i="1"/>
  <c r="C2424" i="1"/>
  <c r="C2423" i="1"/>
  <c r="C2422" i="1"/>
  <c r="C2421" i="1"/>
  <c r="C2420" i="1"/>
  <c r="C2419" i="1"/>
  <c r="C2418" i="1"/>
  <c r="C2417" i="1"/>
  <c r="C2416" i="1"/>
  <c r="C2415" i="1"/>
  <c r="C2414" i="1"/>
  <c r="C2413" i="1"/>
  <c r="C2412" i="1"/>
  <c r="C2411" i="1"/>
  <c r="C2410" i="1"/>
  <c r="C2409" i="1"/>
  <c r="C2408" i="1"/>
  <c r="C2407" i="1"/>
  <c r="C2406" i="1"/>
  <c r="C2405" i="1"/>
  <c r="C2404" i="1"/>
  <c r="C2403" i="1"/>
  <c r="C2402" i="1"/>
  <c r="C2401" i="1"/>
  <c r="C2400" i="1"/>
  <c r="C2399" i="1"/>
  <c r="C2398" i="1"/>
  <c r="C2397" i="1"/>
  <c r="C2396" i="1"/>
  <c r="C2395" i="1"/>
  <c r="C2394" i="1"/>
  <c r="C2393" i="1"/>
  <c r="C2392" i="1"/>
  <c r="C2391" i="1"/>
  <c r="C2390" i="1"/>
  <c r="C2389" i="1"/>
  <c r="C2388" i="1"/>
  <c r="C2387" i="1"/>
  <c r="C2386" i="1"/>
  <c r="C2385" i="1"/>
  <c r="C2384" i="1"/>
  <c r="C2383" i="1"/>
  <c r="C2382" i="1"/>
  <c r="C2381" i="1"/>
  <c r="C2380" i="1"/>
  <c r="C2379" i="1"/>
  <c r="C2378" i="1"/>
  <c r="C2377" i="1"/>
  <c r="C2376" i="1"/>
  <c r="C2375" i="1"/>
  <c r="C2374" i="1"/>
  <c r="C2373" i="1"/>
  <c r="C2372" i="1"/>
  <c r="C2371" i="1"/>
  <c r="C2370" i="1"/>
  <c r="C2369" i="1"/>
  <c r="C2368" i="1"/>
  <c r="C2367" i="1"/>
  <c r="C2366" i="1"/>
  <c r="C2365" i="1"/>
  <c r="C2364" i="1"/>
  <c r="C2363" i="1"/>
  <c r="C2362" i="1"/>
  <c r="C2361" i="1"/>
  <c r="C2360" i="1"/>
  <c r="C2359" i="1"/>
  <c r="C2358" i="1"/>
  <c r="C2357" i="1"/>
  <c r="C2356" i="1"/>
  <c r="C2355" i="1"/>
  <c r="C2354" i="1"/>
  <c r="C2353" i="1"/>
  <c r="C2352" i="1"/>
  <c r="C2351" i="1"/>
  <c r="C2350" i="1"/>
  <c r="C2349" i="1"/>
  <c r="C2348" i="1"/>
  <c r="C2347" i="1"/>
  <c r="C2346" i="1"/>
  <c r="C2345" i="1"/>
  <c r="C2344" i="1"/>
  <c r="C2343" i="1"/>
  <c r="C2342" i="1"/>
  <c r="C2341" i="1"/>
  <c r="C2340" i="1"/>
  <c r="C2339" i="1"/>
  <c r="C2338" i="1"/>
  <c r="C2337" i="1"/>
  <c r="C2336" i="1"/>
  <c r="C2335" i="1"/>
  <c r="C2334" i="1"/>
  <c r="C2333" i="1"/>
  <c r="C2332" i="1"/>
  <c r="C2331" i="1"/>
  <c r="C2330" i="1"/>
  <c r="C2329" i="1"/>
  <c r="C2328" i="1"/>
  <c r="C2327" i="1"/>
  <c r="C2326" i="1"/>
  <c r="C2325" i="1"/>
  <c r="C2324" i="1"/>
  <c r="C2323" i="1"/>
  <c r="C2322" i="1"/>
  <c r="C2321" i="1"/>
  <c r="C2320" i="1"/>
  <c r="C2319" i="1"/>
  <c r="C2318" i="1"/>
  <c r="C2317" i="1"/>
  <c r="C2316" i="1"/>
  <c r="C2315" i="1"/>
  <c r="C2314" i="1"/>
  <c r="C2313" i="1"/>
  <c r="C2312" i="1"/>
  <c r="C2311" i="1"/>
  <c r="C2310" i="1"/>
  <c r="C2309" i="1"/>
  <c r="C2308" i="1"/>
  <c r="C2307" i="1"/>
  <c r="C2306" i="1"/>
  <c r="C2305" i="1"/>
  <c r="C2304" i="1"/>
  <c r="C2303" i="1"/>
  <c r="C2302" i="1"/>
  <c r="C2301" i="1"/>
  <c r="C2300" i="1"/>
  <c r="C2299" i="1"/>
  <c r="C2298" i="1"/>
  <c r="C2297" i="1"/>
  <c r="C2296" i="1"/>
  <c r="C2295" i="1"/>
  <c r="C2294" i="1"/>
  <c r="C2293" i="1"/>
  <c r="C2292" i="1"/>
  <c r="C2291" i="1"/>
  <c r="C2290" i="1"/>
  <c r="C2289" i="1"/>
  <c r="C2288" i="1"/>
  <c r="C2287" i="1"/>
  <c r="C2286" i="1"/>
  <c r="C2285" i="1"/>
  <c r="C2284" i="1"/>
  <c r="C2283" i="1"/>
  <c r="C2282" i="1"/>
  <c r="C2281" i="1"/>
  <c r="C2280" i="1"/>
  <c r="C2279" i="1"/>
  <c r="C2278" i="1"/>
  <c r="C2277" i="1"/>
  <c r="C2276" i="1"/>
  <c r="C2275" i="1"/>
  <c r="C2274" i="1"/>
  <c r="C2273" i="1"/>
  <c r="C2272" i="1"/>
  <c r="C2271" i="1"/>
  <c r="C2270" i="1"/>
  <c r="C2269" i="1"/>
  <c r="C2268" i="1"/>
  <c r="C2267" i="1"/>
  <c r="C2266" i="1"/>
  <c r="C2265" i="1"/>
  <c r="C2264" i="1"/>
  <c r="C2263" i="1"/>
  <c r="C2262" i="1"/>
  <c r="C2261" i="1"/>
  <c r="C2260" i="1"/>
  <c r="C2259" i="1"/>
  <c r="C2258" i="1"/>
  <c r="C2257" i="1"/>
  <c r="C2256" i="1"/>
  <c r="C2255" i="1"/>
  <c r="C2254" i="1"/>
  <c r="C2253" i="1"/>
  <c r="C2252" i="1"/>
  <c r="C2251" i="1"/>
  <c r="C2250" i="1"/>
  <c r="C2249" i="1"/>
  <c r="C2248" i="1"/>
  <c r="C2247" i="1"/>
  <c r="C2246" i="1"/>
  <c r="C2245" i="1"/>
  <c r="C2244" i="1"/>
  <c r="C2243" i="1"/>
  <c r="C2242" i="1"/>
  <c r="C2241" i="1"/>
  <c r="C2240" i="1"/>
  <c r="C2239" i="1"/>
  <c r="C2238" i="1"/>
  <c r="C2237" i="1"/>
  <c r="C2236" i="1"/>
  <c r="C2235" i="1"/>
  <c r="C2234" i="1"/>
  <c r="C2233" i="1"/>
  <c r="C2232" i="1"/>
  <c r="C2231" i="1"/>
  <c r="C2230" i="1"/>
  <c r="C2229" i="1"/>
  <c r="C2228" i="1"/>
  <c r="C2227" i="1"/>
  <c r="C2226" i="1"/>
  <c r="C2225" i="1"/>
  <c r="C2224" i="1"/>
  <c r="C2223" i="1"/>
  <c r="C2222" i="1"/>
  <c r="C2221" i="1"/>
  <c r="C2220" i="1"/>
  <c r="C2219" i="1"/>
  <c r="C2218" i="1"/>
  <c r="C2217" i="1"/>
  <c r="C2216" i="1"/>
  <c r="C2215" i="1"/>
  <c r="C2214" i="1"/>
  <c r="C2213" i="1"/>
  <c r="C2212" i="1"/>
  <c r="C2211" i="1"/>
  <c r="C2210" i="1"/>
  <c r="C2209" i="1"/>
  <c r="C2208" i="1"/>
  <c r="C2207" i="1"/>
  <c r="C2206" i="1"/>
  <c r="C2205" i="1"/>
  <c r="C2204" i="1"/>
  <c r="C2203" i="1"/>
  <c r="C2202" i="1"/>
  <c r="C2201" i="1"/>
  <c r="C2200" i="1"/>
  <c r="C2199" i="1"/>
  <c r="C2198" i="1"/>
  <c r="C2197" i="1"/>
  <c r="C2196" i="1"/>
  <c r="C2195" i="1"/>
  <c r="C2194" i="1"/>
  <c r="C2193" i="1"/>
  <c r="C2192" i="1"/>
  <c r="C2191" i="1"/>
  <c r="C2190" i="1"/>
  <c r="C2189" i="1"/>
  <c r="C2188" i="1"/>
  <c r="C2187" i="1"/>
  <c r="C2186" i="1"/>
  <c r="C2185" i="1"/>
  <c r="C2184" i="1"/>
  <c r="C2183" i="1"/>
  <c r="C2182" i="1"/>
  <c r="C2181" i="1"/>
  <c r="C2180" i="1"/>
  <c r="C2179" i="1"/>
  <c r="C2178" i="1"/>
  <c r="C2177" i="1"/>
  <c r="C2176" i="1"/>
  <c r="C2175" i="1"/>
  <c r="C2174" i="1"/>
  <c r="C2173" i="1"/>
  <c r="C2172" i="1"/>
  <c r="C2171" i="1"/>
  <c r="C2170" i="1"/>
  <c r="C2169" i="1"/>
  <c r="C2168" i="1"/>
  <c r="C2167" i="1"/>
  <c r="C2166" i="1"/>
  <c r="C2165" i="1"/>
  <c r="C2164" i="1"/>
  <c r="C2163" i="1"/>
  <c r="C2162" i="1"/>
  <c r="C2161" i="1"/>
  <c r="C2160" i="1"/>
  <c r="C2159" i="1"/>
  <c r="C2158" i="1"/>
  <c r="C2157" i="1"/>
  <c r="C2156" i="1"/>
  <c r="C2155" i="1"/>
  <c r="C2154" i="1"/>
  <c r="C2153" i="1"/>
  <c r="C2152" i="1"/>
  <c r="C2151" i="1"/>
  <c r="C2150" i="1"/>
  <c r="C2149" i="1"/>
  <c r="C2148" i="1"/>
  <c r="C2147" i="1"/>
  <c r="C2146" i="1"/>
  <c r="C2145" i="1"/>
  <c r="C2144" i="1"/>
  <c r="C2143" i="1"/>
  <c r="C2142" i="1"/>
  <c r="C2141" i="1"/>
  <c r="C2140" i="1"/>
  <c r="C2139" i="1"/>
  <c r="C2138" i="1"/>
  <c r="C2137" i="1"/>
  <c r="C2136" i="1"/>
  <c r="C2135" i="1"/>
  <c r="C2134" i="1"/>
  <c r="C2133" i="1"/>
  <c r="C2132" i="1"/>
  <c r="C2131" i="1"/>
  <c r="C2130" i="1"/>
  <c r="C2129" i="1"/>
  <c r="C2128" i="1"/>
  <c r="C2127" i="1"/>
  <c r="C2126" i="1"/>
  <c r="C2125" i="1"/>
  <c r="C2124" i="1"/>
  <c r="C2123" i="1"/>
  <c r="C2122" i="1"/>
  <c r="C2121" i="1"/>
  <c r="C2120" i="1"/>
  <c r="C2119" i="1"/>
  <c r="C2118" i="1"/>
  <c r="C2117" i="1"/>
  <c r="C2116" i="1"/>
  <c r="C2115" i="1"/>
  <c r="C2114" i="1"/>
  <c r="C2113" i="1"/>
  <c r="C2112" i="1"/>
  <c r="C2111" i="1"/>
  <c r="C2110" i="1"/>
  <c r="C2109" i="1"/>
  <c r="C2108" i="1"/>
  <c r="C2107" i="1"/>
  <c r="C2106" i="1"/>
  <c r="C2105" i="1"/>
  <c r="C2104" i="1"/>
  <c r="C2103" i="1"/>
  <c r="C2102" i="1"/>
  <c r="C2101" i="1"/>
  <c r="C2100" i="1"/>
  <c r="C2099" i="1"/>
  <c r="C2098" i="1"/>
  <c r="C2097" i="1"/>
  <c r="C2096" i="1"/>
  <c r="C2095" i="1"/>
  <c r="C2094" i="1"/>
  <c r="C2093" i="1"/>
  <c r="C2092" i="1"/>
  <c r="C2091" i="1"/>
  <c r="C2090" i="1"/>
  <c r="C2089" i="1"/>
  <c r="C2088" i="1"/>
  <c r="C2087" i="1"/>
  <c r="C2086" i="1"/>
  <c r="C2085" i="1"/>
  <c r="C2084" i="1"/>
  <c r="C2083" i="1"/>
  <c r="C2082" i="1"/>
  <c r="C2081" i="1"/>
  <c r="C2080" i="1"/>
  <c r="C2079" i="1"/>
  <c r="C2078" i="1"/>
  <c r="C2077" i="1"/>
  <c r="C2076" i="1"/>
  <c r="C2075" i="1"/>
  <c r="C2074" i="1"/>
  <c r="C2073" i="1"/>
  <c r="C2072" i="1"/>
  <c r="C2071" i="1"/>
  <c r="C2070" i="1"/>
  <c r="C2069" i="1"/>
  <c r="C2068" i="1"/>
  <c r="C2067" i="1"/>
  <c r="C2066" i="1"/>
  <c r="C2065" i="1"/>
  <c r="C2064" i="1"/>
  <c r="C2063" i="1"/>
  <c r="C2062" i="1"/>
  <c r="C2061" i="1"/>
  <c r="C2060" i="1"/>
  <c r="C2059" i="1"/>
  <c r="C2058" i="1"/>
  <c r="C2057" i="1"/>
  <c r="C2056" i="1"/>
  <c r="C2055" i="1"/>
  <c r="C2054" i="1"/>
  <c r="C2053" i="1"/>
  <c r="C2052" i="1"/>
  <c r="C2051" i="1"/>
  <c r="C2050" i="1"/>
  <c r="C2049" i="1"/>
  <c r="C2048" i="1"/>
  <c r="C2047" i="1"/>
  <c r="C2046" i="1"/>
  <c r="C2045" i="1"/>
  <c r="C2044" i="1"/>
  <c r="C2043" i="1"/>
  <c r="C2042" i="1"/>
  <c r="C2041" i="1"/>
  <c r="C2040" i="1"/>
  <c r="C2039" i="1"/>
  <c r="C2038" i="1"/>
  <c r="C2037" i="1"/>
  <c r="C2036" i="1"/>
  <c r="C2035" i="1"/>
  <c r="C2034" i="1"/>
  <c r="C2033" i="1"/>
  <c r="C2032" i="1"/>
  <c r="C2031" i="1"/>
  <c r="C2030" i="1"/>
  <c r="C2029" i="1"/>
  <c r="C2028" i="1"/>
  <c r="C2027" i="1"/>
  <c r="C2026" i="1"/>
  <c r="C2025" i="1"/>
  <c r="C2024" i="1"/>
  <c r="C2023" i="1"/>
  <c r="C2022" i="1"/>
  <c r="C2021" i="1"/>
  <c r="C2020" i="1"/>
  <c r="C2019" i="1"/>
  <c r="C2018" i="1"/>
  <c r="C2017" i="1"/>
  <c r="C2016" i="1"/>
  <c r="C2015" i="1"/>
  <c r="C2014" i="1"/>
  <c r="C2013" i="1"/>
  <c r="C2012" i="1"/>
  <c r="C2011" i="1"/>
  <c r="C2010" i="1"/>
  <c r="C2009" i="1"/>
  <c r="C2008" i="1"/>
  <c r="C2007" i="1"/>
  <c r="C2006" i="1"/>
  <c r="C2005" i="1"/>
  <c r="C2004" i="1"/>
  <c r="C2003" i="1"/>
  <c r="C2002" i="1"/>
  <c r="C2001" i="1"/>
  <c r="C2000" i="1"/>
  <c r="C1999" i="1"/>
  <c r="C1998" i="1"/>
  <c r="C1997" i="1"/>
  <c r="C1996" i="1"/>
  <c r="C1995" i="1"/>
  <c r="C1994" i="1"/>
  <c r="C1993" i="1"/>
  <c r="C1992" i="1"/>
  <c r="C1991" i="1"/>
  <c r="C1990" i="1"/>
  <c r="C1989" i="1"/>
  <c r="C1988" i="1"/>
  <c r="C1987" i="1"/>
  <c r="C1986" i="1"/>
  <c r="C1985" i="1"/>
  <c r="C1984" i="1"/>
  <c r="C1983" i="1"/>
  <c r="C1982" i="1"/>
  <c r="C1981" i="1"/>
  <c r="C1980" i="1"/>
  <c r="C1979" i="1"/>
  <c r="C1978" i="1"/>
  <c r="C1977" i="1"/>
  <c r="C1976" i="1"/>
  <c r="C1975" i="1"/>
  <c r="C1974" i="1"/>
  <c r="C1973" i="1"/>
  <c r="C1972" i="1"/>
  <c r="C1971" i="1"/>
  <c r="C1970" i="1"/>
  <c r="C1969" i="1"/>
  <c r="C1968" i="1"/>
  <c r="C1967" i="1"/>
  <c r="C1966" i="1"/>
  <c r="C1965" i="1"/>
  <c r="C1964" i="1"/>
  <c r="C1963" i="1"/>
  <c r="C1962" i="1"/>
  <c r="C1961" i="1"/>
  <c r="C1960" i="1"/>
  <c r="C1959" i="1"/>
  <c r="C1958" i="1"/>
  <c r="C1957" i="1"/>
  <c r="C1956" i="1"/>
  <c r="C1955" i="1"/>
  <c r="C1954" i="1"/>
  <c r="C1953" i="1"/>
  <c r="C1952" i="1"/>
  <c r="C1951" i="1"/>
  <c r="C1950" i="1"/>
  <c r="C1949" i="1"/>
  <c r="C1948" i="1"/>
  <c r="C1947" i="1"/>
  <c r="C1946" i="1"/>
  <c r="C1945" i="1"/>
  <c r="C1944" i="1"/>
  <c r="C1943" i="1"/>
  <c r="C1942" i="1"/>
  <c r="C1941" i="1"/>
  <c r="C1940" i="1"/>
  <c r="C1939" i="1"/>
  <c r="C1938" i="1"/>
  <c r="C1937" i="1"/>
  <c r="C1936" i="1"/>
  <c r="C1935" i="1"/>
  <c r="C1934" i="1"/>
  <c r="C1933" i="1"/>
  <c r="C1932" i="1"/>
  <c r="C1931" i="1"/>
  <c r="C1930" i="1"/>
  <c r="C1929" i="1"/>
  <c r="C1928" i="1"/>
  <c r="C1927" i="1"/>
  <c r="C1926" i="1"/>
  <c r="C1925" i="1"/>
  <c r="C1924" i="1"/>
  <c r="C1923" i="1"/>
  <c r="C1922" i="1"/>
  <c r="C1921" i="1"/>
  <c r="C1920" i="1"/>
  <c r="C1919" i="1"/>
  <c r="C1918" i="1"/>
  <c r="C1917" i="1"/>
  <c r="C1916" i="1"/>
  <c r="C1915" i="1"/>
  <c r="C1914" i="1"/>
  <c r="C1913" i="1"/>
  <c r="C1912" i="1"/>
  <c r="C1911" i="1"/>
  <c r="C1910" i="1"/>
  <c r="C1909" i="1"/>
  <c r="C1908" i="1"/>
  <c r="C1907" i="1"/>
  <c r="C1906" i="1"/>
  <c r="C1905" i="1"/>
  <c r="C1904" i="1"/>
  <c r="C1903" i="1"/>
  <c r="C1902" i="1"/>
  <c r="C1901" i="1"/>
  <c r="C1900" i="1"/>
  <c r="C1899" i="1"/>
  <c r="C1898" i="1"/>
  <c r="C1897" i="1"/>
  <c r="C1896" i="1"/>
  <c r="C1895" i="1"/>
  <c r="C1894" i="1"/>
  <c r="C1893" i="1"/>
  <c r="C1892" i="1"/>
  <c r="C1891" i="1"/>
  <c r="C1890" i="1"/>
  <c r="C1889" i="1"/>
  <c r="C1888" i="1"/>
  <c r="C1887" i="1"/>
  <c r="C1886" i="1"/>
  <c r="C1885" i="1"/>
  <c r="C1884" i="1"/>
  <c r="C1883" i="1"/>
  <c r="C1882" i="1"/>
  <c r="C1881" i="1"/>
  <c r="C1880" i="1"/>
  <c r="C1879" i="1"/>
  <c r="C1878" i="1"/>
  <c r="C1877" i="1"/>
  <c r="C1876" i="1"/>
  <c r="C1875" i="1"/>
  <c r="C1874" i="1"/>
  <c r="C1873" i="1"/>
  <c r="C1872" i="1"/>
  <c r="C1871" i="1"/>
  <c r="C1870" i="1"/>
  <c r="C1869" i="1"/>
  <c r="C1868" i="1"/>
  <c r="C1867" i="1"/>
  <c r="C1866" i="1"/>
  <c r="C1865" i="1"/>
  <c r="C1864" i="1"/>
  <c r="C1863" i="1"/>
  <c r="C1862" i="1"/>
  <c r="C1861" i="1"/>
  <c r="C1860" i="1"/>
  <c r="C1859" i="1"/>
  <c r="C1858" i="1"/>
  <c r="C1857" i="1"/>
  <c r="C1856" i="1"/>
  <c r="C1855" i="1"/>
  <c r="C1854" i="1"/>
  <c r="C1853" i="1"/>
  <c r="C1852" i="1"/>
  <c r="C1851" i="1"/>
  <c r="C1850" i="1"/>
  <c r="C1849" i="1"/>
  <c r="C1848" i="1"/>
  <c r="C1847" i="1"/>
  <c r="C1846" i="1"/>
  <c r="C1845" i="1"/>
  <c r="C1844" i="1"/>
  <c r="C1843" i="1"/>
  <c r="C1842" i="1"/>
  <c r="C1841" i="1"/>
  <c r="C1840" i="1"/>
  <c r="C1839" i="1"/>
  <c r="C1838" i="1"/>
  <c r="C1837" i="1"/>
  <c r="C1836" i="1"/>
  <c r="C1835" i="1"/>
  <c r="C1834" i="1"/>
  <c r="C1833" i="1"/>
  <c r="C1832" i="1"/>
  <c r="C1831" i="1"/>
  <c r="C1830" i="1"/>
  <c r="C1829" i="1"/>
  <c r="C1828" i="1"/>
  <c r="C1827" i="1"/>
  <c r="C1826" i="1"/>
  <c r="C1825" i="1"/>
  <c r="C1824" i="1"/>
  <c r="C1823" i="1"/>
  <c r="C1822" i="1"/>
  <c r="C1821" i="1"/>
  <c r="C1820" i="1"/>
  <c r="C1819" i="1"/>
  <c r="C1818" i="1"/>
  <c r="C1817" i="1"/>
  <c r="C1816" i="1"/>
  <c r="C1815" i="1"/>
  <c r="C1814" i="1"/>
  <c r="C1813" i="1"/>
  <c r="C1812" i="1"/>
  <c r="C1811" i="1"/>
  <c r="C1810" i="1"/>
  <c r="C1809" i="1"/>
  <c r="C1808" i="1"/>
  <c r="C1807" i="1"/>
  <c r="C1806" i="1"/>
  <c r="C1805" i="1"/>
  <c r="C1804" i="1"/>
  <c r="C1803" i="1"/>
  <c r="C1802" i="1"/>
  <c r="C1801" i="1"/>
  <c r="C1800" i="1"/>
  <c r="C1799" i="1"/>
  <c r="C1798" i="1"/>
  <c r="C1797" i="1"/>
  <c r="C1796" i="1"/>
  <c r="C1795" i="1"/>
  <c r="C1794" i="1"/>
  <c r="C1793" i="1"/>
  <c r="C1792" i="1"/>
  <c r="C1791" i="1"/>
  <c r="C1790" i="1"/>
  <c r="C1789" i="1"/>
  <c r="C1788" i="1"/>
  <c r="C1787" i="1"/>
  <c r="C1786" i="1"/>
  <c r="C1785" i="1"/>
  <c r="C1784" i="1"/>
  <c r="C1783" i="1"/>
  <c r="C1782" i="1"/>
  <c r="C1781" i="1"/>
  <c r="C1780" i="1"/>
  <c r="C1779" i="1"/>
  <c r="C1778" i="1"/>
  <c r="C1777" i="1"/>
  <c r="C1776" i="1"/>
  <c r="C1775" i="1"/>
  <c r="C1774" i="1"/>
  <c r="C1773" i="1"/>
  <c r="C1772" i="1"/>
  <c r="C1771" i="1"/>
  <c r="C1770" i="1"/>
  <c r="C1769" i="1"/>
  <c r="C1768" i="1"/>
  <c r="C1767" i="1"/>
  <c r="C1766" i="1"/>
  <c r="C1765" i="1"/>
  <c r="C1764" i="1"/>
  <c r="C1763" i="1"/>
  <c r="C1762" i="1"/>
  <c r="C1761" i="1"/>
  <c r="C1760" i="1"/>
  <c r="C1759" i="1"/>
  <c r="C1758" i="1"/>
  <c r="C1757" i="1"/>
  <c r="C1756" i="1"/>
  <c r="C1755" i="1"/>
  <c r="C1754" i="1"/>
  <c r="C1753" i="1"/>
  <c r="C1752" i="1"/>
  <c r="C1751" i="1"/>
  <c r="C1750" i="1"/>
  <c r="C1749" i="1"/>
  <c r="C1748" i="1"/>
  <c r="C1747" i="1"/>
  <c r="C1746" i="1"/>
  <c r="C1745" i="1"/>
  <c r="C1744" i="1"/>
  <c r="C1743" i="1"/>
  <c r="C1742" i="1"/>
  <c r="C1741" i="1"/>
  <c r="C1740" i="1"/>
  <c r="C1739" i="1"/>
  <c r="C1738" i="1"/>
  <c r="C1737" i="1"/>
  <c r="C1736" i="1"/>
  <c r="C1735" i="1"/>
  <c r="C1734" i="1"/>
  <c r="C1733" i="1"/>
  <c r="C1732" i="1"/>
  <c r="C1731" i="1"/>
  <c r="C1730" i="1"/>
  <c r="C1729" i="1"/>
  <c r="C1728" i="1"/>
  <c r="C1727" i="1"/>
  <c r="C1726" i="1"/>
  <c r="C1725" i="1"/>
  <c r="C1724" i="1"/>
  <c r="C1723" i="1"/>
  <c r="C1722" i="1"/>
  <c r="C1721" i="1"/>
  <c r="C1720" i="1"/>
  <c r="C1719" i="1"/>
  <c r="C1718" i="1"/>
  <c r="C1717" i="1"/>
  <c r="C1716" i="1"/>
  <c r="C1715" i="1"/>
  <c r="C1714" i="1"/>
  <c r="C1713" i="1"/>
  <c r="C1712" i="1"/>
  <c r="C1711" i="1"/>
  <c r="C1710" i="1"/>
  <c r="C1709" i="1"/>
  <c r="C1708" i="1"/>
  <c r="C1707" i="1"/>
  <c r="C1706" i="1"/>
  <c r="C1705" i="1"/>
  <c r="C1704" i="1"/>
  <c r="C1703" i="1"/>
  <c r="C1702" i="1"/>
  <c r="C1701" i="1"/>
  <c r="C1700" i="1"/>
  <c r="C1699" i="1"/>
  <c r="C1698" i="1"/>
  <c r="C1697" i="1"/>
  <c r="C1696" i="1"/>
  <c r="C1695" i="1"/>
  <c r="C1694" i="1"/>
  <c r="C1693" i="1"/>
  <c r="C1692" i="1"/>
  <c r="C1691" i="1"/>
  <c r="C1690" i="1"/>
  <c r="C1689" i="1"/>
  <c r="C1688" i="1"/>
  <c r="C1687" i="1"/>
  <c r="C1686" i="1"/>
  <c r="C1685" i="1"/>
  <c r="C1684" i="1"/>
  <c r="C1683" i="1"/>
  <c r="C1682" i="1"/>
  <c r="C1681" i="1"/>
  <c r="C1680" i="1"/>
  <c r="C1679" i="1"/>
  <c r="C1678" i="1"/>
  <c r="C1677" i="1"/>
  <c r="C1676" i="1"/>
  <c r="C1675" i="1"/>
  <c r="C1674" i="1"/>
  <c r="C1673" i="1"/>
  <c r="C1672" i="1"/>
  <c r="C1671" i="1"/>
  <c r="C1670" i="1"/>
  <c r="C1669" i="1"/>
  <c r="C1668" i="1"/>
  <c r="C1667" i="1"/>
  <c r="C1666" i="1"/>
  <c r="C1665" i="1"/>
  <c r="C1664" i="1"/>
  <c r="C1663" i="1"/>
  <c r="C1662" i="1"/>
  <c r="C1661" i="1"/>
  <c r="C1660" i="1"/>
  <c r="C1659" i="1"/>
  <c r="C1658" i="1"/>
  <c r="C1657" i="1"/>
  <c r="C1656" i="1"/>
  <c r="C1655" i="1"/>
  <c r="C1654" i="1"/>
  <c r="C1653" i="1"/>
  <c r="C1652" i="1"/>
  <c r="C1651" i="1"/>
  <c r="C1650" i="1"/>
  <c r="C1649" i="1"/>
  <c r="C1648" i="1"/>
  <c r="C1647" i="1"/>
  <c r="C1646" i="1"/>
  <c r="C1645" i="1"/>
  <c r="C1644" i="1"/>
  <c r="C1643" i="1"/>
  <c r="C1642" i="1"/>
  <c r="C1641" i="1"/>
  <c r="C1640" i="1"/>
  <c r="C1639" i="1"/>
  <c r="C1638" i="1"/>
  <c r="C1637" i="1"/>
  <c r="C1636" i="1"/>
  <c r="C1635" i="1"/>
  <c r="C1634" i="1"/>
  <c r="C1633" i="1"/>
  <c r="C1632" i="1"/>
  <c r="C1631" i="1"/>
  <c r="C1630" i="1"/>
  <c r="C1629" i="1"/>
  <c r="C1628" i="1"/>
  <c r="C1627" i="1"/>
  <c r="C1626" i="1"/>
  <c r="C1625" i="1"/>
  <c r="C1624" i="1"/>
  <c r="C1623" i="1"/>
  <c r="C1622" i="1"/>
  <c r="C1621" i="1"/>
  <c r="C1620" i="1"/>
  <c r="C1619" i="1"/>
  <c r="C1618" i="1"/>
  <c r="C1617" i="1"/>
  <c r="C1616" i="1"/>
  <c r="C1615" i="1"/>
  <c r="C1614" i="1"/>
  <c r="C1613" i="1"/>
  <c r="C1612" i="1"/>
  <c r="C1611" i="1"/>
  <c r="C1610" i="1"/>
  <c r="C1609" i="1"/>
  <c r="C1608" i="1"/>
  <c r="C1607" i="1"/>
  <c r="C1606" i="1"/>
  <c r="C1605" i="1"/>
  <c r="C1604" i="1"/>
  <c r="C1603" i="1"/>
  <c r="C1602" i="1"/>
  <c r="C1601" i="1"/>
  <c r="C1600" i="1"/>
  <c r="C1599" i="1"/>
  <c r="C1598" i="1"/>
  <c r="C1597" i="1"/>
  <c r="C1596" i="1"/>
  <c r="C1595" i="1"/>
  <c r="C1594" i="1"/>
  <c r="C1593" i="1"/>
  <c r="C1592" i="1"/>
  <c r="C1591" i="1"/>
  <c r="C1590" i="1"/>
  <c r="C1589" i="1"/>
  <c r="C1588" i="1"/>
  <c r="C1587" i="1"/>
  <c r="C1586" i="1"/>
  <c r="C1585" i="1"/>
  <c r="C1584" i="1"/>
  <c r="C1583" i="1"/>
  <c r="C1582" i="1"/>
  <c r="C1581" i="1"/>
  <c r="C1580" i="1"/>
  <c r="C1579" i="1"/>
  <c r="C1578" i="1"/>
  <c r="C1577" i="1"/>
  <c r="C1576" i="1"/>
  <c r="C1575" i="1"/>
  <c r="C1574" i="1"/>
  <c r="C1573" i="1"/>
  <c r="C1572" i="1"/>
  <c r="C1571" i="1"/>
  <c r="C1570" i="1"/>
  <c r="C1569" i="1"/>
  <c r="C1568" i="1"/>
  <c r="C1567" i="1"/>
  <c r="C1566" i="1"/>
  <c r="C1565" i="1"/>
  <c r="C1564" i="1"/>
  <c r="C1563" i="1"/>
  <c r="C1562" i="1"/>
  <c r="C1561" i="1"/>
  <c r="C1560" i="1"/>
  <c r="C1559" i="1"/>
  <c r="C1558" i="1"/>
  <c r="C1557" i="1"/>
  <c r="C1556" i="1"/>
  <c r="C1555" i="1"/>
  <c r="C1554" i="1"/>
  <c r="C1553" i="1"/>
  <c r="C1552" i="1"/>
  <c r="C1551" i="1"/>
  <c r="C1550" i="1"/>
  <c r="C1549" i="1"/>
  <c r="C1548" i="1"/>
  <c r="C1547" i="1"/>
  <c r="C1546" i="1"/>
  <c r="C1545" i="1"/>
  <c r="C1544" i="1"/>
  <c r="C1543" i="1"/>
  <c r="C1542" i="1"/>
  <c r="C1541" i="1"/>
  <c r="C1540" i="1"/>
  <c r="C1539" i="1"/>
  <c r="C1538" i="1"/>
  <c r="C1537" i="1"/>
  <c r="C1536" i="1"/>
  <c r="C1535" i="1"/>
  <c r="C1534" i="1"/>
  <c r="C1533" i="1"/>
  <c r="C1532" i="1"/>
  <c r="C1531" i="1"/>
  <c r="C1530" i="1"/>
  <c r="C1529" i="1"/>
  <c r="C1528" i="1"/>
  <c r="C1527" i="1"/>
  <c r="C1526" i="1"/>
  <c r="C1525" i="1"/>
  <c r="C1524" i="1"/>
  <c r="C1523" i="1"/>
  <c r="C1522" i="1"/>
  <c r="C1521" i="1"/>
  <c r="C1520" i="1"/>
  <c r="C1519" i="1"/>
  <c r="C1518" i="1"/>
  <c r="C1517" i="1"/>
  <c r="C1516" i="1"/>
  <c r="C1515" i="1"/>
  <c r="C1514" i="1"/>
  <c r="C1513" i="1"/>
  <c r="C1512" i="1"/>
  <c r="C1511" i="1"/>
  <c r="C1510" i="1"/>
  <c r="C1509" i="1"/>
  <c r="C1508" i="1"/>
  <c r="C1507" i="1"/>
  <c r="C1506" i="1"/>
  <c r="C1505" i="1"/>
  <c r="C1504" i="1"/>
  <c r="C1503" i="1"/>
  <c r="C1502" i="1"/>
  <c r="C1501" i="1"/>
  <c r="C1500" i="1"/>
  <c r="C1499" i="1"/>
  <c r="C1498" i="1"/>
  <c r="C1497" i="1"/>
  <c r="C1496" i="1"/>
  <c r="C1495" i="1"/>
  <c r="C1494" i="1"/>
  <c r="C1493" i="1"/>
  <c r="C1492" i="1"/>
  <c r="C1491" i="1"/>
  <c r="C1490" i="1"/>
  <c r="C1489" i="1"/>
  <c r="C1488" i="1"/>
  <c r="C1487" i="1"/>
  <c r="C1486" i="1"/>
  <c r="C1485" i="1"/>
  <c r="C1484" i="1"/>
  <c r="C1483" i="1"/>
  <c r="C1482" i="1"/>
  <c r="C1481" i="1"/>
  <c r="C1480" i="1"/>
  <c r="C1479" i="1"/>
  <c r="C1478" i="1"/>
  <c r="C1477" i="1"/>
  <c r="C1476" i="1"/>
  <c r="C1475" i="1"/>
  <c r="C1474" i="1"/>
  <c r="C1473" i="1"/>
  <c r="C1472" i="1"/>
  <c r="C1471" i="1"/>
  <c r="C1470" i="1"/>
  <c r="C1469" i="1"/>
  <c r="C1468" i="1"/>
  <c r="C1467" i="1"/>
  <c r="C1466" i="1"/>
  <c r="C1465" i="1"/>
  <c r="C1464" i="1"/>
  <c r="C1463" i="1"/>
  <c r="C1462" i="1"/>
  <c r="C1461" i="1"/>
  <c r="C1460" i="1"/>
  <c r="C1459" i="1"/>
  <c r="C1458" i="1"/>
  <c r="C1457" i="1"/>
  <c r="C1456" i="1"/>
  <c r="C1455" i="1"/>
  <c r="C1454" i="1"/>
  <c r="C1453" i="1"/>
  <c r="C1452" i="1"/>
  <c r="C1451" i="1"/>
  <c r="C1450" i="1"/>
  <c r="C1449" i="1"/>
  <c r="C1448" i="1"/>
  <c r="C1447" i="1"/>
  <c r="C1446" i="1"/>
  <c r="C1445" i="1"/>
  <c r="C1444" i="1"/>
  <c r="C1443" i="1"/>
  <c r="C1442" i="1"/>
  <c r="C1441" i="1"/>
  <c r="C1440" i="1"/>
  <c r="C1439" i="1"/>
  <c r="C1438" i="1"/>
  <c r="C1437" i="1"/>
  <c r="C1436" i="1"/>
  <c r="C1435" i="1"/>
  <c r="C1434" i="1"/>
  <c r="C1433" i="1"/>
  <c r="C1432" i="1"/>
  <c r="C1431" i="1"/>
  <c r="C1430" i="1"/>
  <c r="C1429" i="1"/>
  <c r="C1428" i="1"/>
  <c r="C1427" i="1"/>
  <c r="C1426" i="1"/>
  <c r="C1425" i="1"/>
  <c r="C1424" i="1"/>
  <c r="C1423" i="1"/>
  <c r="C1422" i="1"/>
  <c r="C1421" i="1"/>
  <c r="C1420" i="1"/>
  <c r="C1419" i="1"/>
  <c r="C1418" i="1"/>
  <c r="C1417" i="1"/>
  <c r="C1416" i="1"/>
  <c r="C1415" i="1"/>
  <c r="C1414" i="1"/>
  <c r="C1413" i="1"/>
  <c r="C1412" i="1"/>
  <c r="C1411" i="1"/>
  <c r="C1410" i="1"/>
  <c r="C1409" i="1"/>
  <c r="C1408" i="1"/>
  <c r="C1407" i="1"/>
  <c r="C1406" i="1"/>
  <c r="C1405" i="1"/>
  <c r="C1404" i="1"/>
  <c r="C1403" i="1"/>
  <c r="C1402" i="1"/>
  <c r="C1401" i="1"/>
  <c r="C1400" i="1"/>
  <c r="C1399" i="1"/>
  <c r="C1398" i="1"/>
  <c r="C1397" i="1"/>
  <c r="C1396" i="1"/>
  <c r="C1395" i="1"/>
  <c r="C1394" i="1"/>
  <c r="C1393" i="1"/>
  <c r="C1392" i="1"/>
  <c r="C1391" i="1"/>
  <c r="C1390" i="1"/>
  <c r="C1389" i="1"/>
  <c r="C1388" i="1"/>
  <c r="C1387" i="1"/>
  <c r="C1386" i="1"/>
  <c r="C1385" i="1"/>
  <c r="C1384" i="1"/>
  <c r="C1383" i="1"/>
  <c r="C1382" i="1"/>
  <c r="C1381" i="1"/>
  <c r="C1380" i="1"/>
  <c r="C1379" i="1"/>
  <c r="C1378" i="1"/>
  <c r="C1377" i="1"/>
  <c r="C1376" i="1"/>
  <c r="C1375" i="1"/>
  <c r="C1374" i="1"/>
  <c r="C1373" i="1"/>
  <c r="C1372" i="1"/>
  <c r="C1371" i="1"/>
  <c r="C1370" i="1"/>
  <c r="C1369" i="1"/>
  <c r="C1368" i="1"/>
  <c r="C1367" i="1"/>
  <c r="C1366" i="1"/>
  <c r="C1365" i="1"/>
  <c r="C1364" i="1"/>
  <c r="C1363" i="1"/>
  <c r="C1362" i="1"/>
  <c r="C1361" i="1"/>
  <c r="C1360" i="1"/>
  <c r="C1359" i="1"/>
  <c r="C1358" i="1"/>
  <c r="C1357" i="1"/>
  <c r="C1356" i="1"/>
  <c r="C1355" i="1"/>
  <c r="C1354" i="1"/>
  <c r="C1353" i="1"/>
  <c r="C1352" i="1"/>
  <c r="C1351" i="1"/>
  <c r="C1350" i="1"/>
  <c r="C1349" i="1"/>
  <c r="C1348" i="1"/>
  <c r="C1347" i="1"/>
  <c r="C1346" i="1"/>
  <c r="C1345" i="1"/>
  <c r="C1344" i="1"/>
  <c r="C1343" i="1"/>
  <c r="C1342" i="1"/>
  <c r="C1341" i="1"/>
  <c r="C1340" i="1"/>
  <c r="C1339" i="1"/>
  <c r="C1338" i="1"/>
  <c r="C1337" i="1"/>
  <c r="C1336" i="1"/>
  <c r="C1335" i="1"/>
  <c r="C1334" i="1"/>
  <c r="C1333" i="1"/>
  <c r="C1332" i="1"/>
  <c r="C1331" i="1"/>
  <c r="C1330" i="1"/>
  <c r="C1329" i="1"/>
  <c r="C1328" i="1"/>
  <c r="C1327" i="1"/>
  <c r="C1326" i="1"/>
  <c r="C1325" i="1"/>
  <c r="C1324" i="1"/>
  <c r="C1323" i="1"/>
  <c r="C1322" i="1"/>
  <c r="C1321" i="1"/>
  <c r="C1320" i="1"/>
  <c r="C1319" i="1"/>
  <c r="C1318" i="1"/>
  <c r="C1317" i="1"/>
  <c r="C1316" i="1"/>
  <c r="C1315" i="1"/>
  <c r="C1314" i="1"/>
  <c r="C1313" i="1"/>
  <c r="C1312" i="1"/>
  <c r="C1311" i="1"/>
  <c r="C1310" i="1"/>
  <c r="C1309" i="1"/>
  <c r="C1308" i="1"/>
  <c r="C1307" i="1"/>
  <c r="C1306" i="1"/>
  <c r="C1305" i="1"/>
  <c r="C1304" i="1"/>
  <c r="C1303" i="1"/>
  <c r="C1302" i="1"/>
  <c r="C1301" i="1"/>
  <c r="C1300" i="1"/>
  <c r="C1299" i="1"/>
  <c r="C1298" i="1"/>
  <c r="C1297" i="1"/>
  <c r="C1296" i="1"/>
  <c r="C1295" i="1"/>
  <c r="C1294" i="1"/>
  <c r="C1293" i="1"/>
  <c r="C1292" i="1"/>
  <c r="C1291" i="1"/>
  <c r="C1290" i="1"/>
  <c r="C1289" i="1"/>
  <c r="C1288" i="1"/>
  <c r="C1287" i="1"/>
  <c r="C1286" i="1"/>
  <c r="C1285" i="1"/>
  <c r="C1284" i="1"/>
  <c r="C1283" i="1"/>
  <c r="C1282" i="1"/>
  <c r="C1281" i="1"/>
  <c r="C1280" i="1"/>
  <c r="C1279" i="1"/>
  <c r="C1278" i="1"/>
  <c r="C1277" i="1"/>
  <c r="C1276" i="1"/>
  <c r="C1275" i="1"/>
  <c r="C1274" i="1"/>
  <c r="C1273" i="1"/>
  <c r="C1272" i="1"/>
  <c r="C1271" i="1"/>
  <c r="C1270" i="1"/>
  <c r="C1269" i="1"/>
  <c r="C1268" i="1"/>
  <c r="C1267" i="1"/>
  <c r="C1266" i="1"/>
  <c r="C1265" i="1"/>
  <c r="C1264" i="1"/>
  <c r="C1263" i="1"/>
  <c r="C1262" i="1"/>
  <c r="C1261" i="1"/>
  <c r="C1260" i="1"/>
  <c r="C1259" i="1"/>
  <c r="C1258" i="1"/>
  <c r="C1257" i="1"/>
  <c r="C1256" i="1"/>
  <c r="C1255" i="1"/>
  <c r="C1254" i="1"/>
  <c r="C1253" i="1"/>
  <c r="C1252" i="1"/>
  <c r="C1251" i="1"/>
  <c r="C1250" i="1"/>
  <c r="C1249" i="1"/>
  <c r="C1248" i="1"/>
  <c r="C1247" i="1"/>
  <c r="C1246" i="1"/>
  <c r="C1245" i="1"/>
  <c r="C1244" i="1"/>
  <c r="C1243" i="1"/>
  <c r="C1242" i="1"/>
  <c r="C1241" i="1"/>
  <c r="C1240" i="1"/>
  <c r="C1239" i="1"/>
  <c r="C1238" i="1"/>
  <c r="C1237" i="1"/>
  <c r="C1236" i="1"/>
  <c r="C1235" i="1"/>
  <c r="C1234" i="1"/>
  <c r="C1233" i="1"/>
  <c r="C1232" i="1"/>
  <c r="C1231" i="1"/>
  <c r="C1230" i="1"/>
  <c r="C1229" i="1"/>
  <c r="C1228" i="1"/>
  <c r="C1227" i="1"/>
  <c r="C1226" i="1"/>
  <c r="C1225" i="1"/>
  <c r="C1224" i="1"/>
  <c r="C1223" i="1"/>
  <c r="C1222" i="1"/>
  <c r="C1221" i="1"/>
  <c r="C1220" i="1"/>
  <c r="C1219" i="1"/>
  <c r="C1218" i="1"/>
  <c r="C1217" i="1"/>
  <c r="C1216" i="1"/>
  <c r="C1215" i="1"/>
  <c r="C1214" i="1"/>
  <c r="C1213" i="1"/>
  <c r="C1212" i="1"/>
  <c r="C1211" i="1"/>
  <c r="C1210" i="1"/>
  <c r="C1209" i="1"/>
  <c r="C1208" i="1"/>
  <c r="C1207" i="1"/>
  <c r="C1206" i="1"/>
  <c r="C1205" i="1"/>
  <c r="C1204" i="1"/>
  <c r="C1203" i="1"/>
  <c r="C1202" i="1"/>
  <c r="C1201" i="1"/>
  <c r="C1200" i="1"/>
  <c r="C1199" i="1"/>
  <c r="C1198" i="1"/>
  <c r="C1197" i="1"/>
  <c r="C1196" i="1"/>
  <c r="C1195" i="1"/>
  <c r="C1194" i="1"/>
  <c r="C1193" i="1"/>
  <c r="C1192" i="1"/>
  <c r="C1191" i="1"/>
  <c r="C1190" i="1"/>
  <c r="C1189" i="1"/>
  <c r="C1188" i="1"/>
  <c r="C1187" i="1"/>
  <c r="C1186" i="1"/>
  <c r="C1185" i="1"/>
  <c r="C1184" i="1"/>
  <c r="C1183" i="1"/>
  <c r="C1182" i="1"/>
  <c r="C1181" i="1"/>
  <c r="C1180" i="1"/>
  <c r="C1179" i="1"/>
  <c r="C1178" i="1"/>
  <c r="C1177" i="1"/>
  <c r="C1176" i="1"/>
  <c r="C1175" i="1"/>
  <c r="C1174" i="1"/>
  <c r="C1173" i="1"/>
  <c r="C1172" i="1"/>
  <c r="C1171" i="1"/>
  <c r="C1170" i="1"/>
  <c r="C1169" i="1"/>
  <c r="C1168" i="1"/>
  <c r="C1167" i="1"/>
  <c r="C1166" i="1"/>
  <c r="C1165" i="1"/>
  <c r="C1164" i="1"/>
  <c r="C1163" i="1"/>
  <c r="C1162" i="1"/>
  <c r="C1161" i="1"/>
  <c r="C1160" i="1"/>
  <c r="C1159" i="1"/>
  <c r="C1158" i="1"/>
  <c r="C1157" i="1"/>
  <c r="C1156" i="1"/>
  <c r="C1155" i="1"/>
  <c r="C1154" i="1"/>
  <c r="C1153" i="1"/>
  <c r="C1152" i="1"/>
  <c r="C1151" i="1"/>
  <c r="C1150" i="1"/>
  <c r="C1149" i="1"/>
  <c r="C1148" i="1"/>
  <c r="C1147" i="1"/>
  <c r="C1146" i="1"/>
  <c r="C1145" i="1"/>
  <c r="C1144" i="1"/>
  <c r="C1143" i="1"/>
  <c r="C1142" i="1"/>
  <c r="C1141" i="1"/>
  <c r="C1140" i="1"/>
  <c r="C1139" i="1"/>
  <c r="C1138" i="1"/>
  <c r="C1137" i="1"/>
  <c r="C1136" i="1"/>
  <c r="C1135" i="1"/>
  <c r="C1134" i="1"/>
  <c r="C1133" i="1"/>
  <c r="C1132" i="1"/>
  <c r="C1131" i="1"/>
  <c r="C1130" i="1"/>
  <c r="C1129" i="1"/>
  <c r="C1128" i="1"/>
  <c r="C1127" i="1"/>
  <c r="C1126" i="1"/>
  <c r="C1125" i="1"/>
  <c r="C1124" i="1"/>
  <c r="C1123" i="1"/>
  <c r="C1122" i="1"/>
  <c r="C1121" i="1"/>
  <c r="C1120" i="1"/>
  <c r="C1119" i="1"/>
  <c r="C1118" i="1"/>
  <c r="C1117" i="1"/>
  <c r="C1116" i="1"/>
  <c r="C1115" i="1"/>
  <c r="C1114" i="1"/>
  <c r="C1113" i="1"/>
  <c r="C1112" i="1"/>
  <c r="C1111" i="1"/>
  <c r="C1110" i="1"/>
  <c r="C1109" i="1"/>
  <c r="C1108" i="1"/>
  <c r="C1107" i="1"/>
  <c r="C1106" i="1"/>
  <c r="C1105" i="1"/>
  <c r="C1104" i="1"/>
  <c r="C1103" i="1"/>
  <c r="C1102" i="1"/>
  <c r="C1101" i="1"/>
  <c r="C1100" i="1"/>
  <c r="C1099" i="1"/>
  <c r="C1098" i="1"/>
  <c r="C1097" i="1"/>
  <c r="C1096" i="1"/>
  <c r="C1095" i="1"/>
  <c r="C1094" i="1"/>
  <c r="C1093" i="1"/>
  <c r="C1092" i="1"/>
  <c r="C1091" i="1"/>
  <c r="C1090" i="1"/>
  <c r="C1089" i="1"/>
  <c r="C1088" i="1"/>
  <c r="C1087" i="1"/>
  <c r="C1086" i="1"/>
  <c r="C1085" i="1"/>
  <c r="C1084" i="1"/>
  <c r="C1083" i="1"/>
  <c r="C1082" i="1"/>
  <c r="C1081" i="1"/>
  <c r="C1080" i="1"/>
  <c r="C1079" i="1"/>
  <c r="C1078" i="1"/>
  <c r="C1077" i="1"/>
  <c r="C1076" i="1"/>
  <c r="C1075" i="1"/>
  <c r="C1074" i="1"/>
  <c r="C1073" i="1"/>
  <c r="C1072" i="1"/>
  <c r="C1071" i="1"/>
  <c r="C1070" i="1"/>
  <c r="C1069" i="1"/>
  <c r="C1068" i="1"/>
  <c r="C1067" i="1"/>
  <c r="C1066" i="1"/>
  <c r="C1065" i="1"/>
  <c r="C1064" i="1"/>
  <c r="C1063" i="1"/>
  <c r="C1062" i="1"/>
  <c r="C1061" i="1"/>
  <c r="C1060" i="1"/>
  <c r="C1059" i="1"/>
  <c r="C1058" i="1"/>
  <c r="C1057" i="1"/>
  <c r="C1056" i="1"/>
  <c r="C1055" i="1"/>
  <c r="C1054" i="1"/>
  <c r="C1053" i="1"/>
  <c r="C1052" i="1"/>
  <c r="C1051" i="1"/>
  <c r="C1050" i="1"/>
  <c r="C1049" i="1"/>
  <c r="C1048" i="1"/>
  <c r="C1047" i="1"/>
  <c r="C1046" i="1"/>
  <c r="C1045" i="1"/>
  <c r="C1044" i="1"/>
  <c r="C1043" i="1"/>
  <c r="C1042" i="1"/>
  <c r="C1041" i="1"/>
  <c r="C1040" i="1"/>
  <c r="C1039" i="1"/>
  <c r="C1038" i="1"/>
  <c r="C1037" i="1"/>
  <c r="C1036" i="1"/>
  <c r="C1035" i="1"/>
  <c r="C1034" i="1"/>
  <c r="C1033" i="1"/>
  <c r="C1032" i="1"/>
  <c r="C1031" i="1"/>
  <c r="C1030" i="1"/>
  <c r="C1029" i="1"/>
  <c r="C1028" i="1"/>
  <c r="C1027" i="1"/>
  <c r="C1026" i="1"/>
  <c r="C1025" i="1"/>
  <c r="C1024" i="1"/>
  <c r="C1023" i="1"/>
  <c r="C1022" i="1"/>
  <c r="C1021" i="1"/>
  <c r="C1020" i="1"/>
  <c r="C1019" i="1"/>
  <c r="C1018" i="1"/>
  <c r="C1017" i="1"/>
  <c r="C1016" i="1"/>
  <c r="C1015" i="1"/>
  <c r="C1014" i="1"/>
  <c r="C1013" i="1"/>
  <c r="C1012" i="1"/>
  <c r="C1011" i="1"/>
  <c r="C1010" i="1"/>
  <c r="C1009" i="1"/>
  <c r="C1008" i="1"/>
  <c r="C1007" i="1"/>
  <c r="C1006" i="1"/>
  <c r="C1005" i="1"/>
  <c r="C1004" i="1"/>
  <c r="C1003" i="1"/>
  <c r="C1002" i="1"/>
  <c r="C1001" i="1"/>
  <c r="C1000" i="1"/>
  <c r="C999" i="1"/>
  <c r="C998" i="1"/>
  <c r="C997" i="1"/>
  <c r="C996" i="1"/>
  <c r="C995" i="1"/>
  <c r="C994" i="1"/>
  <c r="C993" i="1"/>
  <c r="C992" i="1"/>
  <c r="C991" i="1"/>
  <c r="C990" i="1"/>
  <c r="C989" i="1"/>
  <c r="C988" i="1"/>
  <c r="C987" i="1"/>
  <c r="C986" i="1"/>
  <c r="C985" i="1"/>
  <c r="C984" i="1"/>
  <c r="C983" i="1"/>
  <c r="C982" i="1"/>
  <c r="C981" i="1"/>
  <c r="C980" i="1"/>
  <c r="C979" i="1"/>
  <c r="C978" i="1"/>
  <c r="C977" i="1"/>
  <c r="C976" i="1"/>
  <c r="C975" i="1"/>
  <c r="C974" i="1"/>
  <c r="C973" i="1"/>
  <c r="C972" i="1"/>
  <c r="C971" i="1"/>
  <c r="C970" i="1"/>
  <c r="C969" i="1"/>
  <c r="C968" i="1"/>
  <c r="C967" i="1"/>
  <c r="C966" i="1"/>
  <c r="C965" i="1"/>
  <c r="C964" i="1"/>
  <c r="C963" i="1"/>
  <c r="C962" i="1"/>
  <c r="C961" i="1"/>
  <c r="C960" i="1"/>
  <c r="C959" i="1"/>
  <c r="C958" i="1"/>
  <c r="C957" i="1"/>
  <c r="C956" i="1"/>
  <c r="C955" i="1"/>
  <c r="C954" i="1"/>
  <c r="C953" i="1"/>
  <c r="C952" i="1"/>
  <c r="C951" i="1"/>
  <c r="C950" i="1"/>
  <c r="C949" i="1"/>
  <c r="C948" i="1"/>
  <c r="C947" i="1"/>
  <c r="C946" i="1"/>
  <c r="C945" i="1"/>
  <c r="C944" i="1"/>
  <c r="C943" i="1"/>
  <c r="C942" i="1"/>
  <c r="C941" i="1"/>
  <c r="C940" i="1"/>
  <c r="C939" i="1"/>
  <c r="C938" i="1"/>
  <c r="C937" i="1"/>
  <c r="C936" i="1"/>
  <c r="C935" i="1"/>
  <c r="C934" i="1"/>
  <c r="C933" i="1"/>
  <c r="C932" i="1"/>
  <c r="C931" i="1"/>
  <c r="C930" i="1"/>
  <c r="C929" i="1"/>
  <c r="C928" i="1"/>
  <c r="C927" i="1"/>
  <c r="C926" i="1"/>
  <c r="C925" i="1"/>
  <c r="C924" i="1"/>
  <c r="C923" i="1"/>
  <c r="C922" i="1"/>
  <c r="C921" i="1"/>
  <c r="C920" i="1"/>
  <c r="C919" i="1"/>
  <c r="C918" i="1"/>
  <c r="C917" i="1"/>
  <c r="C916" i="1"/>
  <c r="C915" i="1"/>
  <c r="C914" i="1"/>
  <c r="C913" i="1"/>
  <c r="C912" i="1"/>
  <c r="C911" i="1"/>
  <c r="C910" i="1"/>
  <c r="C909" i="1"/>
  <c r="C908" i="1"/>
  <c r="C907" i="1"/>
  <c r="C906" i="1"/>
  <c r="C905" i="1"/>
  <c r="C904" i="1"/>
  <c r="C903" i="1"/>
  <c r="C902" i="1"/>
  <c r="C901" i="1"/>
  <c r="C900" i="1"/>
  <c r="C899" i="1"/>
  <c r="C898" i="1"/>
  <c r="C897" i="1"/>
  <c r="C896" i="1"/>
  <c r="C895" i="1"/>
  <c r="C894" i="1"/>
  <c r="C893" i="1"/>
  <c r="C892" i="1"/>
  <c r="C891" i="1"/>
  <c r="C890" i="1"/>
  <c r="C889" i="1"/>
  <c r="C888" i="1"/>
  <c r="C887" i="1"/>
  <c r="C886" i="1"/>
  <c r="C885" i="1"/>
  <c r="C884" i="1"/>
  <c r="C883" i="1"/>
  <c r="C882" i="1"/>
  <c r="C881" i="1"/>
  <c r="C880" i="1"/>
  <c r="C879" i="1"/>
  <c r="C878" i="1"/>
  <c r="C877" i="1"/>
  <c r="C876" i="1"/>
  <c r="C875" i="1"/>
  <c r="C874" i="1"/>
  <c r="C873" i="1"/>
  <c r="C872" i="1"/>
  <c r="C871" i="1"/>
  <c r="C870" i="1"/>
  <c r="C869" i="1"/>
  <c r="C868" i="1"/>
  <c r="C867" i="1"/>
  <c r="C866" i="1"/>
  <c r="C865" i="1"/>
  <c r="C864" i="1"/>
  <c r="C863" i="1"/>
  <c r="C862" i="1"/>
  <c r="C861" i="1"/>
  <c r="C860" i="1"/>
  <c r="C859" i="1"/>
  <c r="C858" i="1"/>
  <c r="C857" i="1"/>
  <c r="C856" i="1"/>
  <c r="C855" i="1"/>
  <c r="C854" i="1"/>
  <c r="C853" i="1"/>
  <c r="C852" i="1"/>
  <c r="C851" i="1"/>
  <c r="C850" i="1"/>
  <c r="C849" i="1"/>
  <c r="C848" i="1"/>
  <c r="C847" i="1"/>
  <c r="C846" i="1"/>
  <c r="C845" i="1"/>
  <c r="C844" i="1"/>
  <c r="C843" i="1"/>
  <c r="C842" i="1"/>
  <c r="C841" i="1"/>
  <c r="C840" i="1"/>
  <c r="C839" i="1"/>
  <c r="C838" i="1"/>
  <c r="C837" i="1"/>
  <c r="C836" i="1"/>
  <c r="C835" i="1"/>
  <c r="C834" i="1"/>
  <c r="C833" i="1"/>
  <c r="C832" i="1"/>
  <c r="C831" i="1"/>
  <c r="C830" i="1"/>
  <c r="C829" i="1"/>
  <c r="C828" i="1"/>
  <c r="C827" i="1"/>
  <c r="C826" i="1"/>
  <c r="C825" i="1"/>
  <c r="C824" i="1"/>
  <c r="C823" i="1"/>
  <c r="C822" i="1"/>
  <c r="C821" i="1"/>
  <c r="C820" i="1"/>
  <c r="C819" i="1"/>
  <c r="C818" i="1"/>
  <c r="C817" i="1"/>
  <c r="C816" i="1"/>
  <c r="C815" i="1"/>
  <c r="C814" i="1"/>
  <c r="C813" i="1"/>
  <c r="C812" i="1"/>
  <c r="C811" i="1"/>
  <c r="C810" i="1"/>
  <c r="C809" i="1"/>
  <c r="C808" i="1"/>
  <c r="C807" i="1"/>
  <c r="C806" i="1"/>
  <c r="C805" i="1"/>
  <c r="C804" i="1"/>
  <c r="C803" i="1"/>
  <c r="C802" i="1"/>
  <c r="C801" i="1"/>
  <c r="C800" i="1"/>
  <c r="C799" i="1"/>
  <c r="C798" i="1"/>
  <c r="C797" i="1"/>
  <c r="C796" i="1"/>
  <c r="C795" i="1"/>
  <c r="C794" i="1"/>
  <c r="C793" i="1"/>
  <c r="C792" i="1"/>
  <c r="C791" i="1"/>
  <c r="C790" i="1"/>
  <c r="C789" i="1"/>
  <c r="C788" i="1"/>
  <c r="C787" i="1"/>
  <c r="C786" i="1"/>
  <c r="C785" i="1"/>
  <c r="C784" i="1"/>
  <c r="C783" i="1"/>
  <c r="C782" i="1"/>
  <c r="C781" i="1"/>
  <c r="C780" i="1"/>
  <c r="C779" i="1"/>
  <c r="C778" i="1"/>
  <c r="C777" i="1"/>
  <c r="C776" i="1"/>
  <c r="C775" i="1"/>
  <c r="C774" i="1"/>
  <c r="C773" i="1"/>
  <c r="C772" i="1"/>
  <c r="C771" i="1"/>
  <c r="C770" i="1"/>
  <c r="C769" i="1"/>
  <c r="C768" i="1"/>
  <c r="C767" i="1"/>
  <c r="C766" i="1"/>
  <c r="C765" i="1"/>
  <c r="C764" i="1"/>
  <c r="C763" i="1"/>
  <c r="C762" i="1"/>
  <c r="C761" i="1"/>
  <c r="C760" i="1"/>
  <c r="C759" i="1"/>
  <c r="C758" i="1"/>
  <c r="C757" i="1"/>
  <c r="C756" i="1"/>
  <c r="C755" i="1"/>
  <c r="C754" i="1"/>
  <c r="C753" i="1"/>
  <c r="C752" i="1"/>
  <c r="C751" i="1"/>
  <c r="C750" i="1"/>
  <c r="C749" i="1"/>
  <c r="C748" i="1"/>
  <c r="C747" i="1"/>
  <c r="C746" i="1"/>
  <c r="C745" i="1"/>
  <c r="C744" i="1"/>
  <c r="C743" i="1"/>
  <c r="C742" i="1"/>
  <c r="C741" i="1"/>
  <c r="C740" i="1"/>
  <c r="C739" i="1"/>
  <c r="C738" i="1"/>
  <c r="C737" i="1"/>
  <c r="C736" i="1"/>
  <c r="C735" i="1"/>
  <c r="C734" i="1"/>
  <c r="C733" i="1"/>
  <c r="C732" i="1"/>
  <c r="C731" i="1"/>
  <c r="C730" i="1"/>
  <c r="C729" i="1"/>
  <c r="C728" i="1"/>
  <c r="C727" i="1"/>
  <c r="C726" i="1"/>
  <c r="C725" i="1"/>
  <c r="C724" i="1"/>
  <c r="C723" i="1"/>
  <c r="C722" i="1"/>
  <c r="C721" i="1"/>
  <c r="C720" i="1"/>
  <c r="C719" i="1"/>
  <c r="C718" i="1"/>
  <c r="C717" i="1"/>
  <c r="C716" i="1"/>
  <c r="C715" i="1"/>
  <c r="C714" i="1"/>
  <c r="C713" i="1"/>
  <c r="C712" i="1"/>
  <c r="C711" i="1"/>
  <c r="C710" i="1"/>
  <c r="C709" i="1"/>
  <c r="C708" i="1"/>
  <c r="C707" i="1"/>
  <c r="C706" i="1"/>
  <c r="C705" i="1"/>
  <c r="C704" i="1"/>
  <c r="C703" i="1"/>
  <c r="C702" i="1"/>
  <c r="C701" i="1"/>
  <c r="C700" i="1"/>
  <c r="C699" i="1"/>
  <c r="C698" i="1"/>
  <c r="C697" i="1"/>
  <c r="C696" i="1"/>
  <c r="C695" i="1"/>
  <c r="C694" i="1"/>
  <c r="C693" i="1"/>
  <c r="C692" i="1"/>
  <c r="C691" i="1"/>
  <c r="C690" i="1"/>
  <c r="C689" i="1"/>
  <c r="C688" i="1"/>
  <c r="C687" i="1"/>
  <c r="C686" i="1"/>
  <c r="C685" i="1"/>
  <c r="C684" i="1"/>
  <c r="C683" i="1"/>
  <c r="C682" i="1"/>
  <c r="C681" i="1"/>
  <c r="C680" i="1"/>
  <c r="C679" i="1"/>
  <c r="C678" i="1"/>
  <c r="C677" i="1"/>
  <c r="C676" i="1"/>
  <c r="C675" i="1"/>
  <c r="C674" i="1"/>
  <c r="C673" i="1"/>
  <c r="C672" i="1"/>
  <c r="C671" i="1"/>
  <c r="C670" i="1"/>
  <c r="C669" i="1"/>
  <c r="C668" i="1"/>
  <c r="C667" i="1"/>
  <c r="C666" i="1"/>
  <c r="C665" i="1"/>
  <c r="C664" i="1"/>
  <c r="C663" i="1"/>
  <c r="C662" i="1"/>
  <c r="C661" i="1"/>
  <c r="C660" i="1"/>
  <c r="C659" i="1"/>
  <c r="C658" i="1"/>
  <c r="C657" i="1"/>
  <c r="C656" i="1"/>
  <c r="C655" i="1"/>
  <c r="C654" i="1"/>
  <c r="C653" i="1"/>
  <c r="C652" i="1"/>
  <c r="C651" i="1"/>
  <c r="C650" i="1"/>
  <c r="C649" i="1"/>
  <c r="C648" i="1"/>
  <c r="C647" i="1"/>
  <c r="C646" i="1"/>
  <c r="C645" i="1"/>
  <c r="C644" i="1"/>
  <c r="C643" i="1"/>
  <c r="C642" i="1"/>
  <c r="C641" i="1"/>
  <c r="C640" i="1"/>
  <c r="C639" i="1"/>
  <c r="C638" i="1"/>
  <c r="C637" i="1"/>
  <c r="C636" i="1"/>
  <c r="C635" i="1"/>
  <c r="C634" i="1"/>
  <c r="C633" i="1"/>
  <c r="C632" i="1"/>
  <c r="C631" i="1"/>
  <c r="C630" i="1"/>
  <c r="C629" i="1"/>
  <c r="C628" i="1"/>
  <c r="C627" i="1"/>
  <c r="C626" i="1"/>
  <c r="C625" i="1"/>
  <c r="C624" i="1"/>
  <c r="C623" i="1"/>
  <c r="C622" i="1"/>
  <c r="C621" i="1"/>
  <c r="C620" i="1"/>
  <c r="C619" i="1"/>
  <c r="C618" i="1"/>
  <c r="C617" i="1"/>
  <c r="C616" i="1"/>
  <c r="C615" i="1"/>
  <c r="C614" i="1"/>
  <c r="C613" i="1"/>
  <c r="C612" i="1"/>
  <c r="C611" i="1"/>
  <c r="C610" i="1"/>
  <c r="C609" i="1"/>
  <c r="C608" i="1"/>
  <c r="C607" i="1"/>
  <c r="C606" i="1"/>
  <c r="C605" i="1"/>
  <c r="C604" i="1"/>
  <c r="C603" i="1"/>
  <c r="C602" i="1"/>
  <c r="C601" i="1"/>
  <c r="C600" i="1"/>
  <c r="C599" i="1"/>
  <c r="C598" i="1"/>
  <c r="C597" i="1"/>
  <c r="C596" i="1"/>
  <c r="C595" i="1"/>
  <c r="C594" i="1"/>
  <c r="C593" i="1"/>
  <c r="C592" i="1"/>
  <c r="C591" i="1"/>
  <c r="C590" i="1"/>
  <c r="C589" i="1"/>
  <c r="C588" i="1"/>
  <c r="C587" i="1"/>
  <c r="C586" i="1"/>
  <c r="C585" i="1"/>
  <c r="C584" i="1"/>
  <c r="C583" i="1"/>
  <c r="C582" i="1"/>
  <c r="C581" i="1"/>
  <c r="C580" i="1"/>
  <c r="C579" i="1"/>
  <c r="C578" i="1"/>
  <c r="C577" i="1"/>
  <c r="C576" i="1"/>
  <c r="C575" i="1"/>
  <c r="C574" i="1"/>
  <c r="C573" i="1"/>
  <c r="C572" i="1"/>
  <c r="C571" i="1"/>
  <c r="C570" i="1"/>
  <c r="C569" i="1"/>
  <c r="C568" i="1"/>
  <c r="C567" i="1"/>
  <c r="C566" i="1"/>
  <c r="C565" i="1"/>
  <c r="C564" i="1"/>
  <c r="C563" i="1"/>
  <c r="C562" i="1"/>
  <c r="C561" i="1"/>
  <c r="C560" i="1"/>
  <c r="C559" i="1"/>
  <c r="C558" i="1"/>
  <c r="C557" i="1"/>
  <c r="C556" i="1"/>
  <c r="C555" i="1"/>
  <c r="C554" i="1"/>
  <c r="C553" i="1"/>
  <c r="C552" i="1"/>
  <c r="C551" i="1"/>
  <c r="C550" i="1"/>
  <c r="C549" i="1"/>
  <c r="C548" i="1"/>
  <c r="C547" i="1"/>
  <c r="C546" i="1"/>
  <c r="C545" i="1"/>
  <c r="C544" i="1"/>
  <c r="C543" i="1"/>
  <c r="C542" i="1"/>
  <c r="C541" i="1"/>
  <c r="C540" i="1"/>
  <c r="C539" i="1"/>
  <c r="C538" i="1"/>
  <c r="C537" i="1"/>
  <c r="C536" i="1"/>
  <c r="C535" i="1"/>
  <c r="C534" i="1"/>
  <c r="C533" i="1"/>
  <c r="C532" i="1"/>
  <c r="C531" i="1"/>
  <c r="C530" i="1"/>
  <c r="C529" i="1"/>
  <c r="C528" i="1"/>
  <c r="C527" i="1"/>
  <c r="C526" i="1"/>
  <c r="C525" i="1"/>
  <c r="C524" i="1"/>
  <c r="C523" i="1"/>
  <c r="C522" i="1"/>
  <c r="C521" i="1"/>
  <c r="C520" i="1"/>
  <c r="C519" i="1"/>
  <c r="C518" i="1"/>
  <c r="C517" i="1"/>
  <c r="C516" i="1"/>
  <c r="C515" i="1"/>
  <c r="C514" i="1"/>
  <c r="C513" i="1"/>
  <c r="C512" i="1"/>
  <c r="C511" i="1"/>
  <c r="C510" i="1"/>
  <c r="C509" i="1"/>
  <c r="C508" i="1"/>
  <c r="C507" i="1"/>
  <c r="C506" i="1"/>
  <c r="C505" i="1"/>
  <c r="C504" i="1"/>
  <c r="C503" i="1"/>
  <c r="C502" i="1"/>
  <c r="C501" i="1"/>
  <c r="C500" i="1"/>
  <c r="C499" i="1"/>
  <c r="C498" i="1"/>
  <c r="C497" i="1"/>
  <c r="C496" i="1"/>
  <c r="C495" i="1"/>
  <c r="C494" i="1"/>
  <c r="C493" i="1"/>
  <c r="C492" i="1"/>
  <c r="C491" i="1"/>
  <c r="C490" i="1"/>
  <c r="C489" i="1"/>
  <c r="C488" i="1"/>
  <c r="C487" i="1"/>
  <c r="C486" i="1"/>
  <c r="C485" i="1"/>
  <c r="C484" i="1"/>
  <c r="C483" i="1"/>
  <c r="C482" i="1"/>
  <c r="C481" i="1"/>
  <c r="C480" i="1"/>
  <c r="C479" i="1"/>
  <c r="C478" i="1"/>
  <c r="C477" i="1"/>
  <c r="C476" i="1"/>
  <c r="C475" i="1"/>
  <c r="C474" i="1"/>
  <c r="C473" i="1"/>
  <c r="C472" i="1"/>
  <c r="C471" i="1"/>
  <c r="C470" i="1"/>
  <c r="C469" i="1"/>
  <c r="C468" i="1"/>
  <c r="C467" i="1"/>
  <c r="C466" i="1"/>
  <c r="C465" i="1"/>
  <c r="C464" i="1"/>
  <c r="C463" i="1"/>
  <c r="C462" i="1"/>
  <c r="C461" i="1"/>
  <c r="C460" i="1"/>
  <c r="C459" i="1"/>
  <c r="C458" i="1"/>
  <c r="C457" i="1"/>
  <c r="C456" i="1"/>
  <c r="C455" i="1"/>
  <c r="C454" i="1"/>
  <c r="C453" i="1"/>
  <c r="C452" i="1"/>
  <c r="C451" i="1"/>
  <c r="C450" i="1"/>
  <c r="C449" i="1"/>
  <c r="C448" i="1"/>
  <c r="C447" i="1"/>
  <c r="C446" i="1"/>
  <c r="C445" i="1"/>
  <c r="C444" i="1"/>
  <c r="C443" i="1"/>
  <c r="C442" i="1"/>
  <c r="C441" i="1"/>
  <c r="C440" i="1"/>
  <c r="C439" i="1"/>
  <c r="C438" i="1"/>
  <c r="C437" i="1"/>
  <c r="C436" i="1"/>
  <c r="C435" i="1"/>
  <c r="C434" i="1"/>
  <c r="C433" i="1"/>
  <c r="C432" i="1"/>
  <c r="C431" i="1"/>
  <c r="C430" i="1"/>
  <c r="C429" i="1"/>
  <c r="C428" i="1"/>
  <c r="C427" i="1"/>
  <c r="C426" i="1"/>
  <c r="C425" i="1"/>
  <c r="C424" i="1"/>
  <c r="C423" i="1"/>
  <c r="C422" i="1"/>
  <c r="C421" i="1"/>
  <c r="C420" i="1"/>
  <c r="C419" i="1"/>
  <c r="C418" i="1"/>
  <c r="C417" i="1"/>
  <c r="C416" i="1"/>
  <c r="C415" i="1"/>
  <c r="C414" i="1"/>
  <c r="C413" i="1"/>
  <c r="C412" i="1"/>
  <c r="C411" i="1"/>
  <c r="C410" i="1"/>
  <c r="C409" i="1"/>
  <c r="C408" i="1"/>
  <c r="C407" i="1"/>
  <c r="C406" i="1"/>
  <c r="C405" i="1"/>
  <c r="C404" i="1"/>
  <c r="C403" i="1"/>
  <c r="C402" i="1"/>
  <c r="C401" i="1"/>
  <c r="C400" i="1"/>
  <c r="C399" i="1"/>
  <c r="C398" i="1"/>
  <c r="C397" i="1"/>
  <c r="C396" i="1"/>
  <c r="C395" i="1"/>
  <c r="C394" i="1"/>
  <c r="C393" i="1"/>
  <c r="C392" i="1"/>
  <c r="C391" i="1"/>
  <c r="C390" i="1"/>
  <c r="C389" i="1"/>
  <c r="C388" i="1"/>
  <c r="C387" i="1"/>
  <c r="C386" i="1"/>
  <c r="C385" i="1"/>
  <c r="C384" i="1"/>
  <c r="C383" i="1"/>
  <c r="C382" i="1"/>
  <c r="C381" i="1"/>
  <c r="C380" i="1"/>
  <c r="C379" i="1"/>
  <c r="C378" i="1"/>
  <c r="C377" i="1"/>
  <c r="C376" i="1"/>
  <c r="C375" i="1"/>
  <c r="C374" i="1"/>
  <c r="C373" i="1"/>
  <c r="C372" i="1"/>
  <c r="C371" i="1"/>
  <c r="C370" i="1"/>
  <c r="C369" i="1"/>
  <c r="C368" i="1"/>
  <c r="C367" i="1"/>
  <c r="C366" i="1"/>
  <c r="C365" i="1"/>
  <c r="C364" i="1"/>
  <c r="C363" i="1"/>
  <c r="C362" i="1"/>
  <c r="C361" i="1"/>
  <c r="C360" i="1"/>
  <c r="C359" i="1"/>
  <c r="C358" i="1"/>
  <c r="C357" i="1"/>
  <c r="C356" i="1"/>
  <c r="C355" i="1"/>
  <c r="C354" i="1"/>
  <c r="C353" i="1"/>
  <c r="C352" i="1"/>
  <c r="C351" i="1"/>
  <c r="C350" i="1"/>
  <c r="C349" i="1"/>
  <c r="C348" i="1"/>
  <c r="C347" i="1"/>
  <c r="C346" i="1"/>
  <c r="C345" i="1"/>
  <c r="C344" i="1"/>
  <c r="C343" i="1"/>
  <c r="C342" i="1"/>
  <c r="C341" i="1"/>
  <c r="C340" i="1"/>
  <c r="C339" i="1"/>
  <c r="C338" i="1"/>
  <c r="C337" i="1"/>
  <c r="C336" i="1"/>
  <c r="C335" i="1"/>
  <c r="C334" i="1"/>
  <c r="C333" i="1"/>
  <c r="C332" i="1"/>
  <c r="C331" i="1"/>
  <c r="C330" i="1"/>
  <c r="C329" i="1"/>
  <c r="C328" i="1"/>
  <c r="C327" i="1"/>
  <c r="C326" i="1"/>
  <c r="C325" i="1"/>
  <c r="C324" i="1"/>
  <c r="C323" i="1"/>
  <c r="C322" i="1"/>
  <c r="C321" i="1"/>
  <c r="C320" i="1"/>
  <c r="C319" i="1"/>
  <c r="C318" i="1"/>
  <c r="C317" i="1"/>
  <c r="C316" i="1"/>
  <c r="C315" i="1"/>
  <c r="C314" i="1"/>
  <c r="C313" i="1"/>
  <c r="C312" i="1"/>
  <c r="C311" i="1"/>
  <c r="C310" i="1"/>
  <c r="C309" i="1"/>
  <c r="C308" i="1"/>
  <c r="C307" i="1"/>
  <c r="C306" i="1"/>
  <c r="C305" i="1"/>
  <c r="C304" i="1"/>
  <c r="C303" i="1"/>
  <c r="C302" i="1"/>
  <c r="C301" i="1"/>
  <c r="C300" i="1"/>
  <c r="C299" i="1"/>
  <c r="C298" i="1"/>
  <c r="C297" i="1"/>
  <c r="C296" i="1"/>
  <c r="C295" i="1"/>
  <c r="C294" i="1"/>
  <c r="C293" i="1"/>
  <c r="C292" i="1"/>
  <c r="C291" i="1"/>
  <c r="C290" i="1"/>
  <c r="C289" i="1"/>
  <c r="C288" i="1"/>
  <c r="C287" i="1"/>
  <c r="C286" i="1"/>
  <c r="C285" i="1"/>
  <c r="C284" i="1"/>
  <c r="C283" i="1"/>
  <c r="C282" i="1"/>
  <c r="C281" i="1"/>
  <c r="C280" i="1"/>
  <c r="C279" i="1"/>
  <c r="C278" i="1"/>
  <c r="C277" i="1"/>
  <c r="C276" i="1"/>
  <c r="C275" i="1"/>
  <c r="C274" i="1"/>
  <c r="C273" i="1"/>
  <c r="C272" i="1"/>
  <c r="C271" i="1"/>
  <c r="C270" i="1"/>
  <c r="C269" i="1"/>
  <c r="C268" i="1"/>
  <c r="C267" i="1"/>
  <c r="C266" i="1"/>
  <c r="C265" i="1"/>
  <c r="C264" i="1"/>
  <c r="C263" i="1"/>
  <c r="C262" i="1"/>
  <c r="C261" i="1"/>
  <c r="C260" i="1"/>
  <c r="C259" i="1"/>
  <c r="C258" i="1"/>
  <c r="C257" i="1"/>
  <c r="C256" i="1"/>
  <c r="C255" i="1"/>
  <c r="C254" i="1"/>
  <c r="C253" i="1"/>
  <c r="C252" i="1"/>
  <c r="C251" i="1"/>
  <c r="C250" i="1"/>
  <c r="C249" i="1"/>
  <c r="C248" i="1"/>
  <c r="C247" i="1"/>
  <c r="C246" i="1"/>
  <c r="C245" i="1"/>
  <c r="C244" i="1"/>
  <c r="C243" i="1"/>
  <c r="C242" i="1"/>
  <c r="C241" i="1"/>
  <c r="C240" i="1"/>
  <c r="C239" i="1"/>
  <c r="C238" i="1"/>
  <c r="C237" i="1"/>
  <c r="C236" i="1"/>
  <c r="C235" i="1"/>
  <c r="C234" i="1"/>
  <c r="C233" i="1"/>
  <c r="C232" i="1"/>
  <c r="C231" i="1"/>
  <c r="C230" i="1"/>
  <c r="C229" i="1"/>
  <c r="C228" i="1"/>
  <c r="C227" i="1"/>
  <c r="C226" i="1"/>
  <c r="C225" i="1"/>
  <c r="C224" i="1"/>
  <c r="C223" i="1"/>
  <c r="C222" i="1"/>
  <c r="C221" i="1"/>
  <c r="C220" i="1"/>
  <c r="C219" i="1"/>
  <c r="C218" i="1"/>
  <c r="C217" i="1"/>
  <c r="C216" i="1"/>
  <c r="C215" i="1"/>
  <c r="C214" i="1"/>
  <c r="C213" i="1"/>
  <c r="C212" i="1"/>
  <c r="C211" i="1"/>
  <c r="C210" i="1"/>
  <c r="C209" i="1"/>
  <c r="C208" i="1"/>
  <c r="C207" i="1"/>
  <c r="C206" i="1"/>
  <c r="C205" i="1"/>
  <c r="C204" i="1"/>
  <c r="C203" i="1"/>
  <c r="C202" i="1"/>
  <c r="C201" i="1"/>
  <c r="C200" i="1"/>
  <c r="C199" i="1"/>
  <c r="C198" i="1"/>
  <c r="C197" i="1"/>
  <c r="C196" i="1"/>
  <c r="C195" i="1"/>
  <c r="C194" i="1"/>
  <c r="C193" i="1"/>
  <c r="C192" i="1"/>
  <c r="C191" i="1"/>
  <c r="C190" i="1"/>
  <c r="C189" i="1"/>
  <c r="C188" i="1"/>
  <c r="C187" i="1"/>
  <c r="C186" i="1"/>
  <c r="C185" i="1"/>
  <c r="C184" i="1"/>
  <c r="C183" i="1"/>
  <c r="C182" i="1"/>
  <c r="C181" i="1"/>
  <c r="C180" i="1"/>
  <c r="C179" i="1"/>
  <c r="C178" i="1"/>
  <c r="C177" i="1"/>
  <c r="C176" i="1"/>
  <c r="C175" i="1"/>
  <c r="C174" i="1"/>
  <c r="C173" i="1"/>
  <c r="C172" i="1"/>
  <c r="C171" i="1"/>
  <c r="C170" i="1"/>
  <c r="C169" i="1"/>
  <c r="C168" i="1"/>
  <c r="C167" i="1"/>
  <c r="C166" i="1"/>
  <c r="C165" i="1"/>
  <c r="C164" i="1"/>
  <c r="C163" i="1"/>
  <c r="C162" i="1"/>
  <c r="C161" i="1"/>
  <c r="C160" i="1"/>
  <c r="C159" i="1"/>
  <c r="C158" i="1"/>
  <c r="C157" i="1"/>
  <c r="C156" i="1"/>
  <c r="C155" i="1"/>
  <c r="C154" i="1"/>
  <c r="C153" i="1"/>
  <c r="C152" i="1"/>
  <c r="C151" i="1"/>
  <c r="C150" i="1"/>
  <c r="C149" i="1"/>
  <c r="C148" i="1"/>
  <c r="C147" i="1"/>
  <c r="C146" i="1"/>
  <c r="C145" i="1"/>
  <c r="C144" i="1"/>
  <c r="C143" i="1"/>
  <c r="C142" i="1"/>
  <c r="C141" i="1"/>
  <c r="C140" i="1"/>
  <c r="C139" i="1"/>
  <c r="C138" i="1"/>
  <c r="C137" i="1"/>
  <c r="C136" i="1"/>
  <c r="C135" i="1"/>
  <c r="C134" i="1"/>
  <c r="C133" i="1"/>
  <c r="C132" i="1"/>
  <c r="C131" i="1"/>
  <c r="C130" i="1"/>
  <c r="C129" i="1"/>
  <c r="C128" i="1"/>
  <c r="C127" i="1"/>
  <c r="C126" i="1"/>
  <c r="C125" i="1"/>
  <c r="C124" i="1"/>
  <c r="C123" i="1"/>
  <c r="C122" i="1"/>
  <c r="C121" i="1"/>
  <c r="C120" i="1"/>
  <c r="C119" i="1"/>
  <c r="C118" i="1"/>
  <c r="C117" i="1"/>
  <c r="C116" i="1"/>
  <c r="C115" i="1"/>
  <c r="C114" i="1"/>
  <c r="C113" i="1"/>
  <c r="C112" i="1"/>
  <c r="C111" i="1"/>
  <c r="C110" i="1"/>
  <c r="C109" i="1"/>
  <c r="C108" i="1"/>
  <c r="C107" i="1"/>
  <c r="C106" i="1"/>
  <c r="C105" i="1"/>
  <c r="C104" i="1"/>
  <c r="C103" i="1"/>
  <c r="C102" i="1"/>
  <c r="C101" i="1"/>
  <c r="C100" i="1"/>
  <c r="C99" i="1"/>
  <c r="C98" i="1"/>
  <c r="C97" i="1"/>
  <c r="C96" i="1"/>
  <c r="C95" i="1"/>
  <c r="C94" i="1"/>
  <c r="C93" i="1"/>
  <c r="C92" i="1"/>
  <c r="C91" i="1"/>
  <c r="C90" i="1"/>
  <c r="C89" i="1"/>
  <c r="C88" i="1"/>
  <c r="C87" i="1"/>
  <c r="C86" i="1"/>
  <c r="C85" i="1"/>
  <c r="C84" i="1"/>
  <c r="C83" i="1"/>
  <c r="C82" i="1"/>
  <c r="C81" i="1"/>
  <c r="C80" i="1"/>
  <c r="C79" i="1"/>
  <c r="C78" i="1"/>
  <c r="C77" i="1"/>
  <c r="C76" i="1"/>
  <c r="C75" i="1"/>
  <c r="C74" i="1"/>
  <c r="C73" i="1"/>
  <c r="C72" i="1"/>
  <c r="C71" i="1"/>
  <c r="C70" i="1"/>
  <c r="C69" i="1"/>
  <c r="C68" i="1"/>
  <c r="C67" i="1"/>
  <c r="C66" i="1"/>
  <c r="C65" i="1"/>
  <c r="C64" i="1"/>
  <c r="C63" i="1"/>
  <c r="C62" i="1"/>
  <c r="C61" i="1"/>
  <c r="C60" i="1"/>
  <c r="C59" i="1"/>
  <c r="C58" i="1"/>
  <c r="C57" i="1"/>
  <c r="C56" i="1"/>
  <c r="C55" i="1"/>
  <c r="C54" i="1"/>
  <c r="C53" i="1"/>
  <c r="C52" i="1"/>
  <c r="C51" i="1"/>
  <c r="C50" i="1"/>
  <c r="C49" i="1"/>
  <c r="C48" i="1"/>
  <c r="C47" i="1"/>
  <c r="C46" i="1"/>
  <c r="C45" i="1"/>
  <c r="C44" i="1"/>
  <c r="C43" i="1"/>
  <c r="C42" i="1"/>
  <c r="C41" i="1"/>
  <c r="C40" i="1"/>
  <c r="C39" i="1"/>
  <c r="C38" i="1"/>
  <c r="C37" i="1"/>
  <c r="C36" i="1"/>
  <c r="C35" i="1"/>
  <c r="C34" i="1"/>
  <c r="C33" i="1"/>
  <c r="C32" i="1"/>
  <c r="C31" i="1"/>
  <c r="C30" i="1"/>
  <c r="C29" i="1"/>
  <c r="C28" i="1"/>
  <c r="C27" i="1"/>
  <c r="C26" i="1"/>
  <c r="C25" i="1"/>
  <c r="C24" i="1"/>
  <c r="C23" i="1"/>
  <c r="C22" i="1"/>
  <c r="C21" i="1"/>
  <c r="C20" i="1"/>
  <c r="C19" i="1"/>
  <c r="C18" i="1"/>
  <c r="C17" i="1"/>
  <c r="C16" i="1"/>
  <c r="C15" i="1"/>
  <c r="C14" i="1"/>
  <c r="C13" i="1"/>
  <c r="C12" i="1"/>
  <c r="C11" i="1"/>
  <c r="C10" i="1"/>
  <c r="C9" i="1"/>
  <c r="C8" i="1"/>
  <c r="C7" i="1"/>
  <c r="C6" i="1"/>
  <c r="C5" i="1"/>
  <c r="C4" i="1"/>
  <c r="C3" i="1"/>
  <c r="I1025" i="1" l="1"/>
  <c r="I2972" i="1" l="1"/>
  <c r="J2972" i="1" l="1"/>
</calcChain>
</file>

<file path=xl/sharedStrings.xml><?xml version="1.0" encoding="utf-8"?>
<sst xmlns="http://schemas.openxmlformats.org/spreadsheetml/2006/main" count="6881" uniqueCount="4180">
  <si>
    <t>BEWIstat</t>
  </si>
  <si>
    <t>1. Beskrivende statistik</t>
  </si>
  <si>
    <t>2. Sandsynlighedsfordelinger og fraktiler</t>
  </si>
  <si>
    <t>3. Konfidensintervaller (KI)</t>
  </si>
  <si>
    <t>4. Hypotesetests:</t>
  </si>
  <si>
    <t xml:space="preserve">   1. En stikprøve</t>
  </si>
  <si>
    <t xml:space="preserve">   2. To stikprøver (inkl. KI for differens)</t>
  </si>
  <si>
    <t xml:space="preserve">   3. Multinomiske modeller</t>
  </si>
  <si>
    <t xml:space="preserve">   4. Rangtest</t>
  </si>
  <si>
    <t xml:space="preserve">   5. Flere stikprøver</t>
  </si>
  <si>
    <t>5. Beregning af stikprøvestørrelse og styrke</t>
  </si>
  <si>
    <t>6. Regressions- og Multivariate analyser</t>
  </si>
  <si>
    <t>7. Stikprøveteori</t>
  </si>
  <si>
    <t>1. Descriptive statistics</t>
  </si>
  <si>
    <t>2. Probability distributions and percentiles</t>
  </si>
  <si>
    <t>3. Confidence intervals (CI)</t>
  </si>
  <si>
    <t>4. Hypothesis tests:</t>
  </si>
  <si>
    <t xml:space="preserve">   1. One sample</t>
  </si>
  <si>
    <t xml:space="preserve">   2. Two samples (incl. CI for difference)</t>
  </si>
  <si>
    <t xml:space="preserve">   3. Goodness of fit test and Contingency Tables</t>
  </si>
  <si>
    <t xml:space="preserve">   4. Rank test</t>
  </si>
  <si>
    <t xml:space="preserve">   5. Two or more samples</t>
  </si>
  <si>
    <t>5. Sample size and power of test</t>
  </si>
  <si>
    <t>6. Linear regression and Multivariate Models</t>
  </si>
  <si>
    <t>7. Survey sampling methods</t>
  </si>
  <si>
    <t>a.  Middelværdi, standardafvigelse og kvartilsæt for et ugrupperet datasæt</t>
  </si>
  <si>
    <t>b.  Middelværdi og standardafvigelse for et grupperet datasæt</t>
  </si>
  <si>
    <t>c.  Kategori-og krydstabellering</t>
  </si>
  <si>
    <t>a.  Binomialfordeling</t>
  </si>
  <si>
    <t>b.  Poissonfordeling</t>
  </si>
  <si>
    <t>c.  Hypergeometrisk fordeling</t>
  </si>
  <si>
    <t>d.  Standardnormalfordeling (z-fordeling)</t>
  </si>
  <si>
    <t>e.  Normalfordeling</t>
  </si>
  <si>
    <t>f.  t-fordeling</t>
  </si>
  <si>
    <t>g.  Chikvadrat-fordeling</t>
  </si>
  <si>
    <t>h.  f-fordeling</t>
  </si>
  <si>
    <t>i.  Normalfraktildiagram</t>
  </si>
  <si>
    <t>a.  Konfidensinterval for populationsandel</t>
  </si>
  <si>
    <t>b.  Konfidensinterval for populationsintensitet</t>
  </si>
  <si>
    <t>c.  Z-Konfidensinterval for populationsgennemsnit</t>
  </si>
  <si>
    <t>d.  t-Konfidensinterval for populationsgennemsnit. Ukendt populationsvarians</t>
  </si>
  <si>
    <t>e.  Chi-Konfidensinterval for populationsstandardafvigelse og -varians</t>
  </si>
  <si>
    <t>a.  Test af populationsandel</t>
  </si>
  <si>
    <t>b.  Test af populationintensitet</t>
  </si>
  <si>
    <t>c.  Z-test af populationsgennemsnit</t>
  </si>
  <si>
    <t>d.  t-test af populationsgennemsnit. Ukendt populationsvarians</t>
  </si>
  <si>
    <t>e.  Chi-test af populationsstandardafvigelse</t>
  </si>
  <si>
    <t>f.  t-test af middelværdi for parvis sammenhørende observationer</t>
  </si>
  <si>
    <t>a.  Z-test af to populationsandele (inkl. KI)</t>
  </si>
  <si>
    <t>b.  Z-test af to populationintensiteter (inkl. KI)</t>
  </si>
  <si>
    <t>c.  Z-test af to populationsgennemsnit (inkl. KI)</t>
  </si>
  <si>
    <t>d.  t-test af to populationsgennemsnit. Poolet stikprøvevarians (inkl. KI)</t>
  </si>
  <si>
    <t>e.  t-test af to populationsgennemsnit. Ikke-poolet stikprøvevarians (inkl. KI)</t>
  </si>
  <si>
    <t>f.  f-test af to populationsstandardafvigelser</t>
  </si>
  <si>
    <t>a.  Test af Kategoriandele</t>
  </si>
  <si>
    <t>b.  Test af Binomial-model</t>
  </si>
  <si>
    <t>c.  Test af Poisson-model</t>
  </si>
  <si>
    <t>d.  Test i Antalstabel</t>
  </si>
  <si>
    <t>e.  Test for normalitet</t>
  </si>
  <si>
    <t>a.  Mann-Whitney's U-test (Normalfordelingsapproksimation)</t>
  </si>
  <si>
    <t>b.  Wilcoxon's Fortegnstest (Normalfordelingsapproksimation)</t>
  </si>
  <si>
    <t>a.  Sammenlignende test af flere middelværdier</t>
  </si>
  <si>
    <t>b.  Sammenlignende test af flere populationsandele</t>
  </si>
  <si>
    <t>c.  Sammenlignende test af flere populationsintensiteter</t>
  </si>
  <si>
    <t>Beregning af stikprøvestørrelse i forbindelse med konfidensinterval:</t>
  </si>
  <si>
    <t>b.  Konfidensinterval for populationsgennemsnit</t>
  </si>
  <si>
    <t>c.  Konfidensinterval for populationsandel (Populationsstørrelse endelig og kendt)</t>
  </si>
  <si>
    <t>d.  Konfidensinterval for populationsgennemsnit (Populationsstørrelse endelig og kendt)</t>
  </si>
  <si>
    <t>Beregning af stikprøvestørrelse i forbindelse med hypotesetest:</t>
  </si>
  <si>
    <t>e.  Test af populationsgennemsnit, populationsandel eller populationsintensitet</t>
  </si>
  <si>
    <t>Beregning af kritiske værdier og styrkefunktion:</t>
  </si>
  <si>
    <t>f.  Styrkeberegning og kritiske værdier for test af middelværdi, andel og intensitet</t>
  </si>
  <si>
    <t>a.  Lineær Regresssion</t>
  </si>
  <si>
    <t>b.  Lineær regression uden konstantled</t>
  </si>
  <si>
    <t>c.  Ensidet variansanalyse (sammenligning af flere middelværdier) og Bartlett's test</t>
  </si>
  <si>
    <t>d.  Tosidet variansanalyse med og uden gentagelse</t>
  </si>
  <si>
    <t>e.  Principalkomponent Analyse</t>
  </si>
  <si>
    <t>a.  Estimation af middelværdi ved stratificeret udvælgelse</t>
  </si>
  <si>
    <t>b.  Estimation af populationsandel ved stratificeret udvælgelse</t>
  </si>
  <si>
    <t>c.  Estimation af middelværdi eller popualtionsandel ved klyngeudvælgelse</t>
  </si>
  <si>
    <t>© {-1003} og {-1004}</t>
  </si>
  <si>
    <t>Bent Willum Hansen</t>
  </si>
  <si>
    <t>Michael Larsen</t>
  </si>
  <si>
    <t>© {-1003} and {-1004}</t>
  </si>
  <si>
    <t>{-1000} v{-1001}</t>
  </si>
  <si>
    <t>a.  Mean, standard deviation and quartiles. Ungrouped data sets</t>
  </si>
  <si>
    <t>b.  Mean and standard deviation. Grouped data sets</t>
  </si>
  <si>
    <t>c.  Category and cross tabulation</t>
  </si>
  <si>
    <t>a.  Binomial distribution</t>
  </si>
  <si>
    <t>b.  Poisson distribution</t>
  </si>
  <si>
    <t>c.  Hypergeometric distribution</t>
  </si>
  <si>
    <t>d.  Standard normal distribution (z-distribution)</t>
  </si>
  <si>
    <t>e.  Normal distribution</t>
  </si>
  <si>
    <t>f.  t-distribution</t>
  </si>
  <si>
    <t>g.  Chi-squared distribution</t>
  </si>
  <si>
    <t>h.  F-distribution</t>
  </si>
  <si>
    <t>i.  Graphical test for normality</t>
  </si>
  <si>
    <t>a.  Confidence interval for the population proportion</t>
  </si>
  <si>
    <t>b.  Confidence interval for the population mean in a poisson distribution</t>
  </si>
  <si>
    <t>c.  Z-Confidence interval for the population mean</t>
  </si>
  <si>
    <t>d.  t-Confidence interval for the population mean. Population variance unknown</t>
  </si>
  <si>
    <t>e.  Chi-squared Confidence interval for the population standard deviation and variance</t>
  </si>
  <si>
    <t>a.  Test for the population proportion</t>
  </si>
  <si>
    <t>b.  Test for the population mean in a poisson distribution</t>
  </si>
  <si>
    <t>c.  Z-test for the population mean</t>
  </si>
  <si>
    <t>d.  t-test for the population mean. Population variance unknown</t>
  </si>
  <si>
    <t>e.  Chi-squared test for the population standard deviation</t>
  </si>
  <si>
    <t>f.  t-test for the mean of differences in matched samples</t>
  </si>
  <si>
    <t>a.  Z-test for two population proportions (incl. CI)</t>
  </si>
  <si>
    <t>b.  Z-test for two population means in poisson distributions (incl. CI)</t>
  </si>
  <si>
    <t>c.  Z-test for two population means (incl. CI)</t>
  </si>
  <si>
    <t>d.  t-test for two population means. Pooled sample variance (incl. CI)</t>
  </si>
  <si>
    <t>e.  t-test for two population means. Non-pooled sample variance (incl. CI)</t>
  </si>
  <si>
    <t>f.  f-test for two population standard deviations</t>
  </si>
  <si>
    <t>a.  Goodness of fit test: Specific category proportion</t>
  </si>
  <si>
    <t>b.  Goodness of fit test: The Binomial distribution</t>
  </si>
  <si>
    <t>c.  Goodness of fit test: The Poisson distribution</t>
  </si>
  <si>
    <t>d.  Contingency tables</t>
  </si>
  <si>
    <t>e.  Goodness of fit test: The Normal distribution</t>
  </si>
  <si>
    <t>a.  Mann-Whitney's U-test (Normal Approximation)</t>
  </si>
  <si>
    <t>b.  Wilcoxon's Sign test (Normal Approximation)</t>
  </si>
  <si>
    <t>a.  Test for comparing two or more population means</t>
  </si>
  <si>
    <t>b.  Test for comparing two or more population proportions</t>
  </si>
  <si>
    <t>c.  Test for comparing two or more poisson population means</t>
  </si>
  <si>
    <t>Calculation of sample size for confidence interval</t>
  </si>
  <si>
    <t>b.  Confidence interval for the population mean</t>
  </si>
  <si>
    <t>c.  Confidence interval for the population proportion (Populations size finite and known)</t>
  </si>
  <si>
    <t>d.  Confidence interval for the population mean (Populations size finite and known)</t>
  </si>
  <si>
    <t>Calculation of sample size for hypothesis tests:</t>
  </si>
  <si>
    <t>e.  Testing the population average, population proportion or population intensity</t>
  </si>
  <si>
    <t>Calculation of critical values and power function:</t>
  </si>
  <si>
    <t>f.  Power Calculation and critical values for tests of mean, proportion and intensity</t>
  </si>
  <si>
    <t>a.  Linear Regression Analysis</t>
  </si>
  <si>
    <t>b.  Linear Regression Analysis (constant is zero)</t>
  </si>
  <si>
    <t>c.  One-way Analysis of Variance (comparing means) and Bartlett's test</t>
  </si>
  <si>
    <t>d.  Two-way Analysis of Variance with or without replication</t>
  </si>
  <si>
    <t>e.  Principal Component Analysis</t>
  </si>
  <si>
    <t>a.  Stratified population mean</t>
  </si>
  <si>
    <t>b.  Stratified population proportion</t>
  </si>
  <si>
    <t>c.  Cluster sampling</t>
  </si>
  <si>
    <t>Middelværdi og standardafvigelse  for et grupperet datasæt</t>
  </si>
  <si>
    <t>Beskrivende statistik for et ugrupperet datasæt</t>
  </si>
  <si>
    <t>Normalfraktildiagram</t>
  </si>
  <si>
    <t>Descriptive statistics for ungrouped data sets</t>
  </si>
  <si>
    <t>Graphical test for normality</t>
  </si>
  <si>
    <t>Mean and standard deviation. Grouped data sets</t>
  </si>
  <si>
    <t>Beskrivstat</t>
  </si>
  <si>
    <t>UKGrupperet</t>
  </si>
  <si>
    <t>Krydstabel</t>
  </si>
  <si>
    <t>Kategori- eller krydstabellering</t>
  </si>
  <si>
    <t>Category and cross tabulation</t>
  </si>
  <si>
    <t>Opsplitning af en valgt variabel på en kategorivariabel</t>
  </si>
  <si>
    <t>Classification of a numerical variable into a categorial variable</t>
  </si>
  <si>
    <t>numkatfordeling</t>
  </si>
  <si>
    <t>Num2KatVar</t>
  </si>
  <si>
    <t>Opsplitning af numerisk variabel på 2 kategorivariable</t>
  </si>
  <si>
    <t>Classification of a numerical variable into two category variables</t>
  </si>
  <si>
    <t>Kolonnestat</t>
  </si>
  <si>
    <t>Middelværdi, standardafvigelse eller andel for flerer kolonner</t>
  </si>
  <si>
    <t>Column Statistics: Mean, standard deviations and proportions of selected columns</t>
  </si>
  <si>
    <t>Indeksberegning</t>
  </si>
  <si>
    <t>Index Calculation</t>
  </si>
  <si>
    <t>Kategoriser</t>
  </si>
  <si>
    <t>Kategorisering af numerisk område</t>
  </si>
  <si>
    <t>Classification of numeric columns</t>
  </si>
  <si>
    <t>frmBinomialfordeling</t>
  </si>
  <si>
    <t>d.  Opsplitning af en variabel på 1 kategorivariabel</t>
  </si>
  <si>
    <t>e.  Opsplitning af en numerisk variabel på 2 kategorivabler</t>
  </si>
  <si>
    <t>f.  Kolonnestatistik: Middelværdi, standardafvigele og andele for valgte kolonner</t>
  </si>
  <si>
    <t>g.  Indeksberegning</t>
  </si>
  <si>
    <t>h.  Kategorisering af numeriske kolonner</t>
  </si>
  <si>
    <t>d.  Classification of a variable into a category variable</t>
  </si>
  <si>
    <t>e.  Classification of a numerical variable into two category variables</t>
  </si>
  <si>
    <t>f.  Column Statistics: Mean, standard deviations and proportions of selected columns</t>
  </si>
  <si>
    <t>g.  Index Calculation</t>
  </si>
  <si>
    <t>h.  Classification of numeric columns</t>
  </si>
  <si>
    <t>Binomialfordeling. Beregning af sandsynligheder</t>
  </si>
  <si>
    <t>Binomial distribution</t>
  </si>
  <si>
    <t>frmpoissonfordeling</t>
  </si>
  <si>
    <t>Poissonfordeling. Beregning af sandsynligheder</t>
  </si>
  <si>
    <t>Poisson distribution</t>
  </si>
  <si>
    <t>frmhypfordeling</t>
  </si>
  <si>
    <t>Hypergeometrisk fordeling. Beregning af sandsynligheder</t>
  </si>
  <si>
    <t>Hypergeometric distribution</t>
  </si>
  <si>
    <t>frmzfordeling</t>
  </si>
  <si>
    <t>Standardnormalfordeling. Beregning af sandsynligheder og fraktiler.</t>
  </si>
  <si>
    <t>Standard normal distribution (z-distribution)</t>
  </si>
  <si>
    <t>frmNormalfordeling</t>
  </si>
  <si>
    <t>Normalfordeling. Beregning af sandsynligheder og fraktiler</t>
  </si>
  <si>
    <t>Normal distribution</t>
  </si>
  <si>
    <t>frmtfordeling</t>
  </si>
  <si>
    <t>t-fordeling. Beregning af sandsynligheder og fraktiler</t>
  </si>
  <si>
    <t>t-distribution</t>
  </si>
  <si>
    <t>frmchifordeling</t>
  </si>
  <si>
    <t>Chikvadratfordeling. Beregning af sandsynligheder og fraktiler</t>
  </si>
  <si>
    <t>Chi-squared distribution</t>
  </si>
  <si>
    <t>frmFfordeling</t>
  </si>
  <si>
    <t>F-fordeling. Beregning af sandsynligheder og fraktiler</t>
  </si>
  <si>
    <t>F-distribution</t>
  </si>
  <si>
    <t>konfidP</t>
  </si>
  <si>
    <t>Konfidensinterval for andelen i en binomialfordelt population</t>
  </si>
  <si>
    <t>Confidence interval for the population proportion in a binomial population</t>
  </si>
  <si>
    <t>Pskonfidlambda</t>
  </si>
  <si>
    <t>Konfidensinterval for intensiteten i en poissonfordeling</t>
  </si>
  <si>
    <t>Confidence interval for the population mean in a poisson distribution</t>
  </si>
  <si>
    <t>ZkonfidMY</t>
  </si>
  <si>
    <t>Z-Confidence interval for the mean (Variance known or large sample)</t>
  </si>
  <si>
    <t>tkonfidMY</t>
  </si>
  <si>
    <t>t-konfidensinterval for middelværdien i en normalfordeling</t>
  </si>
  <si>
    <t>t-Confidence interval for the mean in a Normal Distribution (Variance unknown)</t>
  </si>
  <si>
    <t>chikonfidSigma</t>
  </si>
  <si>
    <t xml:space="preserve">Confidence interval for the variance and standard deviation in a normal population  </t>
  </si>
  <si>
    <t>BINtestP</t>
  </si>
  <si>
    <t>Test af populationsandelen p</t>
  </si>
  <si>
    <t>Test for the population proportion p</t>
  </si>
  <si>
    <t>PStestLamda</t>
  </si>
  <si>
    <t>Test af intensiteten i en poissonfordelt population</t>
  </si>
  <si>
    <t>Test for the mean in a Poisson Distribution</t>
  </si>
  <si>
    <t>ZtestMY</t>
  </si>
  <si>
    <t>Z-test af middelværdi. (Kendt varians eller stor stikprøve)</t>
  </si>
  <si>
    <t>Z-test for the population mean</t>
  </si>
  <si>
    <t>TtestMY</t>
  </si>
  <si>
    <t xml:space="preserve">t-test af middelværdien i en normalfordelt population </t>
  </si>
  <si>
    <t xml:space="preserve">t-Test for the mean in a Normal Distribution (Variance unknown) </t>
  </si>
  <si>
    <t>CHItestSigma</t>
  </si>
  <si>
    <t>Chi-test af standardafvigelsen i en normalfordelt population</t>
  </si>
  <si>
    <t>Obsparvis</t>
  </si>
  <si>
    <t>t-test af middelværdi for parvis sammenhørende observationer</t>
  </si>
  <si>
    <t>t-test for the mean of differences in matched samples</t>
  </si>
  <si>
    <t>toBINtestP</t>
  </si>
  <si>
    <t xml:space="preserve">Approksimativt z-test af andel i to binomialfordelte populationer </t>
  </si>
  <si>
    <t>Z-test for two population proportions (incl. CI)</t>
  </si>
  <si>
    <t>toPStestLamda</t>
  </si>
  <si>
    <t xml:space="preserve">Approksimativt z-test af intensitet i to poissonfordelte populationer </t>
  </si>
  <si>
    <t>Approximate z-test for the difference between means in two poisson populations</t>
  </si>
  <si>
    <t>toZtestmy</t>
  </si>
  <si>
    <t>Z-test af middelværdi i to populationer.(Kendte varianser eller store stikprøver)</t>
  </si>
  <si>
    <t>Z-test for the difference between two means.(Variances known or large samples)</t>
  </si>
  <si>
    <t>ToTtestMYpool</t>
  </si>
  <si>
    <t>Pooled t-test af middelværdi i to normalfordelte populationer</t>
  </si>
  <si>
    <t>Pooled t-test for the difference between two means</t>
  </si>
  <si>
    <t>ToTtestMY</t>
  </si>
  <si>
    <t>Approksimativt (ikke pooled) t-test af middelværdi i to normaltfordelte populationer</t>
  </si>
  <si>
    <t>Approximate (non pooled) t-test for the difference between two means</t>
  </si>
  <si>
    <t>ToFtestsigma</t>
  </si>
  <si>
    <t xml:space="preserve">f-test af standardafvigelse i to normalfordelte populationer </t>
  </si>
  <si>
    <t>f-test for comparing standard deviations in two normal populations</t>
  </si>
  <si>
    <t>Kategori</t>
  </si>
  <si>
    <t>Test af specifikke kategoriandele i en multinomisk model</t>
  </si>
  <si>
    <t>Goodness of fit test: Specific category proportion</t>
  </si>
  <si>
    <t>BinKontrol</t>
  </si>
  <si>
    <t>Test af modellen: observationer følger en binomialfordeling</t>
  </si>
  <si>
    <t>Goodness of fit test: The Binomial Distribution</t>
  </si>
  <si>
    <t>PSkontrol</t>
  </si>
  <si>
    <t>Goodness of fit test: The Poisson distribution</t>
  </si>
  <si>
    <t>antalstabel</t>
  </si>
  <si>
    <t>Test for uafhængighed eller homogenitet i antalstabel</t>
  </si>
  <si>
    <t>Test for independence or homogeneity in contingency table</t>
  </si>
  <si>
    <t>Normalkontrol</t>
  </si>
  <si>
    <t>Test af modellen: Observationer følger en normalfordeling</t>
  </si>
  <si>
    <t>Goodness of fit test: The Normal distribution</t>
  </si>
  <si>
    <t>Rangtest</t>
  </si>
  <si>
    <t>Mann-Whitney's U-test (Normalfordelingsapproksimation)</t>
  </si>
  <si>
    <t>Mann-Whitney's U-test (Normal Approximation)</t>
  </si>
  <si>
    <t>Wilcoxon's Fortegntest (Normalfordelingsapproksimation)</t>
  </si>
  <si>
    <t>Wilcoxon's Sign test (Normal Approximation)</t>
  </si>
  <si>
    <t>Variansanalyse1</t>
  </si>
  <si>
    <t>Ensidet variansanalyse - Sammenlignende test af middelværdier</t>
  </si>
  <si>
    <t>One-way Analysis of Variance (comparing means) and Bartlett's test</t>
  </si>
  <si>
    <t>AndelIntensitet</t>
  </si>
  <si>
    <t>Sammenlignende test af flere populationsandele</t>
  </si>
  <si>
    <t>Sammenlignende test af flere populationsintensiteter</t>
  </si>
  <si>
    <t>Test for comparing two or more population proportions</t>
  </si>
  <si>
    <t>Test for comparing two or more population intensities</t>
  </si>
  <si>
    <t>Stikprøvestørrelse for et z-konfidensinterval over populationsandelen p</t>
  </si>
  <si>
    <t>The sample size for a z-confidence interval for the population proportion</t>
  </si>
  <si>
    <t>Stikprøvestørrelse for et z-konfidensinterval over middelværdien</t>
  </si>
  <si>
    <t>The sample size for a z-confidence interval for the mean</t>
  </si>
  <si>
    <t>Stratandel</t>
  </si>
  <si>
    <t>Stratificeret stikprøve. Estimation af populationsandel</t>
  </si>
  <si>
    <t>Stikprøvestørrelse: Estimation af populationsandelen (Kendt populationsstørrelse)</t>
  </si>
  <si>
    <t>Stratifed sampling. Population proportion estimation</t>
  </si>
  <si>
    <t>Sample size: Population proportion estimation (Population size known)</t>
  </si>
  <si>
    <t>Stratmiddel</t>
  </si>
  <si>
    <t>Stratificeret stikprøve. Estimation af populationsgennemsnit</t>
  </si>
  <si>
    <t>Stikprøvestørrelse: Estimation af populationsgennemsnit (Kendt populationsstørrelse)</t>
  </si>
  <si>
    <t>Stratified sampling. Estimation of population mean</t>
  </si>
  <si>
    <t>Sample size: Estimation of population mean (Population size known)</t>
  </si>
  <si>
    <t>Klynge</t>
  </si>
  <si>
    <t>Styrke</t>
  </si>
  <si>
    <t>Stikprøvestørrelse for z-test. (middelværdi, andel, intensitet)</t>
  </si>
  <si>
    <t>Styrkeberegning for test af middelværdi, andel og intensitet</t>
  </si>
  <si>
    <t>Power calculation for z-test. (mean, proportion, intensity)</t>
  </si>
  <si>
    <t>Power calculation for test of mean, proportion and intensity</t>
  </si>
  <si>
    <t>linregres</t>
  </si>
  <si>
    <t>Lineær regression</t>
  </si>
  <si>
    <t>Linear Regression Analysis</t>
  </si>
  <si>
    <t>linregresuk</t>
  </si>
  <si>
    <t>Lineær regression uden konstantled</t>
  </si>
  <si>
    <t>Linear Regression Analysis (constant is zero)</t>
  </si>
  <si>
    <t>variansanalyse2</t>
  </si>
  <si>
    <t>Tosidet variansanalyse</t>
  </si>
  <si>
    <t>Two-way Analysis of Variance with or without replication</t>
  </si>
  <si>
    <t>EigVal</t>
  </si>
  <si>
    <t>Principalkomponent analyse</t>
  </si>
  <si>
    <t>Principal component analysis</t>
  </si>
  <si>
    <t>Klyngeudvælgelse</t>
  </si>
  <si>
    <t>Cluster sampling</t>
  </si>
  <si>
    <t>grafrangtest</t>
  </si>
  <si>
    <t>Symbolforklaring</t>
  </si>
  <si>
    <t>Symbol Explanation</t>
  </si>
  <si>
    <t>Indeksinformation</t>
  </si>
  <si>
    <t>Indeksberegning - Dataorganisation</t>
  </si>
  <si>
    <t>Index Calculation - Data Organization</t>
  </si>
  <si>
    <t>krydstabelinf</t>
  </si>
  <si>
    <t>Brugervejledning til kategori- og krydstabellering</t>
  </si>
  <si>
    <t>num2katinf</t>
  </si>
  <si>
    <t>Information</t>
  </si>
  <si>
    <t>numkatinf</t>
  </si>
  <si>
    <t>pgmkapacitet</t>
  </si>
  <si>
    <t xml:space="preserve">Programinformation og skriftindstillinger </t>
  </si>
  <si>
    <t xml:space="preserve">Program Information and font settings </t>
  </si>
  <si>
    <t>stat</t>
  </si>
  <si>
    <t>UKformat</t>
  </si>
  <si>
    <t>Dataformat</t>
  </si>
  <si>
    <t>Data format</t>
  </si>
  <si>
    <t>Varians2data</t>
  </si>
  <si>
    <t>Tosidet variansanalyse - Dataorganisering</t>
  </si>
  <si>
    <t>Two-way analysis of variance - Data organization</t>
  </si>
  <si>
    <t>ZZadministration</t>
  </si>
  <si>
    <t>Administration af regneark</t>
  </si>
  <si>
    <t>Managing Spreadsheets</t>
  </si>
  <si>
    <t>ZZgraesk</t>
  </si>
  <si>
    <t>Redigering af typografi med symbol, sænket og hævet skrift</t>
  </si>
  <si>
    <t>Editing style with symbol, subscript and superscript</t>
  </si>
  <si>
    <t>ZZInddatering</t>
  </si>
  <si>
    <t>Inddatering til regneark</t>
  </si>
  <si>
    <t>Inputting to spreadsheet</t>
  </si>
  <si>
    <t>ZZmatrix</t>
  </si>
  <si>
    <t>Matrixregning</t>
  </si>
  <si>
    <t>Matrix calculation</t>
  </si>
  <si>
    <t>ZZMatrixguide</t>
  </si>
  <si>
    <t>ZZtastatur</t>
  </si>
  <si>
    <t>Navigation og redigering</t>
  </si>
  <si>
    <t>Navigation and editing</t>
  </si>
  <si>
    <t>Test af modellen: observationer følger en poissonfordeling</t>
  </si>
  <si>
    <t>≤</t>
  </si>
  <si>
    <t>≠</t>
  </si>
  <si>
    <t>≥</t>
  </si>
  <si>
    <t>NB: y-værdien skal kun indtastes, hvis du ønsker P(x ≤ X ≤ y) eller P(y ≤ X ≤ x)</t>
  </si>
  <si>
    <t>NB: The y-value must be entered only if you want to calculate P(x ≤ X ≤ y) or P(y ≤ X ≤ x)</t>
  </si>
  <si>
    <t>μ</t>
  </si>
  <si>
    <t>σ</t>
  </si>
  <si>
    <t>λ</t>
  </si>
  <si>
    <t>α</t>
  </si>
  <si>
    <t>χ</t>
  </si>
  <si>
    <t>∈</t>
  </si>
  <si>
    <t>υ</t>
  </si>
  <si>
    <t>Σ</t>
  </si>
  <si>
    <t>≈</t>
  </si>
  <si>
    <t>{-1000} {-1001}</t>
  </si>
  <si>
    <t>β</t>
  </si>
  <si>
    <t>Estimat:</t>
  </si>
  <si>
    <t>Teststørrelse:</t>
  </si>
  <si>
    <t>p-værdi (ss):</t>
  </si>
  <si>
    <t>Beregn</t>
  </si>
  <si>
    <t>Overfør til ark</t>
  </si>
  <si>
    <t>Overfør</t>
  </si>
  <si>
    <t xml:space="preserve">Etiketter </t>
  </si>
  <si>
    <t>Testniveau</t>
  </si>
  <si>
    <t>Ark med data</t>
  </si>
  <si>
    <t>frihedsgrader =</t>
  </si>
  <si>
    <t>Marker dataomåde</t>
  </si>
  <si>
    <t>Testresultater</t>
  </si>
  <si>
    <t>Testniveau:</t>
  </si>
  <si>
    <t>Tabeller med etiketter</t>
  </si>
  <si>
    <t>Marker række for søjlenavne:</t>
  </si>
  <si>
    <t>Marker kolonne for rækkenavne:</t>
  </si>
  <si>
    <t xml:space="preserve">Signifikans-sandsynlighed:      </t>
  </si>
  <si>
    <t>Inddelingskriterier (tekst)</t>
  </si>
  <si>
    <t>Række</t>
  </si>
  <si>
    <t>Kolonne</t>
  </si>
  <si>
    <t xml:space="preserve">Medtag række- og kolonnevis angivelse af kategoriandele </t>
  </si>
  <si>
    <t>Medtag Kritisk værdi</t>
  </si>
  <si>
    <t>Overfør til arknavn</t>
  </si>
  <si>
    <t>Antal søjler(max 9)</t>
  </si>
  <si>
    <t xml:space="preserve">Overfør  </t>
  </si>
  <si>
    <t>Beskrivende statistik</t>
  </si>
  <si>
    <t>Middelværdi =</t>
  </si>
  <si>
    <t>Standardafvigelse =</t>
  </si>
  <si>
    <t>Marker dataområde</t>
  </si>
  <si>
    <t>Intervalbredde</t>
  </si>
  <si>
    <t>Startværdi</t>
  </si>
  <si>
    <t>Min =</t>
  </si>
  <si>
    <t>Max=</t>
  </si>
  <si>
    <t>Nedre kvartil =</t>
  </si>
  <si>
    <t>Øvre kvartil =</t>
  </si>
  <si>
    <t>Variabelnavn</t>
  </si>
  <si>
    <t>Maskinen regner</t>
  </si>
  <si>
    <t xml:space="preserve">Overfør til arknavn </t>
  </si>
  <si>
    <t>Data findes på arket</t>
  </si>
  <si>
    <t>Marker kolonneområde med observationskategorier (K):</t>
  </si>
  <si>
    <t>Marker kolonne med observationshyppigheder (f):</t>
  </si>
  <si>
    <t>Beregn p-estimat</t>
  </si>
  <si>
    <t>Eksplicit p-værdi indtastes</t>
  </si>
  <si>
    <t>Foretag test på basis af</t>
  </si>
  <si>
    <t>frihedgrader =</t>
  </si>
  <si>
    <t>Testresultater:</t>
  </si>
  <si>
    <t xml:space="preserve">Stikprøvestørrelse (m) </t>
  </si>
  <si>
    <t>Signifikans-sandsynlighed:         ss = P(</t>
  </si>
  <si>
    <t>Modsvarende observations-hyppigheder og observations-kategorier skal optræde i samme række</t>
  </si>
  <si>
    <t>ss =</t>
  </si>
  <si>
    <t>Observationer</t>
  </si>
  <si>
    <t>Resume-data</t>
  </si>
  <si>
    <t>Marker dataområde for stikprøve</t>
  </si>
  <si>
    <t>Kategorivariabel</t>
  </si>
  <si>
    <t>Numerisk variabel</t>
  </si>
  <si>
    <t>Model:</t>
  </si>
  <si>
    <t xml:space="preserve">Data: </t>
  </si>
  <si>
    <t>Indtast x-værdi</t>
  </si>
  <si>
    <t xml:space="preserve">Teststørrelse: </t>
  </si>
  <si>
    <t>Hypoteser:</t>
  </si>
  <si>
    <t>Medtag beregningsnote</t>
  </si>
  <si>
    <t>Kvotienttest (Eksakt)</t>
  </si>
  <si>
    <t>Data:</t>
  </si>
  <si>
    <t>Nedre grænse  =</t>
  </si>
  <si>
    <t>Øvre grænse   =</t>
  </si>
  <si>
    <t>Dobbeltsidet konfidensinterval:</t>
  </si>
  <si>
    <t>Varians:</t>
  </si>
  <si>
    <t>Standardafvigelse:</t>
  </si>
  <si>
    <t>Beregningsgrundlag for standardafvigelse</t>
  </si>
  <si>
    <t>Data foreligger som en kovariansmatrix eller korrelationsmatrix</t>
  </si>
  <si>
    <t>Data foreligger som observationer i kolonner</t>
  </si>
  <si>
    <t>Startcelle</t>
  </si>
  <si>
    <t>Slutcelle</t>
  </si>
  <si>
    <t>Kolonneområder</t>
  </si>
  <si>
    <t>Marker start for kolonner</t>
  </si>
  <si>
    <t>Overfør resultat til nyt ark: Angiv arknavn</t>
  </si>
  <si>
    <t>Overfør resultat til aktivt ark: Marker udskriftplacering</t>
  </si>
  <si>
    <t>Marker område for korrelationsmatrix</t>
  </si>
  <si>
    <t>Anvend kovariansmatrix</t>
  </si>
  <si>
    <t>Anvend korrelationsmatrix</t>
  </si>
  <si>
    <t>Antal dec.</t>
  </si>
  <si>
    <t>Medtag just. observationer og faktormatrice</t>
  </si>
  <si>
    <t>Angiv x-værdi</t>
  </si>
  <si>
    <t>Angiv y-værdi</t>
  </si>
  <si>
    <t>Normalfordelingsapproksimation:</t>
  </si>
  <si>
    <t>Sandsynlighedsberegning. Eksakt.</t>
  </si>
  <si>
    <t>Antal forsøg (n)</t>
  </si>
  <si>
    <t>Sandsynlighed (p)</t>
  </si>
  <si>
    <t>Uden korrektion</t>
  </si>
  <si>
    <t>Med korrektion</t>
  </si>
  <si>
    <t xml:space="preserve">Normalfordelingsapproksimation </t>
  </si>
  <si>
    <t>Fraktilberegning</t>
  </si>
  <si>
    <t>Angiv sandsynlighed</t>
  </si>
  <si>
    <t>dvs.</t>
  </si>
  <si>
    <t>Antal frihedsgrader</t>
  </si>
  <si>
    <t>Angiv antal frihedsgrader</t>
  </si>
  <si>
    <t>Sandsynlighedsberegning</t>
  </si>
  <si>
    <t>Approksimativ beregning</t>
  </si>
  <si>
    <t>Antal mærkede (G)</t>
  </si>
  <si>
    <t>Population (N)</t>
  </si>
  <si>
    <t>Normalfordelingsapproksimation</t>
  </si>
  <si>
    <t>Binomialfordelingsapproksimation</t>
  </si>
  <si>
    <t>Sandsynlighed</t>
  </si>
  <si>
    <t>Middelværdi</t>
  </si>
  <si>
    <t xml:space="preserve">Middelværdi </t>
  </si>
  <si>
    <t>Stikprøvestørrelse n</t>
  </si>
  <si>
    <t xml:space="preserve">Angiv antal frihedsgrader </t>
  </si>
  <si>
    <t>Ekcentrisk t-fordeling</t>
  </si>
  <si>
    <t xml:space="preserve">Excentrisitetsparameter </t>
  </si>
  <si>
    <t>Marker  dataomåde</t>
  </si>
  <si>
    <t>Medtag etiketter</t>
  </si>
  <si>
    <t>Information: Dataorganisering</t>
  </si>
  <si>
    <t xml:space="preserve">Marker kolonneområde med observationshyppigheder (F):      </t>
  </si>
  <si>
    <t>Marker kolonne med kategoriandele under H0 eller antag ligelig fordeling:</t>
  </si>
  <si>
    <t xml:space="preserve">Marker kolonne med kategorietiketter </t>
  </si>
  <si>
    <t>Ligelig fordeling</t>
  </si>
  <si>
    <t>Specifik fordeling</t>
  </si>
  <si>
    <t>Modsvarende observations-hyppigheder og kategoriandele skal optræde i samme række</t>
  </si>
  <si>
    <t>Kategori symboler</t>
  </si>
  <si>
    <t>Angivelse af kategorier</t>
  </si>
  <si>
    <t>Standardinddeling</t>
  </si>
  <si>
    <t>Marker kolonne område</t>
  </si>
  <si>
    <t>Nulstil kategorier</t>
  </si>
  <si>
    <t>Estimation af middelværdi</t>
  </si>
  <si>
    <t>Estimation af populationsandel</t>
  </si>
  <si>
    <t>Marker kolonneområde med klyngestørrelser</t>
  </si>
  <si>
    <t xml:space="preserve">Marker kolonne med </t>
  </si>
  <si>
    <t>Angiv navn på ark</t>
  </si>
  <si>
    <t>Konfidenskoefficient (%)</t>
  </si>
  <si>
    <t>Medtag beregningsgrundlag</t>
  </si>
  <si>
    <t>Medtag dataoversigt</t>
  </si>
  <si>
    <t xml:space="preserve">Antal klynger i populationen (M) </t>
  </si>
  <si>
    <t>Antal elementer i Populationen (N)</t>
  </si>
  <si>
    <t>Tilføj nye markerede kolonner</t>
  </si>
  <si>
    <t>Beregn gennemsnit og standardafvigelse</t>
  </si>
  <si>
    <t>Beregn andelen af mærkede</t>
  </si>
  <si>
    <t>Beregn og overfør</t>
  </si>
  <si>
    <t>Konfidenskoefficient (%) for fejlmargin</t>
  </si>
  <si>
    <t>Ønsket fejlmargin =</t>
  </si>
  <si>
    <t>Skønsmæssig værdi for p</t>
  </si>
  <si>
    <t xml:space="preserve">Model: </t>
  </si>
  <si>
    <t xml:space="preserve">X ~ b(n, p)   </t>
  </si>
  <si>
    <t>Eksakt konfidensinterval</t>
  </si>
  <si>
    <t>Fejlmargin =</t>
  </si>
  <si>
    <t>Nedre grænse =</t>
  </si>
  <si>
    <t>Øvre grænse =</t>
  </si>
  <si>
    <t>Beregningsgrundlag</t>
  </si>
  <si>
    <t>Markering af 2. kolonne</t>
  </si>
  <si>
    <t>Angiv arknavn</t>
  </si>
  <si>
    <t>Marker til slutning af 1. kolonne</t>
  </si>
  <si>
    <t>Etiketter</t>
  </si>
  <si>
    <t>Angiv rækkenr.</t>
  </si>
  <si>
    <t>Vis diagram</t>
  </si>
  <si>
    <t>Kategoritabel</t>
  </si>
  <si>
    <t>Der skelnes ikke mellem store og små bogstaver</t>
  </si>
  <si>
    <t xml:space="preserve">   Område</t>
  </si>
  <si>
    <t xml:space="preserve">     Køn</t>
  </si>
  <si>
    <t>Alle data skal være på samme ark</t>
  </si>
  <si>
    <t>Ok</t>
  </si>
  <si>
    <t>Hypotesetest</t>
  </si>
  <si>
    <t>Fortsæt</t>
  </si>
  <si>
    <t>Parameterkonfidensintervaller</t>
  </si>
  <si>
    <t>konfidenskoefficient(%)</t>
  </si>
  <si>
    <t>Prognoseintervaller</t>
  </si>
  <si>
    <t>x-værdi</t>
  </si>
  <si>
    <t xml:space="preserve"> Y-variabel:</t>
  </si>
  <si>
    <t>Inputdata:</t>
  </si>
  <si>
    <t>Y-variabel (Marker kolonneområde)</t>
  </si>
  <si>
    <t>X-variable (Marker kolonner)</t>
  </si>
  <si>
    <t>Markering af Y- og X-variable</t>
  </si>
  <si>
    <t>Dataetiketter (Marker række)</t>
  </si>
  <si>
    <t>Valg af udskrifter</t>
  </si>
  <si>
    <t xml:space="preserve">Angiv navn på udskriftark for standardanalyse </t>
  </si>
  <si>
    <t>Residualdiagram</t>
  </si>
  <si>
    <t>Angiv navn på udskriftark for diagrammer og residualer</t>
  </si>
  <si>
    <t>Nulstil  X-variable</t>
  </si>
  <si>
    <t>Kolonner med X-variable:</t>
  </si>
  <si>
    <t>Tilføj nye markerede X-variable</t>
  </si>
  <si>
    <t>Test af specifikke parameterværdier</t>
  </si>
  <si>
    <t xml:space="preserve">Test af reducering af modellen </t>
  </si>
  <si>
    <t>Medtag hjælpestørrelser</t>
  </si>
  <si>
    <t>Vis etiketter</t>
  </si>
  <si>
    <t>Udelad fodtegn på hypoteseparametre</t>
  </si>
  <si>
    <t>Vælg antal decimaler (standard 6)</t>
  </si>
  <si>
    <t>Medtag partielle korrelationer</t>
  </si>
  <si>
    <t>Partiel korrelation mellem Y og X-variable</t>
  </si>
  <si>
    <t>Data foreligger som</t>
  </si>
  <si>
    <t>Frekvenstabel</t>
  </si>
  <si>
    <t>Parameterspecifikation</t>
  </si>
  <si>
    <t>Uspecifik</t>
  </si>
  <si>
    <t>Specifik</t>
  </si>
  <si>
    <t>(Min 5 og max 20)</t>
  </si>
  <si>
    <t>Antal kategori-intervaller der skal danne grundlag for testen</t>
  </si>
  <si>
    <t>Marker andet dataområde for kategori-intervaller</t>
  </si>
  <si>
    <t>Marker anden kolonne for kategori-hypigheder</t>
  </si>
  <si>
    <t>Middelværdi:</t>
  </si>
  <si>
    <t>p-værdi(ss):</t>
  </si>
  <si>
    <t>Variabel intervalbredde</t>
  </si>
  <si>
    <t>Fast intervalbredde</t>
  </si>
  <si>
    <t>Kapacitet</t>
  </si>
  <si>
    <t>Anvendelse</t>
  </si>
  <si>
    <t>Vis 'manglende gentagelser'  med  -</t>
  </si>
  <si>
    <t>Simuler 'manglende gentagelser' med normalfordelte observationer</t>
  </si>
  <si>
    <t>Marker kolonneområde for 1. kategorivariabel</t>
  </si>
  <si>
    <t>Marker kolonne for 2. kategorivariabel</t>
  </si>
  <si>
    <t>Marker kolonne for numerisk variabel</t>
  </si>
  <si>
    <t>Marker rækkenr.</t>
  </si>
  <si>
    <t>Medtag tabel med observationer (Bør ikke anvendes ved store datasæt)</t>
  </si>
  <si>
    <t xml:space="preserve">Beregn </t>
  </si>
  <si>
    <t>Marker kolonneområde for kategoriseret variabel</t>
  </si>
  <si>
    <t>Marker kolonne for den variabel der skal opsplittes</t>
  </si>
  <si>
    <t>Max =</t>
  </si>
  <si>
    <t xml:space="preserve">Variations bredde = </t>
  </si>
  <si>
    <t>Medtag observationer</t>
  </si>
  <si>
    <t>Diagram</t>
  </si>
  <si>
    <t>Værdi-intervaller</t>
  </si>
  <si>
    <t>Marker kolonneområde for x-værdier</t>
  </si>
  <si>
    <t>Marker kolonne for y-værdier</t>
  </si>
  <si>
    <t>Etiketter (rækkenr.)</t>
  </si>
  <si>
    <t>Signifikans-sandsynlighed:    ss =</t>
  </si>
  <si>
    <t>De parvis sammenhørende observationer skal optræde i samme række</t>
  </si>
  <si>
    <t>Beregningstider</t>
  </si>
  <si>
    <t>Knapper</t>
  </si>
  <si>
    <t>Beregningspræcision</t>
  </si>
  <si>
    <t>Dataark</t>
  </si>
  <si>
    <t>Skrifttype</t>
  </si>
  <si>
    <t>Arial Unicode MS</t>
  </si>
  <si>
    <t>Markeringsmåde</t>
  </si>
  <si>
    <t>Form lukket under markering</t>
  </si>
  <si>
    <t>Form åben under markering</t>
  </si>
  <si>
    <t>Sprog</t>
  </si>
  <si>
    <t>Dansk</t>
  </si>
  <si>
    <t>Engelsk</t>
  </si>
  <si>
    <t xml:space="preserve">Beregn Lambda-estimat </t>
  </si>
  <si>
    <t>Eksplicit lambdaværdi indtastes</t>
  </si>
  <si>
    <t>Foretag test på basis af:</t>
  </si>
  <si>
    <t>Signifikans-sandsynlighed:           ss  = P(</t>
  </si>
  <si>
    <t xml:space="preserve">Marker kolonneområde for x-stikprøve </t>
  </si>
  <si>
    <t>Resultatoversigt</t>
  </si>
  <si>
    <t>Marker række med etiketter</t>
  </si>
  <si>
    <t>x fordelt efter V(x)</t>
  </si>
  <si>
    <t>y fordelt efter W(y)</t>
  </si>
  <si>
    <t>Marker til slutning af kolonne</t>
  </si>
  <si>
    <t>Medtag variabel statistik</t>
  </si>
  <si>
    <t>Vis obsevationssæt med tilhørende rang</t>
  </si>
  <si>
    <t>Emner</t>
  </si>
  <si>
    <t>Analyser</t>
  </si>
  <si>
    <t>Vælg regneark</t>
  </si>
  <si>
    <t xml:space="preserve">1 Vælg emne </t>
  </si>
  <si>
    <t xml:space="preserve">2 Vælg analyse </t>
  </si>
  <si>
    <t>Dataredigering</t>
  </si>
  <si>
    <t>Beregn nødvendig stikprøvestørrelse</t>
  </si>
  <si>
    <t>Estimater:</t>
  </si>
  <si>
    <t>Stratificeret punktestimat for populationsandelen:</t>
  </si>
  <si>
    <t>nedre grænse =</t>
  </si>
  <si>
    <t>øvre grænse =</t>
  </si>
  <si>
    <t>) i kolonne</t>
  </si>
  <si>
    <t>(Stratastørrelserne skal optræde i samme kolonne)</t>
  </si>
  <si>
    <t>Markeret kolonne for:</t>
  </si>
  <si>
    <t>Ved proportional allokering:</t>
  </si>
  <si>
    <t>Ved optimal allokering:</t>
  </si>
  <si>
    <t>Ønsket fejlmargin</t>
  </si>
  <si>
    <t>Ustratificeret stikprøve:</t>
  </si>
  <si>
    <t xml:space="preserve">Konfidensniveau </t>
  </si>
  <si>
    <t>Dataområde for Stratastørrelser</t>
  </si>
  <si>
    <t xml:space="preserve">Brug markeringsknapperne til angivelse af stratastørrelser og skønsmæssige populationsandele                                                                                               </t>
  </si>
  <si>
    <t>Stikprøvestørrelse</t>
  </si>
  <si>
    <t>Stratificering</t>
  </si>
  <si>
    <t>Medtag teststatistik</t>
  </si>
  <si>
    <t xml:space="preserve">Indtast parameterværdi under </t>
  </si>
  <si>
    <t>Medtag modelangivelse</t>
  </si>
  <si>
    <t xml:space="preserve">Stratificeret punktestimat for populationsgennemsnittet:  </t>
  </si>
  <si>
    <t>Stratastørrelserne skal optræde i samme kolonne</t>
  </si>
  <si>
    <t>Aktivt ark</t>
  </si>
  <si>
    <t>Kolonne for skønsmæssige standardafvigelser</t>
  </si>
  <si>
    <t xml:space="preserve">Brug markeringsknapperne til angivelse af stratastørrelser og skønsmæssige standardafvigelser                                                                                               </t>
  </si>
  <si>
    <t>Z-test af middelværdi (kendt varians)</t>
  </si>
  <si>
    <t>Approksimativt z-test af populationsandel</t>
  </si>
  <si>
    <t>Markering af parameterområde</t>
  </si>
  <si>
    <t>Angiv navn på ark:</t>
  </si>
  <si>
    <t>Stikprøvestørrelse:</t>
  </si>
  <si>
    <t>Parameterværdier skal være registreret i en kolonne</t>
  </si>
  <si>
    <t>Vis graf</t>
  </si>
  <si>
    <t>Approksimativt z-test af populationsintensitet</t>
  </si>
  <si>
    <t xml:space="preserve">Parameterområdet er en Excel-kolonne der indeholder de parameterværdier som danner grundlag for beregningen af </t>
  </si>
  <si>
    <t xml:space="preserve">t-test af middelværdi, givet en bestemt std.afv. </t>
  </si>
  <si>
    <t>Marker dataområde for 1. stikprøve</t>
  </si>
  <si>
    <t>Marker dataområde for 2. stikprøve</t>
  </si>
  <si>
    <t>Konfidensinterval</t>
  </si>
  <si>
    <t>Indtast y-værdi</t>
  </si>
  <si>
    <t xml:space="preserve">Marker dataområde for x-stikprøve </t>
  </si>
  <si>
    <t xml:space="preserve">Marker dataområde for y-stikprøve </t>
  </si>
  <si>
    <t>Marker dataområde for y-stikprøve</t>
  </si>
  <si>
    <t>Approksimativt  z-test: (Tvivlsom, medmindre  begge stikprøver er større  end 30)</t>
  </si>
  <si>
    <t>normalfordelte obs.</t>
  </si>
  <si>
    <t>ORGANISERING AF DATA</t>
  </si>
  <si>
    <t>Intervalmidtpunkter som datagrundlag</t>
  </si>
  <si>
    <t>Intervaller som datagrundlag</t>
  </si>
  <si>
    <t xml:space="preserve"> Beregn</t>
  </si>
  <si>
    <t>Middelværdi  =</t>
  </si>
  <si>
    <t>Standardafvigelse  =</t>
  </si>
  <si>
    <t>Marrker kolonneområde med intervaller</t>
  </si>
  <si>
    <t xml:space="preserve">Marker kolonne med frekvenser </t>
  </si>
  <si>
    <t>median =</t>
  </si>
  <si>
    <t>Information: Dataformat</t>
  </si>
  <si>
    <t>Overføres til ark</t>
  </si>
  <si>
    <t>Varians</t>
  </si>
  <si>
    <t xml:space="preserve"> Mellem gr.</t>
  </si>
  <si>
    <t xml:space="preserve"> Inden for gr.</t>
  </si>
  <si>
    <t>df</t>
  </si>
  <si>
    <t xml:space="preserve">Kvadratsum </t>
  </si>
  <si>
    <t xml:space="preserve"> I alt</t>
  </si>
  <si>
    <t>p-værdi(ss)</t>
  </si>
  <si>
    <t>Medtag kun Bartlett's test</t>
  </si>
  <si>
    <t>Antal gentagelser</t>
  </si>
  <si>
    <t>RESULTATOVERSIGT</t>
  </si>
  <si>
    <t>Mellem kolonnefaktorer</t>
  </si>
  <si>
    <t>Mellem rækkefaktorer</t>
  </si>
  <si>
    <t>Vekselvirkning</t>
  </si>
  <si>
    <t>Residual</t>
  </si>
  <si>
    <t>I alt</t>
  </si>
  <si>
    <t>Variationskilde</t>
  </si>
  <si>
    <t>p-værdi (ss)</t>
  </si>
  <si>
    <t>F-test</t>
  </si>
  <si>
    <t>Bemærk, at antal gentagelser skal være det samme for alle kombinationer af række- og kolonnefaktorerne.</t>
  </si>
  <si>
    <t>Kvadratsum</t>
  </si>
  <si>
    <t>Vis standardafvigelse for gentagelserne</t>
  </si>
  <si>
    <t>Marker række med kolonnenavne:</t>
  </si>
  <si>
    <t>Marker kolonne med rækkenavne:</t>
  </si>
  <si>
    <t>Medtag model og beregningsgrundlag</t>
  </si>
  <si>
    <t>Klik på Beregn</t>
  </si>
  <si>
    <t>Medtag række- og kolonnestatistik</t>
  </si>
  <si>
    <t>Navn:</t>
  </si>
  <si>
    <t>Faktornavne</t>
  </si>
  <si>
    <t>Øvre grænse    =</t>
  </si>
  <si>
    <t>Approx. z-interval: (Tvivlsom, medmindre stikprøven er større end 30)</t>
  </si>
  <si>
    <t>Approksimativt z-test: (Tvivlsom, medmindre stikprøven er større end 30</t>
  </si>
  <si>
    <t>Slet ark</t>
  </si>
  <si>
    <t>Omdøb ark</t>
  </si>
  <si>
    <t>Kopier ark</t>
  </si>
  <si>
    <t>Indsæt ark</t>
  </si>
  <si>
    <t>Vis arknavn</t>
  </si>
  <si>
    <t>Retur1</t>
  </si>
  <si>
    <t>Scroll enhed</t>
  </si>
  <si>
    <t>Marker flere ark til sletning</t>
  </si>
  <si>
    <t>Flyt ark</t>
  </si>
  <si>
    <t>Arknavn                                                 Placering</t>
  </si>
  <si>
    <t>Scroll</t>
  </si>
  <si>
    <t>Symbol</t>
  </si>
  <si>
    <t>Hævet</t>
  </si>
  <si>
    <t>Sænket</t>
  </si>
  <si>
    <t>RETUR</t>
  </si>
  <si>
    <t>Fed</t>
  </si>
  <si>
    <t>Kursiv</t>
  </si>
  <si>
    <t>Skriftstørrelse</t>
  </si>
  <si>
    <t>Flyt indsætningspunkt</t>
  </si>
  <si>
    <t xml:space="preserve">Marker evt. dataområde </t>
  </si>
  <si>
    <t>Data udfyldes kolonnevis ved anvendelse af ENTER</t>
  </si>
  <si>
    <t>Data udfyldes rækkevis ved anvendelse af ENTER</t>
  </si>
  <si>
    <t>Ved redigering af tekst med blandet formatering af græsk, hævet, sænket, fed eller kursiv skrift, vil formaterne mistes.  (Benyt evt. Formater tekst)</t>
  </si>
  <si>
    <t>Kolonne bredde</t>
  </si>
  <si>
    <t>Aktiver</t>
  </si>
  <si>
    <t>Aktuel kolonne</t>
  </si>
  <si>
    <t>Slå ombryd til</t>
  </si>
  <si>
    <t xml:space="preserve">RETUR </t>
  </si>
  <si>
    <t>Hjælp</t>
  </si>
  <si>
    <t>Formater tekst</t>
  </si>
  <si>
    <t>Venstrestil</t>
  </si>
  <si>
    <t>Centrer</t>
  </si>
  <si>
    <t>Højrestil</t>
  </si>
  <si>
    <t>Normal</t>
  </si>
  <si>
    <t>ADVARSEL !</t>
  </si>
  <si>
    <t>Formellinie er til</t>
  </si>
  <si>
    <t>Form lukket ved markering</t>
  </si>
  <si>
    <t>Marker udskriftsplacering</t>
  </si>
  <si>
    <t>Specielle matricer og operationer</t>
  </si>
  <si>
    <t>Marker --&gt; Kopier</t>
  </si>
  <si>
    <t>Indsætningpunkt</t>
  </si>
  <si>
    <t>Tomme markerede celler registreres med værdien 0</t>
  </si>
  <si>
    <t>Angiv navn på udskriftark for standardanalyse og intervaller</t>
  </si>
  <si>
    <t>Estimate:</t>
  </si>
  <si>
    <t>Test value:</t>
  </si>
  <si>
    <t>p-value:</t>
  </si>
  <si>
    <t>Calculate</t>
  </si>
  <si>
    <t>Labels</t>
  </si>
  <si>
    <t>Significance level</t>
  </si>
  <si>
    <t>To end of column</t>
  </si>
  <si>
    <t>Data input worksheet</t>
  </si>
  <si>
    <t>Test value</t>
  </si>
  <si>
    <t xml:space="preserve">Select input range </t>
  </si>
  <si>
    <t>Tables including row and column headings</t>
  </si>
  <si>
    <t>Select row of column headings</t>
  </si>
  <si>
    <t xml:space="preserve">P-value:      </t>
  </si>
  <si>
    <t>Row</t>
  </si>
  <si>
    <t>Column</t>
  </si>
  <si>
    <t xml:space="preserve">Include category proportions (by row and by column) </t>
  </si>
  <si>
    <t>Output worksheet name</t>
  </si>
  <si>
    <t>Number of columns (max 9)</t>
  </si>
  <si>
    <t>Descriptive statistics</t>
  </si>
  <si>
    <t>Mean =</t>
  </si>
  <si>
    <t xml:space="preserve">Standard deviation = </t>
  </si>
  <si>
    <t>Select input range</t>
  </si>
  <si>
    <t>Interval width</t>
  </si>
  <si>
    <t>Start value</t>
  </si>
  <si>
    <t>Lower quartile =</t>
  </si>
  <si>
    <t>Upper quartile =</t>
  </si>
  <si>
    <t>Name of variable</t>
  </si>
  <si>
    <t>Machine is busy</t>
  </si>
  <si>
    <t>Standard deviation  =</t>
  </si>
  <si>
    <t>Column range for observation categories (K):</t>
  </si>
  <si>
    <t>Column range for observed frequencies (f):</t>
  </si>
  <si>
    <t>Calculate estimate of p</t>
  </si>
  <si>
    <t>Explicit p-value input</t>
  </si>
  <si>
    <t>Perform test based on:</t>
  </si>
  <si>
    <t>Degrees of freedom =</t>
  </si>
  <si>
    <t>Test output:</t>
  </si>
  <si>
    <t xml:space="preserve">Sample size  (m) </t>
  </si>
  <si>
    <t>p-estimate input</t>
  </si>
  <si>
    <t>Significance level:</t>
  </si>
  <si>
    <t>Each observed frequency  must be written in the row of the corresponding observation category</t>
  </si>
  <si>
    <t xml:space="preserve"> p-value  = P(</t>
  </si>
  <si>
    <t>p-value =</t>
  </si>
  <si>
    <t>Observations</t>
  </si>
  <si>
    <t>Summary data</t>
  </si>
  <si>
    <t>Select column range for observations</t>
  </si>
  <si>
    <t>Categorical variable</t>
  </si>
  <si>
    <t>Numerical variable</t>
  </si>
  <si>
    <t>Enter x-value</t>
  </si>
  <si>
    <t xml:space="preserve">Test value: </t>
  </si>
  <si>
    <t>Include note on calculation</t>
  </si>
  <si>
    <t>Include Critical value</t>
  </si>
  <si>
    <t>Likelihood ratio test</t>
  </si>
  <si>
    <t>Lower limit  =</t>
  </si>
  <si>
    <t>Upper limit  =</t>
  </si>
  <si>
    <t>Two-sided confidence interval:</t>
  </si>
  <si>
    <t>Variance:</t>
  </si>
  <si>
    <t>Standard deviation:</t>
  </si>
  <si>
    <t>Formulas used in calculation of lower and upper limits:</t>
  </si>
  <si>
    <t>Data is available as a kovariansmatrix or correlation matrix</t>
  </si>
  <si>
    <t>Data is available  as observations in columns</t>
  </si>
  <si>
    <t>End cell</t>
  </si>
  <si>
    <t>Column ranges</t>
  </si>
  <si>
    <t>Select start for columns</t>
  </si>
  <si>
    <t>Transfer the result to another sheet: Enter sheet name</t>
  </si>
  <si>
    <t>Transfer the result to the active sheet: Select print location</t>
  </si>
  <si>
    <t>Select the range for the correlation matrix</t>
  </si>
  <si>
    <t>Apply covariance matrix</t>
  </si>
  <si>
    <t>Apply correlation matrix</t>
  </si>
  <si>
    <t>Number of dec.</t>
  </si>
  <si>
    <t>Include the adjusted observations and faktormatrice</t>
  </si>
  <si>
    <t>Enter y-value</t>
  </si>
  <si>
    <t>Normal approximation:</t>
  </si>
  <si>
    <t>Calculation of exact probabilities:</t>
  </si>
  <si>
    <t>Number of trials (n)</t>
  </si>
  <si>
    <t>Probability(p)</t>
  </si>
  <si>
    <t>Without correction</t>
  </si>
  <si>
    <t>With correction</t>
  </si>
  <si>
    <t xml:space="preserve">Normal approximation </t>
  </si>
  <si>
    <t>Percentile calculation</t>
  </si>
  <si>
    <t>Probability</t>
  </si>
  <si>
    <t>that is</t>
  </si>
  <si>
    <t>Degrees of freedom</t>
  </si>
  <si>
    <t>Enter degrees of freedom</t>
  </si>
  <si>
    <t>Probability calculation</t>
  </si>
  <si>
    <t>"Successes"  (G)</t>
  </si>
  <si>
    <t>Normal approximation</t>
  </si>
  <si>
    <t>Binomial approximation</t>
  </si>
  <si>
    <t>Mean</t>
  </si>
  <si>
    <t>Standard deviation</t>
  </si>
  <si>
    <t>Excentric t-distribution</t>
  </si>
  <si>
    <t>Excentric parameter (e)</t>
  </si>
  <si>
    <t>Include labels</t>
  </si>
  <si>
    <t>Information: Data input formatting</t>
  </si>
  <si>
    <t xml:space="preserve">Column range for observed frequencies (F):      </t>
  </si>
  <si>
    <t>Column for H0 category proportions (Specified proportions) or choose a H0 with equal category proportions (Even distribution):</t>
  </si>
  <si>
    <t>Column for category names</t>
  </si>
  <si>
    <t>Even distribution</t>
  </si>
  <si>
    <t xml:space="preserve">Specified proportions </t>
  </si>
  <si>
    <t>must be written in the row of the corresponding observation category</t>
  </si>
  <si>
    <t>Category symbols</t>
  </si>
  <si>
    <t>Expression of categories</t>
  </si>
  <si>
    <t>Select column</t>
  </si>
  <si>
    <t>Reset categories</t>
  </si>
  <si>
    <t>Population mean estimation</t>
  </si>
  <si>
    <t>Population proportion estimation</t>
  </si>
  <si>
    <t>Select culumn range with cluster sizes</t>
  </si>
  <si>
    <t>Select column with</t>
  </si>
  <si>
    <t>Confidence coefficient (%)</t>
  </si>
  <si>
    <t>Include list of data</t>
  </si>
  <si>
    <t>Number of clusters in the population (M)</t>
  </si>
  <si>
    <t>Population size  (N)</t>
  </si>
  <si>
    <t>Starting cell</t>
  </si>
  <si>
    <t>Calculate mean and standard deviation</t>
  </si>
  <si>
    <t>Confidence level (%) for margin of error</t>
  </si>
  <si>
    <t>Estimated value of p:</t>
  </si>
  <si>
    <t>Exact confidence interval</t>
  </si>
  <si>
    <t>Margin of error =</t>
  </si>
  <si>
    <t>Data input range for column 1</t>
  </si>
  <si>
    <t>Data input range for column 2</t>
  </si>
  <si>
    <t>Select to end of first column</t>
  </si>
  <si>
    <t>Enter row number</t>
  </si>
  <si>
    <t>Show diagram</t>
  </si>
  <si>
    <t>Cross tabulation</t>
  </si>
  <si>
    <t xml:space="preserve">   Area</t>
  </si>
  <si>
    <t xml:space="preserve">   Gender</t>
  </si>
  <si>
    <t>If the actual columns have many rows, you can just select the first cell in the column and tick the box "To end of column 1".</t>
  </si>
  <si>
    <t>All data must be entered in one worksheet</t>
  </si>
  <si>
    <t>Hypothesis tests</t>
  </si>
  <si>
    <t>Next</t>
  </si>
  <si>
    <t>Parameter Confidence intervals</t>
  </si>
  <si>
    <t>Confidence level (%)</t>
  </si>
  <si>
    <t>Forecast intervals</t>
  </si>
  <si>
    <t>x-value</t>
  </si>
  <si>
    <t xml:space="preserve"> Y-variable:</t>
  </si>
  <si>
    <t>Input data:</t>
  </si>
  <si>
    <t>Y-variable (Enter column range)</t>
  </si>
  <si>
    <t>X-variables (Enter columns)</t>
  </si>
  <si>
    <t>Data labels Select row)</t>
  </si>
  <si>
    <t>Output worksheets</t>
  </si>
  <si>
    <t xml:space="preserve">Worksheet name for standard analysis  </t>
  </si>
  <si>
    <t>Residual diagram</t>
  </si>
  <si>
    <t>Worksheet name for diagrams and residuals</t>
  </si>
  <si>
    <t>Reset  X-variables</t>
  </si>
  <si>
    <t>Columns with X-variables:</t>
  </si>
  <si>
    <t>Add extra X-variables</t>
  </si>
  <si>
    <t>Test for specific parameter values</t>
  </si>
  <si>
    <t>Test for model reduction</t>
  </si>
  <si>
    <t>Show intermediate calculations</t>
  </si>
  <si>
    <t>Show labels</t>
  </si>
  <si>
    <t>No hypotheses parameter indices</t>
  </si>
  <si>
    <t>Select number of decimals (Default 6)</t>
  </si>
  <si>
    <t>Show partiel correlations</t>
  </si>
  <si>
    <t>Partiel correlation between Y og X-variables</t>
  </si>
  <si>
    <t>Data input</t>
  </si>
  <si>
    <t>Frequency table</t>
  </si>
  <si>
    <t>Parameter Specification</t>
  </si>
  <si>
    <t>Specified</t>
  </si>
  <si>
    <t>Not specified</t>
  </si>
  <si>
    <t>Number of category intervals to be included</t>
  </si>
  <si>
    <t>Select input range for category intervals</t>
  </si>
  <si>
    <t>Select input range for category frequencies</t>
  </si>
  <si>
    <t>Mean:</t>
  </si>
  <si>
    <t>Flexible interval width</t>
  </si>
  <si>
    <t>Fixed interval width</t>
  </si>
  <si>
    <t>Application</t>
  </si>
  <si>
    <t xml:space="preserve">The program is limited to handle a maximum of 50 categories in each column. If the data set includes more than 50 categories, the remaining categories will be shown in a residual category. </t>
  </si>
  <si>
    <t>Show an insufficient number of replications by  -</t>
  </si>
  <si>
    <t xml:space="preserve">Simulate 'missing replications' by observations from a normally distributed population </t>
  </si>
  <si>
    <t>Select column range for category variable 1</t>
  </si>
  <si>
    <t>Select column  for category variable 2</t>
  </si>
  <si>
    <t xml:space="preserve">Select column for numerical variable </t>
  </si>
  <si>
    <t>Select row number</t>
  </si>
  <si>
    <t>Include table of observations (Should not be used for large data sets)</t>
  </si>
  <si>
    <t>Select column range for category variable</t>
  </si>
  <si>
    <t>Select column for the variable to be classified</t>
  </si>
  <si>
    <t xml:space="preserve">Range = </t>
  </si>
  <si>
    <t xml:space="preserve">Include table of observations </t>
  </si>
  <si>
    <t>The program can be used to organise data as a preliminary step in performing a one-way analysis of variance.</t>
  </si>
  <si>
    <t>The intervals for the numerical variable are half-open: closed at the upper interval limits and open at the lower interval limits.</t>
  </si>
  <si>
    <t>Intervals of values</t>
  </si>
  <si>
    <t>If the number of categories does not exceed 10, the program will produce a bar chart with a distibution of the numerical variable in percentages using the user defined intervals.</t>
  </si>
  <si>
    <t xml:space="preserve">The program is limited to handle a maximum of 50 categories. If the data set contains more than 50 categories, the remaining categories will be shown in a residual category. </t>
  </si>
  <si>
    <t>Select input range for observed x-values</t>
  </si>
  <si>
    <t>Select input range for observed y-values</t>
  </si>
  <si>
    <t>Labels (Row no.)</t>
  </si>
  <si>
    <t>p.value =</t>
  </si>
  <si>
    <t>Hypotheses:</t>
  </si>
  <si>
    <t>Matched pairs of observations must be written in the same row</t>
  </si>
  <si>
    <t>Include table of differences between y- and x-values</t>
  </si>
  <si>
    <t>Calculation time</t>
  </si>
  <si>
    <t>Accuracy of calculations</t>
  </si>
  <si>
    <t>Font</t>
  </si>
  <si>
    <t>Arial</t>
  </si>
  <si>
    <t>Selection Method</t>
  </si>
  <si>
    <t>Form closed during selection</t>
  </si>
  <si>
    <t>Form open during selection</t>
  </si>
  <si>
    <t>Lower limit =</t>
  </si>
  <si>
    <t>Upper limit =</t>
  </si>
  <si>
    <t>Calculate estimate for Lambda</t>
  </si>
  <si>
    <t>Specified value of Lambda to be entered</t>
  </si>
  <si>
    <t>Perform test based on:  (Lambda = mean)</t>
  </si>
  <si>
    <t>Estimate of Lambda to be entered</t>
  </si>
  <si>
    <t xml:space="preserve">p-value   = P(                </t>
  </si>
  <si>
    <t>Select input range (column) for x-sample</t>
  </si>
  <si>
    <t>Select input range for y-sample</t>
  </si>
  <si>
    <t>Select row with labels</t>
  </si>
  <si>
    <t>x distributed following V(x)</t>
  </si>
  <si>
    <t>y distributed following W(y)</t>
  </si>
  <si>
    <t>Explanation of symbols</t>
  </si>
  <si>
    <t>Include variable statistics</t>
  </si>
  <si>
    <t>Show data set with corresponding rank</t>
  </si>
  <si>
    <t>Topics</t>
  </si>
  <si>
    <t>Analysis</t>
  </si>
  <si>
    <t>Select Spreadsheet</t>
  </si>
  <si>
    <t>Edit data</t>
  </si>
  <si>
    <t>Estimates:</t>
  </si>
  <si>
    <t>Stratified point estimate for the population proportion:</t>
  </si>
  <si>
    <t>Formula</t>
  </si>
  <si>
    <t>) in column</t>
  </si>
  <si>
    <t>(Strata sizes must behave in the same column)</t>
  </si>
  <si>
    <t>Input column for:</t>
  </si>
  <si>
    <t>By proportional allocation:</t>
  </si>
  <si>
    <t>By optimal allocation:</t>
  </si>
  <si>
    <t>Maximum margin of error</t>
  </si>
  <si>
    <t>Unstratified sample:</t>
  </si>
  <si>
    <t>Confidence level</t>
  </si>
  <si>
    <t>Input worksheet</t>
  </si>
  <si>
    <t>Column for estimated population proportions</t>
  </si>
  <si>
    <t>Use the selection buttons to indicate the strata sizes and estimated population proportions</t>
  </si>
  <si>
    <t>Sample size</t>
  </si>
  <si>
    <t>Stratification</t>
  </si>
  <si>
    <t>Include test statistics</t>
  </si>
  <si>
    <t xml:space="preserve">Enter value of parameter in </t>
  </si>
  <si>
    <t xml:space="preserve">Stratified point estimate for the population mean:  </t>
  </si>
  <si>
    <t>Column for estimated standard deviations</t>
  </si>
  <si>
    <t>Use the selection buttons to indicate the strata sizes and estimated standard deviations</t>
  </si>
  <si>
    <t>Z-test for the mean (variance known)</t>
  </si>
  <si>
    <t>Approximate z-test for population proportion</t>
  </si>
  <si>
    <t>Select input range for parameter values</t>
  </si>
  <si>
    <t>Output worksheet name:</t>
  </si>
  <si>
    <t>Parameter values must be written in a column</t>
  </si>
  <si>
    <t>Include formulas</t>
  </si>
  <si>
    <t>Show power curve</t>
  </si>
  <si>
    <t>Approximate z-test for population intensity</t>
  </si>
  <si>
    <t>Parameter area is an Excel column that contains the parameter values as the basis for calculating</t>
  </si>
  <si>
    <t>t test of mean value, given a particular st.dev.</t>
  </si>
  <si>
    <t xml:space="preserve">Select range for x-sample </t>
  </si>
  <si>
    <t xml:space="preserve">Select range for y-sample </t>
  </si>
  <si>
    <t>Confidence interval</t>
  </si>
  <si>
    <t>Select input range for x-sample</t>
  </si>
  <si>
    <t>Approximate  z-test: (Not recommended unless both sample sizes are 30 or more)</t>
  </si>
  <si>
    <t>normal population</t>
  </si>
  <si>
    <t>DATA ORGANISATION</t>
  </si>
  <si>
    <t xml:space="preserve"> Calculate</t>
  </si>
  <si>
    <t>Mean  =</t>
  </si>
  <si>
    <t>Select column range for interval midpoints</t>
  </si>
  <si>
    <t xml:space="preserve">Select column for frequencies </t>
  </si>
  <si>
    <t>Intervals in input worksheet</t>
  </si>
  <si>
    <t>Interval midpoints in input worksheet</t>
  </si>
  <si>
    <t>Variance</t>
  </si>
  <si>
    <t xml:space="preserve"> Between groups</t>
  </si>
  <si>
    <t xml:space="preserve"> Within groups</t>
  </si>
  <si>
    <t xml:space="preserve">Sum of squares </t>
  </si>
  <si>
    <t xml:space="preserve"> Total</t>
  </si>
  <si>
    <t>Show only Bartlett's test</t>
  </si>
  <si>
    <t>Number of repetitions</t>
  </si>
  <si>
    <t>OUTPUT SUMMARY</t>
  </si>
  <si>
    <t>Between column factors</t>
  </si>
  <si>
    <t>Between row factors</t>
  </si>
  <si>
    <t>Interaction</t>
  </si>
  <si>
    <t>Total</t>
  </si>
  <si>
    <t>Source of variation</t>
  </si>
  <si>
    <t>p-value</t>
  </si>
  <si>
    <t>Note that the number of repetitions should be the same for all combinations of row and column factors</t>
  </si>
  <si>
    <t>Sum of squares</t>
  </si>
  <si>
    <t>Show standard deviation of repetitions</t>
  </si>
  <si>
    <t>Select row for column factors</t>
  </si>
  <si>
    <t>Select column for row factors:</t>
  </si>
  <si>
    <t>Include model and formulas</t>
  </si>
  <si>
    <t>Click on Calculate</t>
  </si>
  <si>
    <t>Include row and column statistics</t>
  </si>
  <si>
    <t>Name of factors</t>
  </si>
  <si>
    <t xml:space="preserve">Maximum margin of error = </t>
  </si>
  <si>
    <t>Approximate z-interval: (Not recommended if the sample size is smaller than30</t>
  </si>
  <si>
    <t>Approximate z-test: (Not recommended if the sample size is smaller than 30)</t>
  </si>
  <si>
    <t>Copy</t>
  </si>
  <si>
    <t>Paste</t>
  </si>
  <si>
    <t>Show sheet name</t>
  </si>
  <si>
    <t>Return1</t>
  </si>
  <si>
    <t>Scroll unit</t>
  </si>
  <si>
    <t>Select several sheets of erasure</t>
  </si>
  <si>
    <t>Move</t>
  </si>
  <si>
    <t>Superscript</t>
  </si>
  <si>
    <t>Subscript</t>
  </si>
  <si>
    <t>Return</t>
  </si>
  <si>
    <t>Bold</t>
  </si>
  <si>
    <t>Italic</t>
  </si>
  <si>
    <t>Move insertion point</t>
  </si>
  <si>
    <t>Select a data range</t>
  </si>
  <si>
    <t>Data filled in columns using the ENTER</t>
  </si>
  <si>
    <t>Data filled in rows using the ENTER</t>
  </si>
  <si>
    <t>Unmark</t>
  </si>
  <si>
    <t>When editing text with mixed formatting of Greek, superscript, subscript, bold or italics, formats will be lost. (Use Formatting Text)</t>
  </si>
  <si>
    <t>Column width</t>
  </si>
  <si>
    <t>Activate</t>
  </si>
  <si>
    <t>Current column</t>
  </si>
  <si>
    <t xml:space="preserve">RETURN </t>
  </si>
  <si>
    <t>Help</t>
  </si>
  <si>
    <t>Formatting Text</t>
  </si>
  <si>
    <t>Left align</t>
  </si>
  <si>
    <t>Center</t>
  </si>
  <si>
    <t>Right align</t>
  </si>
  <si>
    <t>Warning !</t>
  </si>
  <si>
    <t>Hide formula bar</t>
  </si>
  <si>
    <t>Form closed at marker</t>
  </si>
  <si>
    <t>Select print location</t>
  </si>
  <si>
    <t>Transfer</t>
  </si>
  <si>
    <t>Special matrices and operations</t>
  </si>
  <si>
    <t>Select --&gt; Copy</t>
  </si>
  <si>
    <t>Insert point</t>
  </si>
  <si>
    <t>Empty selected cells recorded with value 0</t>
  </si>
  <si>
    <t>Danish</t>
  </si>
  <si>
    <t>English</t>
  </si>
  <si>
    <t>Language</t>
  </si>
  <si>
    <t>Not to be entered</t>
  </si>
  <si>
    <t>Name:</t>
  </si>
  <si>
    <t>Marker kolonne med etiketter</t>
  </si>
  <si>
    <t>Skift til data-ark (klik på blå knap)</t>
  </si>
  <si>
    <t>Beregning inaktiv</t>
  </si>
  <si>
    <t>Markering</t>
  </si>
  <si>
    <t>Der findes tomme eller ikke-numeriske dataceller</t>
  </si>
  <si>
    <t>Ugyldige data</t>
  </si>
  <si>
    <t>Stikprøvestørrelser skal være større end 0</t>
  </si>
  <si>
    <t>Stikprøver</t>
  </si>
  <si>
    <t>Beregningen kræver mindst 2 stikprøver</t>
  </si>
  <si>
    <t>En uventet regnefejl er opstået</t>
  </si>
  <si>
    <t>Beregning kan ikke udføres, fordi estimat er lig 0 eller 1</t>
  </si>
  <si>
    <t>Data</t>
  </si>
  <si>
    <t>Stikprøvestørrelser skal være positive</t>
  </si>
  <si>
    <t>Datafejl</t>
  </si>
  <si>
    <t>Antal mærkede skal være ikke-negative</t>
  </si>
  <si>
    <t>Antal mærkede må ikke overstige stikprøvestørrelsen</t>
  </si>
  <si>
    <t>Approksimation kan være tvivlsom</t>
  </si>
  <si>
    <t>Antal forekomster skal være ikke-negative</t>
  </si>
  <si>
    <t xml:space="preserve">Udfør beregning - Tryk på grøn knap 'Beregn' </t>
  </si>
  <si>
    <t>Manglende beregning</t>
  </si>
  <si>
    <t>Manglende markering af etiketter</t>
  </si>
  <si>
    <t>Sammenlignende test for flere populationsandele</t>
  </si>
  <si>
    <t>H0 : p1 = p2 = ... = pm</t>
  </si>
  <si>
    <t>Antal mærkede</t>
  </si>
  <si>
    <t>Andel</t>
  </si>
  <si>
    <t>Forventet antal</t>
  </si>
  <si>
    <t>mærkede</t>
  </si>
  <si>
    <t>Sammenlignende test for flere populationsintensiteter</t>
  </si>
  <si>
    <t>Antal forekomster</t>
  </si>
  <si>
    <t>Intensitet pr.</t>
  </si>
  <si>
    <t>observation</t>
  </si>
  <si>
    <t>forekomster</t>
  </si>
  <si>
    <t>H1 : non H0</t>
  </si>
  <si>
    <t>Stikprøve</t>
  </si>
  <si>
    <t>Bidrag til</t>
  </si>
  <si>
    <t>teststørrelse</t>
  </si>
  <si>
    <t>Teststørrelse</t>
  </si>
  <si>
    <t xml:space="preserve">; Frihedgrader = </t>
  </si>
  <si>
    <t>Manglende markering for stikprøvestørrelse</t>
  </si>
  <si>
    <t>Manglende markering for antal mærkede</t>
  </si>
  <si>
    <t>Ho:  Identiske populationsandele</t>
  </si>
  <si>
    <t>Manglende markering for antal forekomster</t>
  </si>
  <si>
    <t>Ho:  Identiske populationsintensiteter</t>
  </si>
  <si>
    <t>Handlingen kræver at der først er udført en beregning</t>
  </si>
  <si>
    <t>Datafelter er tomme eller ændret</t>
  </si>
  <si>
    <t>Model</t>
  </si>
  <si>
    <t>Hypoteser</t>
  </si>
  <si>
    <t xml:space="preserve"> og </t>
  </si>
  <si>
    <t>H1: non H0</t>
  </si>
  <si>
    <t>(H0: Homogenitet mellem rækkernes(kolonnernes) relative fordeling)</t>
  </si>
  <si>
    <t>Observerede og forventede værdier</t>
  </si>
  <si>
    <t>Observerede antal:   f i j</t>
  </si>
  <si>
    <t>Forventede værdier under H0 :  e i j = Rækkesum(i)* Kolonnesum(j) / n</t>
  </si>
  <si>
    <t xml:space="preserve">Bidrag til teststørrelse:  </t>
  </si>
  <si>
    <t>Approksimativ teststørrelse:</t>
  </si>
  <si>
    <t xml:space="preserve"> (approksimationen synes acceptabel, fordi alle forventede værdier &gt; 3)</t>
  </si>
  <si>
    <t xml:space="preserve"> (approksimationen synes tvivlsom, fordi ikke alle forventede værdier &gt; 3)</t>
  </si>
  <si>
    <t>Række- og kolonnevis angivelse af kategoriandele</t>
  </si>
  <si>
    <t>Forventet</t>
  </si>
  <si>
    <t>Sum</t>
  </si>
  <si>
    <t>Ugyldig markering</t>
  </si>
  <si>
    <t>Testniveau er et tal mellem 0 og 1</t>
  </si>
  <si>
    <t>Ikke alle observationer er hele tal</t>
  </si>
  <si>
    <t>Advarsel</t>
  </si>
  <si>
    <t>En række- eller kolonnesum må ikke være lig 0</t>
  </si>
  <si>
    <t>Krav til data</t>
  </si>
  <si>
    <t>Der er forventede antal mindre end 3.</t>
  </si>
  <si>
    <t>Approksimation til chikvadratfordeling er tvivlsom.</t>
  </si>
  <si>
    <t>Tabellen skal indeholde mindst 2 kolonner og mindst 2 rækker</t>
  </si>
  <si>
    <t>Manglende data</t>
  </si>
  <si>
    <t xml:space="preserve">Række </t>
  </si>
  <si>
    <t xml:space="preserve">Kolonne </t>
  </si>
  <si>
    <t>normal</t>
  </si>
  <si>
    <t>Observerede værdier</t>
  </si>
  <si>
    <t>Handlingen kræver at der er udført en beregning</t>
  </si>
  <si>
    <t>Udfyld evt. tomme felter og tryk den grønne knap Beregn</t>
  </si>
  <si>
    <t>Datafelter tomme eller ændret</t>
  </si>
  <si>
    <t xml:space="preserve">Beskrivende statistik for </t>
  </si>
  <si>
    <t>Mindste værdi</t>
  </si>
  <si>
    <t>Største værdi</t>
  </si>
  <si>
    <t>Nedre kvartil</t>
  </si>
  <si>
    <t>Median</t>
  </si>
  <si>
    <t>Øvre kvartil</t>
  </si>
  <si>
    <t>Skævhed</t>
  </si>
  <si>
    <t>Antal observationer</t>
  </si>
  <si>
    <t xml:space="preserve">(median for observationsværdier &lt; </t>
  </si>
  <si>
    <t xml:space="preserve">(median for observationsværdier &gt; </t>
  </si>
  <si>
    <t>Kan ej udregnes da s = 0</t>
  </si>
  <si>
    <t>Værdier til søjlediagram:</t>
  </si>
  <si>
    <t>n   Interval   ø</t>
  </si>
  <si>
    <t>Hyppighed</t>
  </si>
  <si>
    <t xml:space="preserve">   Sum</t>
  </si>
  <si>
    <t>Interval</t>
  </si>
  <si>
    <t>St.afv.=</t>
  </si>
  <si>
    <t>Obs.nr.</t>
  </si>
  <si>
    <t>Sorterede</t>
  </si>
  <si>
    <t>observations-</t>
  </si>
  <si>
    <t>værdier</t>
  </si>
  <si>
    <t>Fraktiler</t>
  </si>
  <si>
    <t>Normal-</t>
  </si>
  <si>
    <t>(z-værdi)</t>
  </si>
  <si>
    <t xml:space="preserve">Normalfraktildiagram for </t>
  </si>
  <si>
    <t xml:space="preserve">Middelværdi = </t>
  </si>
  <si>
    <t xml:space="preserve">Standardafvigelse = </t>
  </si>
  <si>
    <t>Antal søjler skal være et positivt tal og mindst 2</t>
  </si>
  <si>
    <t>Indtastningsfejl</t>
  </si>
  <si>
    <t>Antal søjler skal mindst 2 og højst 9</t>
  </si>
  <si>
    <t>Intervalbredde skal være et positivt tal</t>
  </si>
  <si>
    <t>Startværdi skal være numerisk</t>
  </si>
  <si>
    <t xml:space="preserve">Der er forventede antal, som er mindre end 3. Approksimationen til chikvadratfordelingen er tvivlsom medmindre du slår grupper sammen. </t>
  </si>
  <si>
    <t>Observationskategorier</t>
  </si>
  <si>
    <t>observationshyppigheder</t>
  </si>
  <si>
    <t>Der skal være mindst 3 kategorier</t>
  </si>
  <si>
    <t>Laveste observationsværdi skal være mindst 0</t>
  </si>
  <si>
    <t>Observationskategorier og -hyppigheder skal være hele tal</t>
  </si>
  <si>
    <t>Observationskategorierne skal være voksende</t>
  </si>
  <si>
    <t>Stikprøvestørrelse skal angives</t>
  </si>
  <si>
    <t>Stikprøvestørrelse skal være numerisk</t>
  </si>
  <si>
    <t>Stikprøvestørrelse skal være et helt positiv tal</t>
  </si>
  <si>
    <t>Angivelse af p mangler</t>
  </si>
  <si>
    <t>Estimatet skal være numerisk</t>
  </si>
  <si>
    <t>p skal være mellem 0 og 1</t>
  </si>
  <si>
    <t>øvre kategori kan ikke overstige stikprøvestørrelsen</t>
  </si>
  <si>
    <t>Test af modellen: X følger en binomialfordeling</t>
  </si>
  <si>
    <t>H0: X ~ b(m, q0)</t>
  </si>
  <si>
    <t xml:space="preserve">Populationsandel q0 er estimeret fra data til  </t>
  </si>
  <si>
    <t xml:space="preserve">Populationsandel qo antages at være  </t>
  </si>
  <si>
    <t xml:space="preserve">Anvendt estimat for Populationsandel qo er </t>
  </si>
  <si>
    <t>Observations-</t>
  </si>
  <si>
    <t>kategorier</t>
  </si>
  <si>
    <t>Ki</t>
  </si>
  <si>
    <t xml:space="preserve">højst </t>
  </si>
  <si>
    <t xml:space="preserve">Mindst </t>
  </si>
  <si>
    <t>Observerede</t>
  </si>
  <si>
    <t>antal</t>
  </si>
  <si>
    <t>Kategoriandele</t>
  </si>
  <si>
    <t>under H0</t>
  </si>
  <si>
    <t xml:space="preserve">Forventede </t>
  </si>
  <si>
    <t>For kolonnen med kategorier gælder følgende:</t>
  </si>
  <si>
    <t>Alle kategoriværdier, på nær den sidste, opfattes af programmet som en øvre grænse</t>
  </si>
  <si>
    <t>Sidste kategoriværdi opfattes af programmet som en nedre grænse</t>
  </si>
  <si>
    <t>udfyld n-felt</t>
  </si>
  <si>
    <t>n skal være numerisk</t>
  </si>
  <si>
    <t>n skal være positiv</t>
  </si>
  <si>
    <t>n skal være et helt tal</t>
  </si>
  <si>
    <t>x-felt skal udfyldes</t>
  </si>
  <si>
    <t>x skal være numerisk</t>
  </si>
  <si>
    <t>x skal være et helt tal</t>
  </si>
  <si>
    <t>x skal være positiv</t>
  </si>
  <si>
    <t>x må ikke være større end n</t>
  </si>
  <si>
    <t>p-hat felt skal udfyldes</t>
  </si>
  <si>
    <t>phat skal være numerisk</t>
  </si>
  <si>
    <t>phat-værdien skal være mellem 0 og 1</t>
  </si>
  <si>
    <t>p0-felt skal udfyldes</t>
  </si>
  <si>
    <t>p0 skal være numerisk</t>
  </si>
  <si>
    <t>p0-værdien skal være mellem 0 og 1</t>
  </si>
  <si>
    <t>p0 = 0 eller p0 = 1 : analyse kan ikke udføres</t>
  </si>
  <si>
    <t>Ugyldig p0-værdi</t>
  </si>
  <si>
    <t>Approximationen er tvivlsom. Vil du vælge eksakt test i stedet?</t>
  </si>
  <si>
    <t>Approksimation</t>
  </si>
  <si>
    <t>z-test af populationsandelen i en binomialfordelt population</t>
  </si>
  <si>
    <t>Eksakt test af populationsandelen i en binomialfordelt population</t>
  </si>
  <si>
    <t xml:space="preserve">X ~ b(n,p)  </t>
  </si>
  <si>
    <t>X ~ b(n, p0)</t>
  </si>
  <si>
    <t>n-felt</t>
  </si>
  <si>
    <t>Antal observationer skal være større end 1</t>
  </si>
  <si>
    <t>n-felt skal være positivt</t>
  </si>
  <si>
    <t>n-felt skal være et helt tal</t>
  </si>
  <si>
    <t>s-felt</t>
  </si>
  <si>
    <t>alfa-felt</t>
  </si>
  <si>
    <t>Konfidensniveau skal være mellem 0 og 1</t>
  </si>
  <si>
    <t>Beregningskapaciteten er overskredet - Konfidensinterval beregnes ikke!</t>
  </si>
  <si>
    <t>Kapacitetsbegrænsning</t>
  </si>
  <si>
    <t>Chikvadrat-konfidensinterval for varians/standardafvigelse i en normalfordelt population</t>
  </si>
  <si>
    <t xml:space="preserve">%-konfidensinterval for variansen </t>
  </si>
  <si>
    <t xml:space="preserve">Punktestimat = </t>
  </si>
  <si>
    <t xml:space="preserve">Nedre grænse = </t>
  </si>
  <si>
    <t xml:space="preserve">Øvre grænse = </t>
  </si>
  <si>
    <t xml:space="preserve">%-konfidensinterval for standardafvigelsen </t>
  </si>
  <si>
    <t>sigma0-felt</t>
  </si>
  <si>
    <t>sigma0-værdi skal være positiv</t>
  </si>
  <si>
    <t xml:space="preserve"> Frihedsgrader = </t>
  </si>
  <si>
    <t>Chikvadrat-test af standardafvigelse i én normalfordeling</t>
  </si>
  <si>
    <t>Beregningen kræver at der indgår mindst 2 kolonner (variable)</t>
  </si>
  <si>
    <t>Dataområde indeholder tomme eller ikke-numeriske celler</t>
  </si>
  <si>
    <t>Beregningen kræver at alle kolonne indeholder det samme antal observationer</t>
  </si>
  <si>
    <t>Kolonner</t>
  </si>
  <si>
    <t>Dataområde mangler at blive markeret</t>
  </si>
  <si>
    <t>Antal kolonner og rækker skal være ens</t>
  </si>
  <si>
    <t>Tabeldimension</t>
  </si>
  <si>
    <t>Kovarians/Korrelationsmatricen har ikke-positive diagonalelementer</t>
  </si>
  <si>
    <t>Kovarians/Korrelationsmatricen indeholde ikke-numeriske data</t>
  </si>
  <si>
    <t>Kovarians/Korrelationsmatricen er ikke symmetrisk</t>
  </si>
  <si>
    <t>Korrelationsmatrix kan ikke transformeres til en Kovariansmatrix</t>
  </si>
  <si>
    <t>Korrelationsmatrix!</t>
  </si>
  <si>
    <t xml:space="preserve">kolonne </t>
  </si>
  <si>
    <t>Til udskrivskrivning</t>
  </si>
  <si>
    <t>Dobbeltmarkering er ikke tilladt</t>
  </si>
  <si>
    <t>Beregningen kræver mindst 3 observationer for hver variabel</t>
  </si>
  <si>
    <t>Hvis decimalfeltet er tomt/blankt anvendes flydende decimaler</t>
  </si>
  <si>
    <t>Antal faktorer (k)</t>
  </si>
  <si>
    <t>Antal observationer (n)</t>
  </si>
  <si>
    <t>Korrelation</t>
  </si>
  <si>
    <t>Kovarians</t>
  </si>
  <si>
    <t>Egenværdier</t>
  </si>
  <si>
    <t>Egenvektorer</t>
  </si>
  <si>
    <t xml:space="preserve">Faktorloadings: fi,j = Vi,j </t>
  </si>
  <si>
    <t>Kommunaliteter: KMi,j = fi,j2</t>
  </si>
  <si>
    <t>Faktor</t>
  </si>
  <si>
    <t>KMi,</t>
  </si>
  <si>
    <t>De standardiserede observationer kan ikke beregnes,</t>
  </si>
  <si>
    <t>fordi standardafvigelsen for en kolonne er lig 0.</t>
  </si>
  <si>
    <t>Advarsel - Beregninger stoppes</t>
  </si>
  <si>
    <t>Matricen med faktorloadings er singulær og kan ikke inverteres</t>
  </si>
  <si>
    <t>Justerede obs.</t>
  </si>
  <si>
    <t>Faktormatrix</t>
  </si>
  <si>
    <t>Indtast antal forsøg</t>
  </si>
  <si>
    <t>Antal forsøg skal være et positivt heltal</t>
  </si>
  <si>
    <t>Indtast sandsynlighed</t>
  </si>
  <si>
    <t>Sandsynligheden skal være et tal mellem 0 og 1</t>
  </si>
  <si>
    <t>Resultater: (Præcision 8 decimaler)</t>
  </si>
  <si>
    <t xml:space="preserve">X følger en binomialfordeling med n = </t>
  </si>
  <si>
    <t xml:space="preserve"> og p = </t>
  </si>
  <si>
    <t xml:space="preserve">Middelværdien for X er </t>
  </si>
  <si>
    <t xml:space="preserve">Variansen for X er </t>
  </si>
  <si>
    <t>x-værdien skal være et tal</t>
  </si>
  <si>
    <t>x-værdien må ikke være negativ eller større end antal forsøg</t>
  </si>
  <si>
    <t>x-værdien skal være et positivt heltal</t>
  </si>
  <si>
    <t>y-værdien skal være et tal</t>
  </si>
  <si>
    <t>y-værdien må ikke være negativ eller større end antal forsøg</t>
  </si>
  <si>
    <t>y-værdien skal være et positivt heltal</t>
  </si>
  <si>
    <t>Handlingen kræver at der er udført en beregning med angivelse af x-værdi</t>
  </si>
  <si>
    <t>Forventning og varians</t>
  </si>
  <si>
    <t xml:space="preserve">       ; st.afv. = </t>
  </si>
  <si>
    <t>Binomialfordeling</t>
  </si>
  <si>
    <t>Eksakte sandsynligheder</t>
  </si>
  <si>
    <t>(normalfordelingsapproksimation m. korrektion))</t>
  </si>
  <si>
    <t>(normalfordelingsapproksimation u. korrektion))</t>
  </si>
  <si>
    <t xml:space="preserve">Approksimative sandsynligheder </t>
  </si>
  <si>
    <t>x-værdien skal være positiv</t>
  </si>
  <si>
    <t>y-værdien skal være positiv</t>
  </si>
  <si>
    <t>Indtast antal frihedsgrader</t>
  </si>
  <si>
    <t>Antal frihedsgrader skal være et positivt heltal</t>
  </si>
  <si>
    <t xml:space="preserve"> frihedsgrader</t>
  </si>
  <si>
    <t>Chikvadratfordeling. Beregning af sandsynligheder</t>
  </si>
  <si>
    <t>Chikvadratfordeling. Beregning af fraktiler</t>
  </si>
  <si>
    <t xml:space="preserve">X følger en chikvadrat-fordeling med </t>
  </si>
  <si>
    <t xml:space="preserve"> frihedsgrader.</t>
  </si>
  <si>
    <t xml:space="preserve">; St.afv. = </t>
  </si>
  <si>
    <t>Sandsynligheder</t>
  </si>
  <si>
    <t xml:space="preserve">Fraktilberegning i chi-fordelingen med </t>
  </si>
  <si>
    <t xml:space="preserve"> %-fraktilen er</t>
  </si>
  <si>
    <t>Resultater: (Præsicion 8 decimaler)</t>
  </si>
  <si>
    <t xml:space="preserve"> % -fraktilen er </t>
  </si>
  <si>
    <t>Beregningskapaciteten er overskredet - Fraktil beregnes ikke!</t>
  </si>
  <si>
    <t>X følger en F-fordeling med (</t>
  </si>
  <si>
    <t>) frihedsgrader</t>
  </si>
  <si>
    <t>f-fordeling. Beregning af sandsynligheder</t>
  </si>
  <si>
    <t>f-fordeling. Beregning af fraktiler</t>
  </si>
  <si>
    <t>) frihedsgrader.</t>
  </si>
  <si>
    <t>Fraktilberegning i F-fordelingen med (</t>
  </si>
  <si>
    <t>Indtast populationsantal</t>
  </si>
  <si>
    <t>Populationsantallet skal være et positivt heltal</t>
  </si>
  <si>
    <t>Antal forsøg skal være et positivt heltal og ikke større end populationen</t>
  </si>
  <si>
    <t>Indtast antal mærkede</t>
  </si>
  <si>
    <t>Antal mærkede skal være et positivt heltal og mindre end populationen</t>
  </si>
  <si>
    <t xml:space="preserve">Hypergeometrisk sandsynlighed med N = </t>
  </si>
  <si>
    <t xml:space="preserve"> og n = </t>
  </si>
  <si>
    <t>Antal mærkede i stikprøven</t>
  </si>
  <si>
    <t>kan ikke være større end antal mærkede i populationen</t>
  </si>
  <si>
    <t>Antal ikke-mærkede i stikprøven</t>
  </si>
  <si>
    <t>kan ikke være større end antal ikke-mærkede i populationen</t>
  </si>
  <si>
    <t>Beregningstid kan være mærkbar</t>
  </si>
  <si>
    <t>Stor n (n &gt; 5000)</t>
  </si>
  <si>
    <t xml:space="preserve">X følger en hypergeometrisk fordeling med N = </t>
  </si>
  <si>
    <t xml:space="preserve">        ; st.afv. = </t>
  </si>
  <si>
    <t>Hypergeometrisk fordeling</t>
  </si>
  <si>
    <t>Approksimative sandsynligheder (normalfordelingsapproksimation)</t>
  </si>
  <si>
    <t>Approksimative sandsynligheder (binomialfordelingsapproksimation)</t>
  </si>
  <si>
    <t>Feltet for stikprøvestørrelsen n er enten tomt</t>
  </si>
  <si>
    <t>eller er ikke-numerisk</t>
  </si>
  <si>
    <t>Stikprøvestørrelsen skal være et helt positivt tal</t>
  </si>
  <si>
    <t>Indtast middelværdi</t>
  </si>
  <si>
    <t>Middelværdien skal være et tal</t>
  </si>
  <si>
    <t>Indtast standardafvigelse eller varians</t>
  </si>
  <si>
    <t>Standardafvigelse og varians skal være et positivt tal</t>
  </si>
  <si>
    <t xml:space="preserve">X følger en normalfordeling med middelværdi </t>
  </si>
  <si>
    <t xml:space="preserve"> og standardafvigelse </t>
  </si>
  <si>
    <t>Normalfordeling. Beregning af sandsynligheder</t>
  </si>
  <si>
    <t>Normalfordeling. Beregning af fraktiler</t>
  </si>
  <si>
    <t>Xi følger normalfordelingen N(</t>
  </si>
  <si>
    <t xml:space="preserve">X = Stikprøvegennemsnittet for </t>
  </si>
  <si>
    <t xml:space="preserve"> observationer følger normalfordelingen N(</t>
  </si>
  <si>
    <t xml:space="preserve">; St.afv = </t>
  </si>
  <si>
    <t>X følger normalfordelingen N(</t>
  </si>
  <si>
    <t>Fraktilberegning i N(</t>
  </si>
  <si>
    <t>middelværdien skal være et tal</t>
  </si>
  <si>
    <t>Indtast standardafvigelse</t>
  </si>
  <si>
    <t>Standardafvigelsen skal være et positivt tal</t>
  </si>
  <si>
    <t>Angiv gennemsnitsværdi for x</t>
  </si>
  <si>
    <t>Angiv gennemsnitsværdi for y</t>
  </si>
  <si>
    <t>Middelværdien skal være et positivt tal</t>
  </si>
  <si>
    <t xml:space="preserve">X  følger en poissonfordeling med intensiteten  </t>
  </si>
  <si>
    <t>x-værdien må ikke være negativ</t>
  </si>
  <si>
    <t xml:space="preserve">y-værdien må ikke være negativ </t>
  </si>
  <si>
    <t xml:space="preserve">Algoritmen som excel anvender til beregning af poissonsandsynligheder </t>
  </si>
  <si>
    <t>synes at give upræcise resultater for lambdaværdier over 2000.</t>
  </si>
  <si>
    <t>Anvend evt. normalfordelingsapproksimation.</t>
  </si>
  <si>
    <t xml:space="preserve">X følger en poissonfordeling med </t>
  </si>
  <si>
    <t xml:space="preserve">         ; st.afv. = </t>
  </si>
  <si>
    <t>Poissonfordeling</t>
  </si>
  <si>
    <t>Antal frihedsgrader skal være et positivt tal større end eller lig med 1</t>
  </si>
  <si>
    <t>Excentrisitetsparameteren skal være et tal</t>
  </si>
  <si>
    <t>Den absolutte værdi for excentricitetsparameteren overstiger 10</t>
  </si>
  <si>
    <t>Begrænsning</t>
  </si>
  <si>
    <t xml:space="preserve">X er t-fordelt med </t>
  </si>
  <si>
    <t>X er excentrisk t-fordelt (f,e)</t>
  </si>
  <si>
    <t>Angiv antal frihedsgrader (f)</t>
  </si>
  <si>
    <t>Excentrisitetsparameter (e)</t>
  </si>
  <si>
    <t>t-fordeling. Beregning af sandsynligheder</t>
  </si>
  <si>
    <t>t-fordeling. Beregning af fraktiler</t>
  </si>
  <si>
    <t xml:space="preserve">X følger en t-fordeling med </t>
  </si>
  <si>
    <t xml:space="preserve">X følger en excentrisk t-fordeling </t>
  </si>
  <si>
    <t xml:space="preserve">med </t>
  </si>
  <si>
    <t xml:space="preserve"> frihedsgrader og excentritetsparameter </t>
  </si>
  <si>
    <t xml:space="preserve">Fraktilberegning i t-fordelingen med </t>
  </si>
  <si>
    <t xml:space="preserve">X følger normalfordelingen med </t>
  </si>
  <si>
    <t>middelværdi 0 og standardafvigelse 1</t>
  </si>
  <si>
    <t>z-fordeling. Beregning af sandsynligheder</t>
  </si>
  <si>
    <t>z-fordeling. Beregning af fraktiler</t>
  </si>
  <si>
    <t>z-fordeling. Beregning af sandsynligheder og fraktiler</t>
  </si>
  <si>
    <t>X følger en standardnormalfordeling N(0,1)</t>
  </si>
  <si>
    <t>Fraktilberegning i N(0, 1)</t>
  </si>
  <si>
    <t>Manglende markering af dataområde</t>
  </si>
  <si>
    <t>Tomt dataområde</t>
  </si>
  <si>
    <t>Dataområde skal bestå af et lige antal kolonner</t>
  </si>
  <si>
    <t>Ugyldigt dataområde</t>
  </si>
  <si>
    <t>Dataområde skal være numerisk</t>
  </si>
  <si>
    <t>Indeksfaktor (</t>
  </si>
  <si>
    <t>Vægt (</t>
  </si>
  <si>
    <t xml:space="preserve">Vare </t>
  </si>
  <si>
    <t>Laspeyres</t>
  </si>
  <si>
    <t>Paasche</t>
  </si>
  <si>
    <t>Fisher</t>
  </si>
  <si>
    <t>Observationshyppigheder</t>
  </si>
  <si>
    <t>Kategoriandele under H0</t>
  </si>
  <si>
    <t>Der skal være mindst 2 kategorier</t>
  </si>
  <si>
    <t>Ikke alle observationshyppigheder er hele tal</t>
  </si>
  <si>
    <t>Kategoriandelene skal opfylde betingelsen: 0 &lt; p(i) &lt; 1</t>
  </si>
  <si>
    <t>Summen af kategoriandelene skal være 1</t>
  </si>
  <si>
    <t xml:space="preserve">Ikke alle forventede værdier er større end 3 </t>
  </si>
  <si>
    <t>Approksimation til chi-fordeling er tvivlsom</t>
  </si>
  <si>
    <t>Hypoteser (Angivet med 4 decimalers nøjagtighed)</t>
  </si>
  <si>
    <t>Observa-</t>
  </si>
  <si>
    <t>tions-</t>
  </si>
  <si>
    <t>Markeret område indeholder ikke-numeriske værdier</t>
  </si>
  <si>
    <t>Kategorisering</t>
  </si>
  <si>
    <t xml:space="preserve"> er udført</t>
  </si>
  <si>
    <t>Intervalgrænser mangler eller er ikke stigende</t>
  </si>
  <si>
    <t>Intervalgrænser</t>
  </si>
  <si>
    <t>Område er ikke markeret</t>
  </si>
  <si>
    <t>Dataområde</t>
  </si>
  <si>
    <t>Symboler i arket '</t>
  </si>
  <si>
    <t>Symboler</t>
  </si>
  <si>
    <t>Værdier</t>
  </si>
  <si>
    <t xml:space="preserve">Over </t>
  </si>
  <si>
    <t>Populationens klyngeantal mangler eller er ikke-numerisk</t>
  </si>
  <si>
    <t>Tastefejl</t>
  </si>
  <si>
    <t>Klyngeområde mangler at blive markeret</t>
  </si>
  <si>
    <t>Der kan maksimalt behandles 200 klyger</t>
  </si>
  <si>
    <t>Der er ikke-numeriske eller tomme celler i området for klyngestørrelser</t>
  </si>
  <si>
    <t>Antal observationer pr. klynge skal være mindst 1</t>
  </si>
  <si>
    <t>Klynger</t>
  </si>
  <si>
    <t>Antallet af klynger skal være mindst 1 og være mindre end populationens klyngeantal</t>
  </si>
  <si>
    <t xml:space="preserve">Område med </t>
  </si>
  <si>
    <t xml:space="preserve"> mangler at blive markeret</t>
  </si>
  <si>
    <t xml:space="preserve">Der er ikke-numeriske eller tomme celler i området for </t>
  </si>
  <si>
    <t>Antal mærkede skal være ikke-nagative</t>
  </si>
  <si>
    <t>Antal mærkede i klynge er ikke overalt mindre end klyngestørrelse</t>
  </si>
  <si>
    <t>Konfidenskoefficienten (%) skal være et tal mellem 0 og 100</t>
  </si>
  <si>
    <t>Populationsstørrelsen N skal være numerisk</t>
  </si>
  <si>
    <t>og større end antallet af klynger i populationen</t>
  </si>
  <si>
    <t xml:space="preserve">Estimation af middelværdien </t>
  </si>
  <si>
    <t xml:space="preserve"> ved klyngeudvælgelse</t>
  </si>
  <si>
    <t>Estimation af populationsandelen p ved klyngeudvælgelse</t>
  </si>
  <si>
    <t>Antal elementer i populationen</t>
  </si>
  <si>
    <t>Antal klynger i populationen</t>
  </si>
  <si>
    <t>Antal klynger i stikprøven</t>
  </si>
  <si>
    <t>Antal elementer i stikprøven</t>
  </si>
  <si>
    <t>Gennemsnitlig klyngestørrelse</t>
  </si>
  <si>
    <t>Punktestimater</t>
  </si>
  <si>
    <t>Punktestimat</t>
  </si>
  <si>
    <t>Punktestimatets standardafvigelse</t>
  </si>
  <si>
    <t xml:space="preserve"> % konfidensinterval (Normalfordelingsapproksimation)</t>
  </si>
  <si>
    <t>Fejlmargin</t>
  </si>
  <si>
    <t>Nedre grænse</t>
  </si>
  <si>
    <t>Øvre grænse</t>
  </si>
  <si>
    <t>Klyngesum</t>
  </si>
  <si>
    <t>Gennemsnit</t>
  </si>
  <si>
    <t>Dataoversigt</t>
  </si>
  <si>
    <t>Klyngenr.</t>
  </si>
  <si>
    <t>Klyngestørrelse</t>
  </si>
  <si>
    <t>klyngegennemsnit</t>
  </si>
  <si>
    <t>Marker kolonne med klyngegennemsnit</t>
  </si>
  <si>
    <t>antal mærkede i klynge</t>
  </si>
  <si>
    <t>Marker kolonne med antal mærkede i klynge</t>
  </si>
  <si>
    <t>Kapacitet er overskredet - max 100 kolonner</t>
  </si>
  <si>
    <t>kapacitet</t>
  </si>
  <si>
    <t>Marker kolonner</t>
  </si>
  <si>
    <t>Konfidenskoefficient skal være numerisk</t>
  </si>
  <si>
    <t>Fejlindtastning</t>
  </si>
  <si>
    <t>Konfidenskoefficient skal være mellem 0 og 100</t>
  </si>
  <si>
    <t>Kolonnestatistik(</t>
  </si>
  <si>
    <t>): Middelværdi, standardafvigelse og skævhed</t>
  </si>
  <si>
    <t>Kolonnevariable</t>
  </si>
  <si>
    <t>for middelværdi</t>
  </si>
  <si>
    <t xml:space="preserve">KI = </t>
  </si>
  <si>
    <t>Antal '</t>
  </si>
  <si>
    <t xml:space="preserve">Antal 'mindst </t>
  </si>
  <si>
    <t xml:space="preserve">Antal 'højst </t>
  </si>
  <si>
    <t xml:space="preserve">Antal 'Lig med </t>
  </si>
  <si>
    <t>): Antal og andel af 'mærkede' observationer</t>
  </si>
  <si>
    <t>for andel</t>
  </si>
  <si>
    <t>n skal være ethelt tal</t>
  </si>
  <si>
    <t>x skal være ikke-nagativ</t>
  </si>
  <si>
    <t>alfa-felt skal udfyldes</t>
  </si>
  <si>
    <t>alfa-felt skal være numerisk</t>
  </si>
  <si>
    <t>Konfidensniveauet skal være mellem 0 og 1</t>
  </si>
  <si>
    <t>Approksimationen er tvivlsom. Vil du alligevel beregne konfidensintervallet?</t>
  </si>
  <si>
    <t>Konfidensinterval for andelen i en binomialfordeling</t>
  </si>
  <si>
    <t xml:space="preserve">Model </t>
  </si>
  <si>
    <t>%-konfidensinterval for populationsandelen p</t>
  </si>
  <si>
    <t>z-konfidensinterval for andelen i en binomialfordeling</t>
  </si>
  <si>
    <t>X ~ b(n, p)</t>
  </si>
  <si>
    <t xml:space="preserve">St.afv(punktestimat) = </t>
  </si>
  <si>
    <t xml:space="preserve">Fejlmargin = </t>
  </si>
  <si>
    <t>Beregning af krævet stikprøvestørrelse n</t>
  </si>
  <si>
    <t>Approksimativt z-interval.</t>
  </si>
  <si>
    <t xml:space="preserve">Konfidensniveau = </t>
  </si>
  <si>
    <t xml:space="preserve">Ønsket fejlmargin = </t>
  </si>
  <si>
    <t xml:space="preserve">n skal være mindst = </t>
  </si>
  <si>
    <t xml:space="preserve">I ovenstående beregning forudsættes p = </t>
  </si>
  <si>
    <t>alfa-felt skal være mellem 0 og 1</t>
  </si>
  <si>
    <t>fejlmargin-felt</t>
  </si>
  <si>
    <t>fejlmargin-felt skal være mellem 0 og 1</t>
  </si>
  <si>
    <t>p-felt</t>
  </si>
  <si>
    <t>p-felt skal være mellem 0 og 1</t>
  </si>
  <si>
    <t>Operationen forudsætter, at der først er angivet et dataområde for kolonne 1</t>
  </si>
  <si>
    <t xml:space="preserve"> Markering: </t>
  </si>
  <si>
    <t>Antal kategorier oversiger 10 - Diagrammer kan blive uoverskuelige</t>
  </si>
  <si>
    <t>Ønsker du at udskive diagram</t>
  </si>
  <si>
    <t>Ja</t>
  </si>
  <si>
    <t>Der skelnes mellem store og små bogstaver</t>
  </si>
  <si>
    <t>Manglende markering af kolonne 1</t>
  </si>
  <si>
    <t>Markering er tom eller ugyldig</t>
  </si>
  <si>
    <t>Fejlmarkering</t>
  </si>
  <si>
    <t>Rækkenummer skal være numerisk</t>
  </si>
  <si>
    <t>Rækkenummer skal være et helt positivt tal</t>
  </si>
  <si>
    <t xml:space="preserve">Rækker inddelt efter </t>
  </si>
  <si>
    <t xml:space="preserve">Kolonner inddelt efter </t>
  </si>
  <si>
    <t>Restgr.</t>
  </si>
  <si>
    <t>Der må ikke være tomme celler i dataområdet</t>
  </si>
  <si>
    <t>Tomme dataceller</t>
  </si>
  <si>
    <t>KATEGORITABEL</t>
  </si>
  <si>
    <t>Antal</t>
  </si>
  <si>
    <t>Andel (%)</t>
  </si>
  <si>
    <t>Fejlmargin (%)</t>
  </si>
  <si>
    <t>* fejlmarginer angivet med rødt er tvivlsomme, fordi approksimationsbetingelsen til normalfordeling ikke er opfyldt</t>
  </si>
  <si>
    <t>Antal kategorier overstiger 10 - Diagrammer kan blive uoverskuelige</t>
  </si>
  <si>
    <t>Kategorier</t>
  </si>
  <si>
    <t>manglende markering af dataområde for 2. kolonne</t>
  </si>
  <si>
    <t>Marker område for 2. datakolonne</t>
  </si>
  <si>
    <t>restgr.</t>
  </si>
  <si>
    <t>Der må ikke være tomme celler i</t>
  </si>
  <si>
    <t>kolonne 1 eller kolonne 2</t>
  </si>
  <si>
    <t>ANTALSTABEL</t>
  </si>
  <si>
    <t>Procentvis fordeling af rækkeantal</t>
  </si>
  <si>
    <t>Procentvis fordeling af kolonneantal</t>
  </si>
  <si>
    <t>Der er opstået en systemfejl, som muligvis skyldes ugyldig dataområdereference</t>
  </si>
  <si>
    <t>Der findes tomme celler eller celler med ikke numeriske data</t>
  </si>
  <si>
    <t>en af X-variablene er en lineær funktion af de øvrige X-variable</t>
  </si>
  <si>
    <t>Modellen er tilsyneladende deterministisk:</t>
  </si>
  <si>
    <t>Y synes at være en direkte lineær funktion af en eller flere X-variable</t>
  </si>
  <si>
    <t>Af denne grund kan den anvendte algoritme</t>
  </si>
  <si>
    <t>Advarsel!</t>
  </si>
  <si>
    <t>korrelationsmatricen kan ikke inverteres</t>
  </si>
  <si>
    <t>Partiel korrelation udskrives ikke</t>
  </si>
  <si>
    <t>værdi er ikke numerisk</t>
  </si>
  <si>
    <t>Manglende markering af variable</t>
  </si>
  <si>
    <t>Datafelter</t>
  </si>
  <si>
    <t>Y-variablen ligger i X-området</t>
  </si>
  <si>
    <t>Markeringsfejl</t>
  </si>
  <si>
    <t>Manglende markering for etiketter</t>
  </si>
  <si>
    <t>Programmet er begrænset til højst</t>
  </si>
  <si>
    <t>at kunne behandle 30 uafhængige variable</t>
  </si>
  <si>
    <t>Programbegrænsning</t>
  </si>
  <si>
    <t>Forklarende variable</t>
  </si>
  <si>
    <t>Reduceret</t>
  </si>
  <si>
    <t>Overordnet</t>
  </si>
  <si>
    <t xml:space="preserve">  Reduceret model (R)</t>
  </si>
  <si>
    <t xml:space="preserve">  Overordnet model (O)</t>
  </si>
  <si>
    <t>KVADRATSUMMER OG F-TEST:</t>
  </si>
  <si>
    <t>Frihedsgrader</t>
  </si>
  <si>
    <t>F-værdi</t>
  </si>
  <si>
    <t>R2 | R2-just.</t>
  </si>
  <si>
    <t>Regression</t>
  </si>
  <si>
    <t>I alt (SAKy)</t>
  </si>
  <si>
    <t>Kan ej beregnes</t>
  </si>
  <si>
    <t>Test for reduktion af overordnet model</t>
  </si>
  <si>
    <t>H0: Modellen O kan reduceres til modellen R</t>
  </si>
  <si>
    <t>Reference</t>
  </si>
  <si>
    <t>(Model)</t>
  </si>
  <si>
    <t>(Residual)</t>
  </si>
  <si>
    <t>p-værdi</t>
  </si>
  <si>
    <t>HOVEDTAL FRA REGRESSIONSANALYSEN</t>
  </si>
  <si>
    <t xml:space="preserve">(Resultaterne er angivet med en præcision på </t>
  </si>
  <si>
    <t xml:space="preserve"> decimaler</t>
  </si>
  <si>
    <t>- værdier under decimalgrænsen angives med ~ 0)</t>
  </si>
  <si>
    <t xml:space="preserve">Responsvariabel: </t>
  </si>
  <si>
    <t>R-kvadreret</t>
  </si>
  <si>
    <t>(Determinationskoefficient)</t>
  </si>
  <si>
    <t>Justeret R-kvadreret</t>
  </si>
  <si>
    <t xml:space="preserve">Varians = </t>
  </si>
  <si>
    <t>KVADRATSUMMER OG F-TEST</t>
  </si>
  <si>
    <t>KOEFFICIENTER OG KONFIDENSINTERVALLER</t>
  </si>
  <si>
    <t>%-konfidensintervaller</t>
  </si>
  <si>
    <t>n. grænse</t>
  </si>
  <si>
    <t>ø. grænse</t>
  </si>
  <si>
    <t>Skæring</t>
  </si>
  <si>
    <t>Koefficienter</t>
  </si>
  <si>
    <t>Standardafv.</t>
  </si>
  <si>
    <t>KOEFFICIENTTESTS</t>
  </si>
  <si>
    <t>t-stat</t>
  </si>
  <si>
    <t>H1</t>
  </si>
  <si>
    <t>tosidet</t>
  </si>
  <si>
    <t>ensidet</t>
  </si>
  <si>
    <t>kan ej beregnes</t>
  </si>
  <si>
    <t xml:space="preserve">PROGNOSEINTERVALLER FOR </t>
  </si>
  <si>
    <t xml:space="preserve">, NÅR </t>
  </si>
  <si>
    <t xml:space="preserve"> ER </t>
  </si>
  <si>
    <t>nedre grænse</t>
  </si>
  <si>
    <t>øvre grænse</t>
  </si>
  <si>
    <t>punktestimat</t>
  </si>
  <si>
    <t>-% forudsigelsesinterval for Y</t>
  </si>
  <si>
    <t>-% konfidensinterval for E(Y)</t>
  </si>
  <si>
    <t>Hjælpestørrelser</t>
  </si>
  <si>
    <t>x-gennemsnit</t>
  </si>
  <si>
    <t>y-gennemsnit</t>
  </si>
  <si>
    <t>SAKx</t>
  </si>
  <si>
    <t>SAKy</t>
  </si>
  <si>
    <t>SAPxy</t>
  </si>
  <si>
    <t>KVADREREDE KORRELATIONER</t>
  </si>
  <si>
    <t>KORRELATIONER</t>
  </si>
  <si>
    <t>Partielle korrelationer mellem X-variable</t>
  </si>
  <si>
    <t>Partielle korrelationer mellem Y og X-variable</t>
  </si>
  <si>
    <t>observeret x</t>
  </si>
  <si>
    <t>observeret y</t>
  </si>
  <si>
    <t>beregnet y</t>
  </si>
  <si>
    <t>residual</t>
  </si>
  <si>
    <t>xy-plot</t>
  </si>
  <si>
    <t>Estimeret regressionslinie for</t>
  </si>
  <si>
    <t xml:space="preserve"> (x) og </t>
  </si>
  <si>
    <t xml:space="preserve"> (y)</t>
  </si>
  <si>
    <t>Plot af x- og y-værdier med regressionslinie</t>
  </si>
  <si>
    <t>Regressionslinie</t>
  </si>
  <si>
    <t>Observeret y: (</t>
  </si>
  <si>
    <t>Observeret y</t>
  </si>
  <si>
    <t>Beregnet y</t>
  </si>
  <si>
    <t xml:space="preserve">Plot af beregnet </t>
  </si>
  <si>
    <t xml:space="preserve"> mod observeret </t>
  </si>
  <si>
    <t>Plot af beregnet y mod observeret y</t>
  </si>
  <si>
    <t>Den reducerede model skal indeholde mindst 1 variabel</t>
  </si>
  <si>
    <t>Ugyldig reducering</t>
  </si>
  <si>
    <t>Modellen skal reduceres med mindst 1 variabel</t>
  </si>
  <si>
    <t>1 decimal</t>
  </si>
  <si>
    <t>flydende decimaler</t>
  </si>
  <si>
    <t>Y synes at være en direkte eller tilnærmelsesvis</t>
  </si>
  <si>
    <t xml:space="preserve">lineær funktion af en eller flere X-variable (R-kvadreret = </t>
  </si>
  <si>
    <t>bevirke at regressionsresultaterne bliver upræcise</t>
  </si>
  <si>
    <t>HOVEDTAL FRA REGRESSIONSANALYSEN. (Uden konstantled)</t>
  </si>
  <si>
    <t xml:space="preserve"> (Se note)</t>
  </si>
  <si>
    <t>I alt (SKy)</t>
  </si>
  <si>
    <t>Test af modellen: X følger en normalfordeling</t>
  </si>
  <si>
    <t>F = Antal observationer fordelt på observationskategorier ~ M(n, pi)</t>
  </si>
  <si>
    <t xml:space="preserve">X = Observationer for </t>
  </si>
  <si>
    <t>X = Observationsværdier</t>
  </si>
  <si>
    <t xml:space="preserve">Middelværdien </t>
  </si>
  <si>
    <t xml:space="preserve">0 er estimeret fra data til  </t>
  </si>
  <si>
    <t xml:space="preserve">0 er antages at være  </t>
  </si>
  <si>
    <t xml:space="preserve">Standardafvigelsen </t>
  </si>
  <si>
    <t xml:space="preserve"> højst </t>
  </si>
  <si>
    <t xml:space="preserve"> Over </t>
  </si>
  <si>
    <t>observationerne</t>
  </si>
  <si>
    <t>variablen '</t>
  </si>
  <si>
    <t xml:space="preserve">Det tyder ikke på at </t>
  </si>
  <si>
    <t xml:space="preserve"> er normalfordelt</t>
  </si>
  <si>
    <t xml:space="preserve">Det kan ikke afvises at </t>
  </si>
  <si>
    <t xml:space="preserve">med middelværdi </t>
  </si>
  <si>
    <t xml:space="preserve">med standardafvigelse </t>
  </si>
  <si>
    <t>Parameterværdi skal være numerisk</t>
  </si>
  <si>
    <t>parameterværdi skal være positiv</t>
  </si>
  <si>
    <t>testniveau skal være mellem 0 og 1</t>
  </si>
  <si>
    <t>Manglende markering af område for stikprøvedata</t>
  </si>
  <si>
    <t>Tomme felter eller ikke numeriske observationer</t>
  </si>
  <si>
    <t>Der kræves mindst 3 observationer til analysen</t>
  </si>
  <si>
    <t>Beregningskrav</t>
  </si>
  <si>
    <t>Antal kategori-intervaller skal være numerisk</t>
  </si>
  <si>
    <t>Antal kategori-intervaller skal være mindst 5 og højst 20</t>
  </si>
  <si>
    <t>udvidede</t>
  </si>
  <si>
    <t xml:space="preserve"> Der skal være mindst 5 kategori-intervaller</t>
  </si>
  <si>
    <t>Kategoriantaller skal være overalt voksende</t>
  </si>
  <si>
    <t xml:space="preserve">p-værdi(ss): </t>
  </si>
  <si>
    <t xml:space="preserve">Middelværdi: </t>
  </si>
  <si>
    <t xml:space="preserve">Standardafvigelse: </t>
  </si>
  <si>
    <t>Dataområde for en eller flere variable mangler at blive markeret</t>
  </si>
  <si>
    <t>Opsplitning af numerisk variabel på kategorier</t>
  </si>
  <si>
    <t xml:space="preserve"> fordelt på kategorivariablene:</t>
  </si>
  <si>
    <t xml:space="preserve"> i dataark</t>
  </si>
  <si>
    <t>Det totale antal observationer skal være mindst 2</t>
  </si>
  <si>
    <t>For få observationer</t>
  </si>
  <si>
    <t>Antal gentagelser pr. kategorikombination skal være mindst 2</t>
  </si>
  <si>
    <t>Analysen kan ikke gennemføres</t>
  </si>
  <si>
    <t>Rækker:</t>
  </si>
  <si>
    <t>Kolonner:</t>
  </si>
  <si>
    <t xml:space="preserve">Maksimalt antal gentagelser = </t>
  </si>
  <si>
    <t>Manglende gentagelser er simuleret N(Middelværdiij,St.afvij2)</t>
  </si>
  <si>
    <t>Totaler</t>
  </si>
  <si>
    <t>Gentagelser</t>
  </si>
  <si>
    <t>St.afv.</t>
  </si>
  <si>
    <t>Numeriske observationer fordelt på kategorier</t>
  </si>
  <si>
    <t xml:space="preserve">En kategorikombination har kun 1 obervation, </t>
  </si>
  <si>
    <t>hvorfor 'Manglende' observationer ikke kan simuleres</t>
  </si>
  <si>
    <t>En uventet fejl er opstået</t>
  </si>
  <si>
    <t>Beregning afbrydes</t>
  </si>
  <si>
    <t>Kategorivariablene indeholder numeriske data!</t>
  </si>
  <si>
    <t>Udskriften kan blive omfattende og uoverskuelig, hvis der er</t>
  </si>
  <si>
    <t>tale om egentlige kvantitativ og ikke en kategoriseret variable</t>
  </si>
  <si>
    <t>Totaler og gentagelser for grupper, rækker og kolonner</t>
  </si>
  <si>
    <t>Middelværdi og standardardafvigelse for grupper, rækker og kolonner</t>
  </si>
  <si>
    <t>Manglende markering af numerisk variabel</t>
  </si>
  <si>
    <t>Markering af data</t>
  </si>
  <si>
    <t>Manglende markering af kategoriseret variabel</t>
  </si>
  <si>
    <t>Markeringen må ikke indeholde tomme celler</t>
  </si>
  <si>
    <t>Beregningen kræver mindst 2 observationer</t>
  </si>
  <si>
    <t xml:space="preserve">Max: </t>
  </si>
  <si>
    <t xml:space="preserve">Min: </t>
  </si>
  <si>
    <t xml:space="preserve">Variationsbredde: </t>
  </si>
  <si>
    <t xml:space="preserve">'Opsplitningsvariablen' er </t>
  </si>
  <si>
    <t>numerisk</t>
  </si>
  <si>
    <t>kategoriseret</t>
  </si>
  <si>
    <t>Handlingen kræver en beregning - klik på grøn knap Beregn</t>
  </si>
  <si>
    <t xml:space="preserve">fordelt </t>
  </si>
  <si>
    <t>på kategorier</t>
  </si>
  <si>
    <t>for '</t>
  </si>
  <si>
    <t>' fordelt på '</t>
  </si>
  <si>
    <t xml:space="preserve">Observationer </t>
  </si>
  <si>
    <t xml:space="preserve"> (fordeling i pct)</t>
  </si>
  <si>
    <t xml:space="preserve"> (fordeling i antal og pct)</t>
  </si>
  <si>
    <t>pct.</t>
  </si>
  <si>
    <t xml:space="preserve"> fordelt på </t>
  </si>
  <si>
    <t xml:space="preserve">                                Numerisk variabel fordelt på kategorier</t>
  </si>
  <si>
    <t>Minimum</t>
  </si>
  <si>
    <t>Maksimum</t>
  </si>
  <si>
    <t>Procent</t>
  </si>
  <si>
    <t>Manglende markering for x- og y-værdier</t>
  </si>
  <si>
    <t>Analysen forudsætter en stikprøve på mindst 2 observationer</t>
  </si>
  <si>
    <t>Det markerede område indeholder tomme celler</t>
  </si>
  <si>
    <t>Der forekommer ikke-numeriske data</t>
  </si>
  <si>
    <t>Parameteren skal være numerisk</t>
  </si>
  <si>
    <t>Ugyldig indtastning</t>
  </si>
  <si>
    <t>Standardafvigelse er beregnet til 0</t>
  </si>
  <si>
    <t>Beregning stoppes</t>
  </si>
  <si>
    <t>Middelværditest for parvis sammenhørende observationer. Ukendt varians.</t>
  </si>
  <si>
    <t>Observationstabel</t>
  </si>
  <si>
    <t>Middelværdi X</t>
  </si>
  <si>
    <t>Middelværdi Y</t>
  </si>
  <si>
    <t>Middelværdi D</t>
  </si>
  <si>
    <t>Obs. nr.</t>
  </si>
  <si>
    <t xml:space="preserve">Placering: </t>
  </si>
  <si>
    <t>Ikke alle observationer er heltal</t>
  </si>
  <si>
    <t>x-felt</t>
  </si>
  <si>
    <t>Observationen er ikke heltal</t>
  </si>
  <si>
    <t>x-felt skal være positivt</t>
  </si>
  <si>
    <t>synes at give upræcise resultater for n*x over 2000.</t>
  </si>
  <si>
    <t>Approksimationen er tvivlsom, da nx &gt; 9 ikke er opfyldt. Vil du alligevel beregne konfidensintervallet?</t>
  </si>
  <si>
    <t xml:space="preserve">%-konfidensinterval for populationsintensiteten </t>
  </si>
  <si>
    <t>z-konfidensinterval for intensiteten i en poissonfordeling</t>
  </si>
  <si>
    <t>observationskategorier og -hyppigheder skal være hele tal</t>
  </si>
  <si>
    <t>observationskategorierne skal være voksende</t>
  </si>
  <si>
    <t>Angivelse af lambda mangler</t>
  </si>
  <si>
    <t>Estimatet skal være et positivt tal</t>
  </si>
  <si>
    <t>Lambda skal være et positivt tal</t>
  </si>
  <si>
    <t>Test af modellen: X følger en poissonfordeling</t>
  </si>
  <si>
    <t xml:space="preserve">Populationsintensiteten </t>
  </si>
  <si>
    <t xml:space="preserve">o antages at være  </t>
  </si>
  <si>
    <t xml:space="preserve">Anvendt estimat for Populationsintensiteten </t>
  </si>
  <si>
    <t>lambda0-felt</t>
  </si>
  <si>
    <t>Parameteren skal være positiv</t>
  </si>
  <si>
    <t>Eksakt test kan ikke beregnes.</t>
  </si>
  <si>
    <t>Anvend i stedet approksitiv z-test.</t>
  </si>
  <si>
    <t>Anvend evt. approksitiv z-test.</t>
  </si>
  <si>
    <t>z-test af intensiteten i en poissonfordelt population</t>
  </si>
  <si>
    <t>Eksakt test af intensiteten i en poissonfordelt population</t>
  </si>
  <si>
    <t>Signifikanssandsynlighed</t>
  </si>
  <si>
    <t xml:space="preserve">Testniveau = </t>
  </si>
  <si>
    <t xml:space="preserve">Der findes ikke-numeriske eller tomme celler i </t>
  </si>
  <si>
    <t>markeringen for x-stikprøven</t>
  </si>
  <si>
    <t>markeringen for y-stikprøven</t>
  </si>
  <si>
    <t>Mindst en difference skal være forskellig fra 0, for at testen kan gennemføres.</t>
  </si>
  <si>
    <t>Da alle differencer = 0, er der ikke grund til at tvivle på nulhypotesen</t>
  </si>
  <si>
    <t>Test afsluttes</t>
  </si>
  <si>
    <t xml:space="preserve">std(U) = </t>
  </si>
  <si>
    <t xml:space="preserve">ss = P(Z &lt; z) </t>
  </si>
  <si>
    <t xml:space="preserve">ss = P(Z &gt; z) </t>
  </si>
  <si>
    <t xml:space="preserve">Signifikans-sandsynlighed:   </t>
  </si>
  <si>
    <t>Manglende markering af etiket-række</t>
  </si>
  <si>
    <t>Mann-Whitney's U-test</t>
  </si>
  <si>
    <t>Wilcoxon's Fortegntest for parvis sammenhørende observationer</t>
  </si>
  <si>
    <t>Variable</t>
  </si>
  <si>
    <t xml:space="preserve"> ~ populationsfordelingen V</t>
  </si>
  <si>
    <t xml:space="preserve"> ~ populationsfordelingen W</t>
  </si>
  <si>
    <t>Rangsum(x)</t>
  </si>
  <si>
    <t>Rangsum(y)</t>
  </si>
  <si>
    <t>Antal obs.par</t>
  </si>
  <si>
    <t xml:space="preserve">Antal diff. </t>
  </si>
  <si>
    <t xml:space="preserve"> W*   ; Populationsfordelingen V er identisk eller højreforskudt i forhold til populationsfordelingen W</t>
  </si>
  <si>
    <t xml:space="preserve"> W*   ; Populationsfordelingen V er venstreforskudt i forhold til populationsfordelingen W</t>
  </si>
  <si>
    <t xml:space="preserve"> W*   ; Populationsfordelingen V er identisk eller venstreforskudt i forhold til populationsfordelingen W</t>
  </si>
  <si>
    <t xml:space="preserve"> W*   ; Populationsfordelingen V er højreforskudt i forhold til populationsfordelingen W</t>
  </si>
  <si>
    <t xml:space="preserve"> W*   ; Populationsfordelingen V er identisk med populationsfordelingen W</t>
  </si>
  <si>
    <t xml:space="preserve"> W*   ; Populationsfordelingen V er forskellig fra populationsfordelingen W</t>
  </si>
  <si>
    <t xml:space="preserve">Normalfordelingsapproksimation synes acceptabel fordi begge stikprøver er større end </t>
  </si>
  <si>
    <t xml:space="preserve">Normalfordelingsapproksimation synes tvivlsom fordi begge stikprøver ikke er større end </t>
  </si>
  <si>
    <t>Variabel statistik:</t>
  </si>
  <si>
    <t>Sorterede observationssæt med rangangivelse</t>
  </si>
  <si>
    <t>Rang</t>
  </si>
  <si>
    <t>Observationssæt med rangangivelse</t>
  </si>
  <si>
    <t>Differens</t>
  </si>
  <si>
    <t>Rang for absolut differens</t>
  </si>
  <si>
    <t>Handlingen kræver at kolonnen for y-stikprøven er markeret</t>
  </si>
  <si>
    <t>Eksperiment: Der betragtes to af hinanden uafhængige stikprøver</t>
  </si>
  <si>
    <t>Approksimationsbetingelse:</t>
  </si>
  <si>
    <t>Begge stikprøvestørrelser skal være større end 10</t>
  </si>
  <si>
    <t>Marker andet dataområde (kolonne) for y-stikprøve</t>
  </si>
  <si>
    <t>Eksperiment: Parvis sammenhørende observationer</t>
  </si>
  <si>
    <t>Begge stikprøvestørrelser skal være større end 20</t>
  </si>
  <si>
    <t>Marker anden kolonne for y-stikprøve</t>
  </si>
  <si>
    <t>Vælg et emne</t>
  </si>
  <si>
    <t>Emne</t>
  </si>
  <si>
    <t>Vælg en analyse</t>
  </si>
  <si>
    <t>Analyse</t>
  </si>
  <si>
    <t>Cellereferencer for strata og/eller skønsmæssige populationsandele mangler</t>
  </si>
  <si>
    <t>Markerede stratastørrelser indeholder tomme eller ikke-numeriske data</t>
  </si>
  <si>
    <t>Markerede kolonne med populationsandele indeholder</t>
  </si>
  <si>
    <t xml:space="preserve"> tomme eller ikke-numeriske data</t>
  </si>
  <si>
    <t>i de rækker hvor stratastørrelserne forkommer</t>
  </si>
  <si>
    <t>Markerede kolonne med populationsandele har værdier</t>
  </si>
  <si>
    <t>der ligger uden for gyldighedsområdet ]0 ;1[</t>
  </si>
  <si>
    <t>Stikprøvestørrelse skal være et helt positivt tal</t>
  </si>
  <si>
    <t>Manglende markering af kolonne for etiketter</t>
  </si>
  <si>
    <t>Der skal ALTID være udfyldt en kolonne med skønsmæssige populationsandele.</t>
  </si>
  <si>
    <t xml:space="preserve">Hvis der kun ønskes proportional allokering udfyldes en kolonne med skønsmæssige </t>
  </si>
  <si>
    <t xml:space="preserve"> populationsandele, alle af samme værdi</t>
  </si>
  <si>
    <t>Fejlmargin er et tal mellem 0 og 1</t>
  </si>
  <si>
    <t>Fejlmargin skal have en værdi mellem 0 og 1</t>
  </si>
  <si>
    <t>Konfidensniveau skal have en værdi mellem 0 og 1</t>
  </si>
  <si>
    <t>Stratastørrelser</t>
  </si>
  <si>
    <t>Stikprøvestørrelser</t>
  </si>
  <si>
    <t>Stikprøveantal</t>
  </si>
  <si>
    <t>Stikprøveantallene skal være hele tal</t>
  </si>
  <si>
    <t>Stikprøveantallene må ikke være større end eller lig stikprøvestørrelserne</t>
  </si>
  <si>
    <t>Stratastørrelserne skal være hele tal</t>
  </si>
  <si>
    <t>Stikprøvestørrelserne skal være hele tal</t>
  </si>
  <si>
    <t>Stikprøvestørrelserne må ikke være større end stratastørrelserne</t>
  </si>
  <si>
    <t>Approksimationen til normalfordelingen kan være dårlig</t>
  </si>
  <si>
    <t>Konfidensniveau-felt ikke numerisk eller tomt</t>
  </si>
  <si>
    <t>%-konfidensinterval for populationsandelen:</t>
  </si>
  <si>
    <t>Parameterfeltet skal udfyldes og skal være numerisk</t>
  </si>
  <si>
    <t>Parameter</t>
  </si>
  <si>
    <t>Parameterværdien skal have en værdie mellem 0 og 1</t>
  </si>
  <si>
    <t>MODEL</t>
  </si>
  <si>
    <t>Stratificeret stikprøve. Estimation af populationsandel.</t>
  </si>
  <si>
    <t>DATA:</t>
  </si>
  <si>
    <t>Strata</t>
  </si>
  <si>
    <t>Populations-</t>
  </si>
  <si>
    <t xml:space="preserve">    strata-</t>
  </si>
  <si>
    <t xml:space="preserve">  størrelse</t>
  </si>
  <si>
    <t xml:space="preserve">  strata-</t>
  </si>
  <si>
    <t xml:space="preserve">   vægte</t>
  </si>
  <si>
    <t xml:space="preserve"> Stikprøve-</t>
  </si>
  <si>
    <t xml:space="preserve">   antal</t>
  </si>
  <si>
    <t xml:space="preserve">   andele</t>
  </si>
  <si>
    <t>%-konfidensinterval for populationsandel og populationstotal</t>
  </si>
  <si>
    <t xml:space="preserve">         Populationsandel (p)</t>
  </si>
  <si>
    <t xml:space="preserve">         Populationstotal (N*p)</t>
  </si>
  <si>
    <t xml:space="preserve">1) Punktestimat </t>
  </si>
  <si>
    <t>2) St.afv(punktestimat)</t>
  </si>
  <si>
    <t xml:space="preserve">Fejlmargin  </t>
  </si>
  <si>
    <t xml:space="preserve">Nedre grænse  </t>
  </si>
  <si>
    <t xml:space="preserve">Øvre grænse  </t>
  </si>
  <si>
    <t>Variansen for punktestimatet er 0</t>
  </si>
  <si>
    <t>Test kan ikke udføres</t>
  </si>
  <si>
    <t>TESTSTATISTIK</t>
  </si>
  <si>
    <t xml:space="preserve">Approksimativ z-test: p0 = </t>
  </si>
  <si>
    <t xml:space="preserve">  andele</t>
  </si>
  <si>
    <t xml:space="preserve"> ustratificeret</t>
  </si>
  <si>
    <t xml:space="preserve">  proportionalt</t>
  </si>
  <si>
    <t xml:space="preserve">     optimalt</t>
  </si>
  <si>
    <t xml:space="preserve">Stikprøvestørrelse ved et konfidensniveau på </t>
  </si>
  <si>
    <t xml:space="preserve">, hvis fejlmargin højst må være </t>
  </si>
  <si>
    <t xml:space="preserve">              Stikprøve fordelt på strata</t>
  </si>
  <si>
    <t>Mindste n</t>
  </si>
  <si>
    <t>Beregningsgrundlag (Normalfordelingsapproksimation)</t>
  </si>
  <si>
    <t xml:space="preserve">Stratificering af en stikprøvestørrelse på </t>
  </si>
  <si>
    <t xml:space="preserve">   Stikprøve fordelt på strata</t>
  </si>
  <si>
    <t>Populationsandele p</t>
  </si>
  <si>
    <t>Allokering af stikprøve på strata</t>
  </si>
  <si>
    <t>Cellereferencer for strata og/eller skønsmæssige standardafvigelser mangler</t>
  </si>
  <si>
    <t>Markerede kolonne med standardafvigelser indeholder ikke-numeriske data</t>
  </si>
  <si>
    <t>Markerede kolonne med standardafvigelser indeholder negative tal</t>
  </si>
  <si>
    <t>Der skal ALTID være udfyldt en kolonne med skønsmæssige standardafvigelser.</t>
  </si>
  <si>
    <t xml:space="preserve"> standardafvigelser, alle af samme værdi</t>
  </si>
  <si>
    <t>markerede kolonne med standardafvigelser indeholder ikke-numeriske data</t>
  </si>
  <si>
    <t xml:space="preserve">Fejlmargin skal være et positivt tal </t>
  </si>
  <si>
    <t>Fejlmargin skal være et positivt tal</t>
  </si>
  <si>
    <t>standardafvigelser</t>
  </si>
  <si>
    <t>Ikke alle stratastikprøvestørrelser er mindst 30. Approksimationen til normalfordelingen kan være dårlig</t>
  </si>
  <si>
    <t>%-konfidensinterval for populationsgennemsnittet:</t>
  </si>
  <si>
    <t>MODEL (Den centrale grænseværdisætning)</t>
  </si>
  <si>
    <t xml:space="preserve"> størrelse</t>
  </si>
  <si>
    <t xml:space="preserve">  vægte</t>
  </si>
  <si>
    <t>Stikprøve-</t>
  </si>
  <si>
    <t xml:space="preserve">  middel-</t>
  </si>
  <si>
    <t xml:space="preserve">   værdi</t>
  </si>
  <si>
    <t xml:space="preserve"> standard-</t>
  </si>
  <si>
    <t xml:space="preserve"> afvigelse</t>
  </si>
  <si>
    <t>%-konfidensinterval for populationsgennemsnit og populationstotal</t>
  </si>
  <si>
    <t xml:space="preserve">    Populationsgennemsnit (</t>
  </si>
  <si>
    <t xml:space="preserve">         Populationstotal (N*</t>
  </si>
  <si>
    <t>1) Punktestimat</t>
  </si>
  <si>
    <t xml:space="preserve">Approksimativ z-test: </t>
  </si>
  <si>
    <t xml:space="preserve">  standard- </t>
  </si>
  <si>
    <t xml:space="preserve">  afvigelse </t>
  </si>
  <si>
    <t>Estimation af populationsgennemsnit</t>
  </si>
  <si>
    <t>P(Type 1)</t>
  </si>
  <si>
    <t>Manglende markering af kolonne med parameterværdier</t>
  </si>
  <si>
    <t>Der er tomme eller ikke numeriske celler i dataområdet</t>
  </si>
  <si>
    <t>Parameterværdier for populationsandele skal være mellem 0 og 1</t>
  </si>
  <si>
    <t>Parameterværdier for populationsintensiteter skal være positiv</t>
  </si>
  <si>
    <t>Der kan højst angives 100 parameterværdier</t>
  </si>
  <si>
    <t xml:space="preserve">P(type 1) </t>
  </si>
  <si>
    <t xml:space="preserve">Testniveau </t>
  </si>
  <si>
    <t>skal være numerisk</t>
  </si>
  <si>
    <t>skal have en værdi mellem 0 og 1</t>
  </si>
  <si>
    <t>P(type 2) skal være numerisk</t>
  </si>
  <si>
    <t>P(type 2) skal have en værdi mellem 0 og 1</t>
  </si>
  <si>
    <t>Andel under Ho skal have en værdi mellem 0 og 1</t>
  </si>
  <si>
    <t>Middelværdi under Ho skal være numerisk</t>
  </si>
  <si>
    <t>Standardafvigelse under Ho skal være numerisk</t>
  </si>
  <si>
    <t>intensiteten skal være et ikke-nagativt tal</t>
  </si>
  <si>
    <t>Stikprøvestørrelse for z-test af middelværdien med kendt varians</t>
  </si>
  <si>
    <t>Styrkefunktion for z-test af middelværdien med kendt varians</t>
  </si>
  <si>
    <t>Styrkefunktion for t-test af middelværdien, givet en bestemt standardafvigelsen</t>
  </si>
  <si>
    <t>Stikprøvestørrelse for approksimativt z-test af populationsandelen</t>
  </si>
  <si>
    <t>Stikprøvestørrelse for approksimativt z-test af populationsintensiteten</t>
  </si>
  <si>
    <t>Styrkefunktion for approksimativt z-test af populationsandelen</t>
  </si>
  <si>
    <t>Styrkefunktion for approksimativt z-test af populationsintensiteten</t>
  </si>
  <si>
    <t xml:space="preserve">Model: X ~ b(n,p) </t>
  </si>
  <si>
    <t xml:space="preserve"> Normal</t>
  </si>
  <si>
    <t>Testniveau(</t>
  </si>
  <si>
    <t xml:space="preserve">Stikprøvestørrelse(n) = </t>
  </si>
  <si>
    <t>Kritisk værdi for approksimativ z-test</t>
  </si>
  <si>
    <t>Kritisk værdi</t>
  </si>
  <si>
    <t>Styrkeberegning</t>
  </si>
  <si>
    <t>Approksimativ styrkeberegning baseret på KVp i normalfordeling</t>
  </si>
  <si>
    <t>Approksimativ styrkeberegning baseret på KVl i normalfordeling</t>
  </si>
  <si>
    <t xml:space="preserve">Styrke for H1: </t>
  </si>
  <si>
    <t>Eksakt styrkeberegning i binomialfordeling</t>
  </si>
  <si>
    <t>Eksakt styrkeberegning i poissonfordeling</t>
  </si>
  <si>
    <t>Styrkefunktion</t>
  </si>
  <si>
    <t>Styrkefunktion for approksimativ beregning</t>
  </si>
  <si>
    <t>Beregnet stikprøvestørrelse når:</t>
  </si>
  <si>
    <t xml:space="preserve">Hypoteser: H1: </t>
  </si>
  <si>
    <t xml:space="preserve"> eller</t>
  </si>
  <si>
    <t xml:space="preserve">Krav:           </t>
  </si>
  <si>
    <t xml:space="preserve">%-konfidensinterval for middelværdien </t>
  </si>
  <si>
    <t>KI-niveau:</t>
  </si>
  <si>
    <t>nx-felt skal udfyldes</t>
  </si>
  <si>
    <t>nx skal være numerisk</t>
  </si>
  <si>
    <t>nx skal være et helt tal</t>
  </si>
  <si>
    <t>nx skal være positiv</t>
  </si>
  <si>
    <t xml:space="preserve">x skal være et helt tal </t>
  </si>
  <si>
    <t>indtastningsfejl</t>
  </si>
  <si>
    <t>x må ikke være større end nx</t>
  </si>
  <si>
    <t>px-hat felt skal udfyldes</t>
  </si>
  <si>
    <t>phat-x skal være numerisk</t>
  </si>
  <si>
    <t>p-værdien skal være mellem 0 og 1</t>
  </si>
  <si>
    <t>ny-felt skal udfyldes</t>
  </si>
  <si>
    <t>ny skal være numerisk</t>
  </si>
  <si>
    <t>ny skal være et helt tal</t>
  </si>
  <si>
    <t>ny skal være positiv</t>
  </si>
  <si>
    <t>y-felt skal udfyldes</t>
  </si>
  <si>
    <t>y skal være numerisk</t>
  </si>
  <si>
    <t>y skal være positiv</t>
  </si>
  <si>
    <t>y skal være et helt tal</t>
  </si>
  <si>
    <t>y må ikke være større end ny</t>
  </si>
  <si>
    <t>py-hat felt skal udfyldes</t>
  </si>
  <si>
    <t>phat-y skal være numerisk</t>
  </si>
  <si>
    <t>Differencen D skal være numerisk</t>
  </si>
  <si>
    <t>Instastningsfejl</t>
  </si>
  <si>
    <t>Den pooled andel po er lig 0 eller 1. Test kan ikke udføres</t>
  </si>
  <si>
    <t>Approksimationsbetingelser er ikke opfyldt --&gt;</t>
  </si>
  <si>
    <t>Normalfordelingsapproksimationen er tvivlsom.</t>
  </si>
  <si>
    <t>Test/KI-niveauet skal være et tal mellem 0 og 1</t>
  </si>
  <si>
    <t xml:space="preserve"> % KI</t>
  </si>
  <si>
    <t xml:space="preserve"> Estimat for differens: </t>
  </si>
  <si>
    <t xml:space="preserve"> Nedre KI-grænse: </t>
  </si>
  <si>
    <t xml:space="preserve"> Øvre KI-grænse: </t>
  </si>
  <si>
    <t>z-test af populationsandele i to binomialfordelte populationer</t>
  </si>
  <si>
    <t>X ~ b(nx, px)</t>
  </si>
  <si>
    <t>Y ~ b(ny, py)</t>
  </si>
  <si>
    <t xml:space="preserve">z-konfidensinterval for differencen mellem to populationsandele </t>
  </si>
  <si>
    <t xml:space="preserve">Estimat for differens: </t>
  </si>
  <si>
    <t xml:space="preserve">Fejlmargin: </t>
  </si>
  <si>
    <t xml:space="preserve">Nedre grænse: </t>
  </si>
  <si>
    <t xml:space="preserve">Øvre grænse: </t>
  </si>
  <si>
    <t>nx-felt</t>
  </si>
  <si>
    <t>nx-felt skal være positivt</t>
  </si>
  <si>
    <t>nx-felt skal være et helt tal</t>
  </si>
  <si>
    <t>sx-felt</t>
  </si>
  <si>
    <t>ny-felt</t>
  </si>
  <si>
    <t>ny-felt skal være et helt tal</t>
  </si>
  <si>
    <t>sy-felt</t>
  </si>
  <si>
    <t>Test-niveauet skal være et tal mellem 0 og 1</t>
  </si>
  <si>
    <t xml:space="preserve"> Frihedsgrader = (</t>
  </si>
  <si>
    <t>f-test af standardafvigelse i to normalfordelte populationer</t>
  </si>
  <si>
    <t>ny-felt skal være positivt</t>
  </si>
  <si>
    <t>y-felt</t>
  </si>
  <si>
    <t>y-felt skal være positivt</t>
  </si>
  <si>
    <t>Der er en x eller y observation som ikke er et heltal</t>
  </si>
  <si>
    <t>z-test af intensiteter i to poissonfordelte populationer</t>
  </si>
  <si>
    <t>z-konfidensinterval for differencen mellem 2 intesiteter</t>
  </si>
  <si>
    <t xml:space="preserve"> % konfidensinterval for </t>
  </si>
  <si>
    <t>Standardafvigelsen (sigma) skal være positiv</t>
  </si>
  <si>
    <t>Input error</t>
  </si>
  <si>
    <t>Differencen D skal have en numerisk værdi</t>
  </si>
  <si>
    <t>Approksimativt (Ikke-pooled) t-test af middelværdi i to normalfordelte populationer</t>
  </si>
  <si>
    <t>t-konfidensinterval for differencen mellem 2 middelværdier. Ikke-pooled stikprøvevarians</t>
  </si>
  <si>
    <t>Poolet t-test af middelværdi i to normalfordelte populationer</t>
  </si>
  <si>
    <t xml:space="preserve">Antagelse:  </t>
  </si>
  <si>
    <t>t-konfidensinterval for differencen mellem 2 middelværdier. Pooled stikprøvevarians</t>
  </si>
  <si>
    <t>Model: (Populationsvarianser er ukendte)</t>
  </si>
  <si>
    <t>sigma x-felt</t>
  </si>
  <si>
    <t>sigma y-felt</t>
  </si>
  <si>
    <t>Approksimationen er tvivlsom</t>
  </si>
  <si>
    <t>fordi en af stikprøverne er mindre end 31</t>
  </si>
  <si>
    <t>z-test af middelværdi i to normalfordelte populationer</t>
  </si>
  <si>
    <t>Model (Populationsvarianser er kendte)</t>
  </si>
  <si>
    <t>z-test af middelværdi i to populationer</t>
  </si>
  <si>
    <t>Model (Den centrale grænseværdisætning)</t>
  </si>
  <si>
    <t>Model (Populationsvarianser er ukendte)</t>
  </si>
  <si>
    <t>z-konfidensinterval for differencen mellem 2 middelværdier. Normalfordeling</t>
  </si>
  <si>
    <t>z-konfidensinterval for differencen mellem 2 middelværdier</t>
  </si>
  <si>
    <t>Model: (Den centrale grænseværdisætning)</t>
  </si>
  <si>
    <t>Standardafvigelsen (s) skal være positiv</t>
  </si>
  <si>
    <t>my0-felt</t>
  </si>
  <si>
    <t>t-test af middelværdien i én normalfordelt population</t>
  </si>
  <si>
    <t>Intervaldata mangler at blive markeret</t>
  </si>
  <si>
    <t>Området for intervaldata indeholder tomme celler eller ikke numeriske data</t>
  </si>
  <si>
    <t>Frekvensdata mangler at blive markeret</t>
  </si>
  <si>
    <t>Manglende markering for frekvensdata</t>
  </si>
  <si>
    <t>Der skal være mindst et interval, dvs. 2 værdier i intervalkolonnen</t>
  </si>
  <si>
    <t>Området for frekvensdata indeholder tomme celler eller ikke numeriske data</t>
  </si>
  <si>
    <t>Frekvenser skal være heltal</t>
  </si>
  <si>
    <t>Fejl i inddata</t>
  </si>
  <si>
    <t>intervaldata skal være i stigende orden</t>
  </si>
  <si>
    <t xml:space="preserve">for </t>
  </si>
  <si>
    <t xml:space="preserve">Beskrivende statistik. Grupperede data </t>
  </si>
  <si>
    <t>Midtpunkter</t>
  </si>
  <si>
    <t>Frekvenser</t>
  </si>
  <si>
    <t xml:space="preserve">Total = </t>
  </si>
  <si>
    <t>Intervalmidtpunkt</t>
  </si>
  <si>
    <t>Marker kolonneområde med intervaller</t>
  </si>
  <si>
    <t>Marker kolonneområde med intervalmidtpunkter</t>
  </si>
  <si>
    <t>Antal variable</t>
  </si>
  <si>
    <t>Ensidet variansanalyse</t>
  </si>
  <si>
    <t>Variabeloversigt</t>
  </si>
  <si>
    <t>Variabel Yj</t>
  </si>
  <si>
    <t>Gennemsnit (yj)</t>
  </si>
  <si>
    <t>Std.afv. (sj)</t>
  </si>
  <si>
    <t>KI nedre</t>
  </si>
  <si>
    <t>KI øvre</t>
  </si>
  <si>
    <t>Variansanalyse</t>
  </si>
  <si>
    <t>Mellem grupper</t>
  </si>
  <si>
    <t>Inden for grupper</t>
  </si>
  <si>
    <t xml:space="preserve">  Kvadratsum</t>
  </si>
  <si>
    <t xml:space="preserve"> Frihedsgrader</t>
  </si>
  <si>
    <t xml:space="preserve">     Varians</t>
  </si>
  <si>
    <t xml:space="preserve">     F-test</t>
  </si>
  <si>
    <t xml:space="preserve">  p-værdi(ss)</t>
  </si>
  <si>
    <t>Bartlett's test kan ikke udføres fordi variansen for enkolonne er 0</t>
  </si>
  <si>
    <t>Bartlett's test for varianshomogenitet</t>
  </si>
  <si>
    <t>Testværdi(</t>
  </si>
  <si>
    <t>Markeret område skal være sammenhængende</t>
  </si>
  <si>
    <t>Dataområdet er tomt - marker et dataområde</t>
  </si>
  <si>
    <t>Gentagelser skal være et helt positivt tal</t>
  </si>
  <si>
    <t>Gentagelser skal være mindre end antal rækker i dataområdet.</t>
  </si>
  <si>
    <t>Hvis gentagelser er lig med antal rækker er der tale om ensidet variansanalyse</t>
  </si>
  <si>
    <t>Ugyldig værdi</t>
  </si>
  <si>
    <t>Antal markerede rækker skal være et multiplum af Gentagelser</t>
  </si>
  <si>
    <t>Dataområde indeholder tomme eller ikke numeriske celler</t>
  </si>
  <si>
    <t>Antal kolonnefaktorer skal være minst 2</t>
  </si>
  <si>
    <t>Fejl i dataområde</t>
  </si>
  <si>
    <t>Antal rækkefaktorer skal være minst 2</t>
  </si>
  <si>
    <t xml:space="preserve">Rækkefaktorer: </t>
  </si>
  <si>
    <t xml:space="preserve">Kolonnefaktorer: </t>
  </si>
  <si>
    <t xml:space="preserve">Antal gentagelser pr. faktorkombination = </t>
  </si>
  <si>
    <t>Gennemsnit og standardafvigelse for gentagelser, række- og kolonnefaktorer</t>
  </si>
  <si>
    <t>Gennemsnit og standardafvigelse for række- og kolonnefaktorer</t>
  </si>
  <si>
    <t>Std.afv.</t>
  </si>
  <si>
    <t>RF-estimater</t>
  </si>
  <si>
    <t>KF-estimater</t>
  </si>
  <si>
    <t>Antal observationer skal være positivt</t>
  </si>
  <si>
    <t>sigma-felt</t>
  </si>
  <si>
    <t>z-konfidensinterval for middelværdien. Ukendt populationsvarians</t>
  </si>
  <si>
    <t>z-konfidensinterval for middelværdien i en normalfordeling. Kendt populationsvarians</t>
  </si>
  <si>
    <t>Ønsket fejlmargin skal være et positivt tal</t>
  </si>
  <si>
    <t>Approksimationen er tvivlsom,</t>
  </si>
  <si>
    <t>fordi stikprøvestørrelsen er under 31</t>
  </si>
  <si>
    <t>z-test af middelværdien i én normalfordelt population. Kendt populationsvarians</t>
  </si>
  <si>
    <t>z-test af middelværdien i én population. Ukendt populationsvarians</t>
  </si>
  <si>
    <t>Hvis blå skrivefelt er tomt, omdøbes det markerede ark til 'arknavnX',</t>
  </si>
  <si>
    <t>hvor 'arknavn' er det eksisterende navn og 'X' er et fortløbende nummer.</t>
  </si>
  <si>
    <t>Hvis blå skrivefelt er udfyldt, omdøbes arket til dette navn</t>
  </si>
  <si>
    <t>Arknavnet fra arklisten kopieres til blå skrivefelt</t>
  </si>
  <si>
    <t>Hvis blå skrivefelt er tomt, indsættes et nyt ark med navnet 'ArkX',</t>
  </si>
  <si>
    <t>hvor X er et fortløbende nummer.</t>
  </si>
  <si>
    <t>Hvis blå skrivefelt er udfyldt, indsættes et ark med dette navn</t>
  </si>
  <si>
    <t>Hvis blå skrivefelt er tomt, kopieres det markerede ark til et nyt ark med navnet 'arknavnX',</t>
  </si>
  <si>
    <t xml:space="preserve">Flytning af et ark forudsætter at blå skrivefelt er udfyldt med den ny placering. </t>
  </si>
  <si>
    <t>Gyldige placeringsnumre er dem som fremgår af arklisten.</t>
  </si>
  <si>
    <t>Arket flyttes til en placering før det angivne placeringsnummer</t>
  </si>
  <si>
    <t>Sletning kan foregå på 2 måder:</t>
  </si>
  <si>
    <t>1.   Enkeltvis sletning. Det markerede ark slettes ved klik på knappen 'Slet ark'</t>
  </si>
  <si>
    <t>2.   Gruppevis sletning. Ved afkrydsning af 'Marker flere ark til sletning' kan flere ark markeres</t>
  </si>
  <si>
    <t xml:space="preserve">      De markerede ark slettes ved klik på knappen 'Slet ark'</t>
  </si>
  <si>
    <t>Retur1:  Der returneres til den aktive analyse</t>
  </si>
  <si>
    <t>Retur2:  Der returneres til den aktive analyse,</t>
  </si>
  <si>
    <t xml:space="preserve">              men med det markerede ark som dataark</t>
  </si>
  <si>
    <t>Retur</t>
  </si>
  <si>
    <t>En uventet fejl er opstået - programmet lukkes</t>
  </si>
  <si>
    <t xml:space="preserve">Systemfejl5 </t>
  </si>
  <si>
    <t xml:space="preserve">Systemfejl4 </t>
  </si>
  <si>
    <t xml:space="preserve">Systemfejl3 </t>
  </si>
  <si>
    <t>Følgende karakterer må ikke indgå i navnet: \  /  [  ]  *  ?  : '</t>
  </si>
  <si>
    <t>Ugyldigt arknavn</t>
  </si>
  <si>
    <t>Ark</t>
  </si>
  <si>
    <t>Arknavnet er optaget</t>
  </si>
  <si>
    <t>Arknavn</t>
  </si>
  <si>
    <t xml:space="preserve">Systemfejl2 </t>
  </si>
  <si>
    <t>Der kan kun flyttes et ark ad gangen</t>
  </si>
  <si>
    <t>Indtast placeringsnummer</t>
  </si>
  <si>
    <t>Manglende indtastning</t>
  </si>
  <si>
    <t>Ugyldig valgt placering</t>
  </si>
  <si>
    <t>Projektmappen skal indeholde mindst et regneark</t>
  </si>
  <si>
    <t>Sletning annuleret</t>
  </si>
  <si>
    <t xml:space="preserve">Systemfejl1 </t>
  </si>
  <si>
    <t>ned</t>
  </si>
  <si>
    <t>Indtast eller slet karakterer i grønt felt.</t>
  </si>
  <si>
    <t>Marker de karakterer i grønt felt der skal have anden typografi og klik dernæst på en af typografiknapperne.</t>
  </si>
  <si>
    <t>Hvis der klikkes på typografiknapperne mens Shift holdes nede slettes typografien</t>
  </si>
  <si>
    <t>Hvis der klikkes på typografiknapperne mens henholdsvis CTRL eller CTRL + Shift holdes nede</t>
  </si>
  <si>
    <t>vil al tekst i cellen enten få eller miste den pågældende typografi.</t>
  </si>
  <si>
    <t>CTRL + A markerer al tekst i redigeringsfeltet.</t>
  </si>
  <si>
    <t>Formaterede karakterer vises som:    -</t>
  </si>
  <si>
    <t>Typografien Symbol</t>
  </si>
  <si>
    <t xml:space="preserve">  CTRL + &gt; : større end eller lig med (</t>
  </si>
  <si>
    <t xml:space="preserve">  CTRL + &lt; : mindre end eller lig med (</t>
  </si>
  <si>
    <t xml:space="preserve">  Ctrl + =   : forskellig fra (</t>
  </si>
  <si>
    <t xml:space="preserve">  Ctrl + +   : ±</t>
  </si>
  <si>
    <t>Bemærk!</t>
  </si>
  <si>
    <t>Markering med Home og End kan ikke anvendes</t>
  </si>
  <si>
    <t xml:space="preserve"> markerer linieskift (CTRL + Enter)</t>
  </si>
  <si>
    <t>Redigering</t>
  </si>
  <si>
    <t>Afvigelser fra størrelsen</t>
  </si>
  <si>
    <t>Markeret område</t>
  </si>
  <si>
    <t>Formellinie er fra</t>
  </si>
  <si>
    <t>Form vises ved markering</t>
  </si>
  <si>
    <t>Form skjules ved markering</t>
  </si>
  <si>
    <t>Sletning kan IKKE fortrydes!</t>
  </si>
  <si>
    <t>Ønsker du at fortsætte?</t>
  </si>
  <si>
    <t>'Indsæt'-området er ikke tomt - vil du fortsætte</t>
  </si>
  <si>
    <t>Slå ombryd fra</t>
  </si>
  <si>
    <t>Markeret område indeholder ikke-numeriske celler</t>
  </si>
  <si>
    <t>Ugyldige matrixdimensioner</t>
  </si>
  <si>
    <t>Dimension</t>
  </si>
  <si>
    <t>Ugyldig matrixdimension</t>
  </si>
  <si>
    <t>A-matricen  er singulær og kan ikke inverteres.</t>
  </si>
  <si>
    <t>En af kolonnerne er en lineær eller en approksimativ lineær funktion af de øvrige kolonner</t>
  </si>
  <si>
    <t xml:space="preserve">Determinant = </t>
  </si>
  <si>
    <t>Resultat</t>
  </si>
  <si>
    <t xml:space="preserve">Spor = </t>
  </si>
  <si>
    <t xml:space="preserve">Egenværdier og egenvektorer kan kun beregnes for en symmetrisk matrix </t>
  </si>
  <si>
    <t>Kontroller indtastningsfeltet for syntaksfejl</t>
  </si>
  <si>
    <t>Syntaksfejl</t>
  </si>
  <si>
    <t>Manglende udfyldning af data for eksponent</t>
  </si>
  <si>
    <t>Matricerne A og B skal have samme antal rækker</t>
  </si>
  <si>
    <t>Matrix er singulær</t>
  </si>
  <si>
    <t>U-determinat (</t>
  </si>
  <si>
    <t>Talværdien kan enten markeres eller indtastes som et tal eller som</t>
  </si>
  <si>
    <t>et regneudtryk der overholder konventionerne i Excel.</t>
  </si>
  <si>
    <t>Følgende indbyggede funktioner kan anvendes i regneudtrykket:</t>
  </si>
  <si>
    <t>Formater</t>
  </si>
  <si>
    <t>Marker størrelse</t>
  </si>
  <si>
    <t>Marker celle</t>
  </si>
  <si>
    <t>Select the column labels</t>
  </si>
  <si>
    <t>Change to the data sheet (click the blue button)</t>
  </si>
  <si>
    <t>Calculation inactive</t>
  </si>
  <si>
    <t>A calculation must be made before this action can be performed</t>
  </si>
  <si>
    <t>Fill out empty cells and click the green button Calculate</t>
  </si>
  <si>
    <t>Data cells are empty or have been changed</t>
  </si>
  <si>
    <t>Test to compare two or more population proportions</t>
  </si>
  <si>
    <t>Number of 'successes'</t>
  </si>
  <si>
    <t>Proportion</t>
  </si>
  <si>
    <t>Expected number of</t>
  </si>
  <si>
    <t>'successes'</t>
  </si>
  <si>
    <t>Comparative tests for several population intensities</t>
  </si>
  <si>
    <t>Number of occurrencies</t>
  </si>
  <si>
    <t>mean</t>
  </si>
  <si>
    <t>occurrencies</t>
  </si>
  <si>
    <t>Sample</t>
  </si>
  <si>
    <t>Contribution to</t>
  </si>
  <si>
    <t>test value</t>
  </si>
  <si>
    <t xml:space="preserve">; degrees of freedom = </t>
  </si>
  <si>
    <t>Sample size must be selected</t>
  </si>
  <si>
    <t>Number of 'successes' must be selected</t>
  </si>
  <si>
    <t>Ho:  Identical population proportions</t>
  </si>
  <si>
    <t>Number of occurrences must be selected</t>
  </si>
  <si>
    <t>Ho:  Identical population intensities</t>
  </si>
  <si>
    <t>Test for independence or homogeneity in a contingency table</t>
  </si>
  <si>
    <t>Hypotheses</t>
  </si>
  <si>
    <t xml:space="preserve"> and </t>
  </si>
  <si>
    <t>(H0: Homogeneity of relative distributions in rows (columns))</t>
  </si>
  <si>
    <t>Observed numbers:   f i j</t>
  </si>
  <si>
    <t>Expected numbers following H0 :  e i j = Row Total(i)* Column Total(j) / n</t>
  </si>
  <si>
    <t>Approximate test value:</t>
  </si>
  <si>
    <t xml:space="preserve"> (the approximation seems acceptable, since all expected numbers &gt; 3)</t>
  </si>
  <si>
    <t>Rowwise and columnwise category proportions</t>
  </si>
  <si>
    <t>Expected</t>
  </si>
  <si>
    <t>Invalid data</t>
  </si>
  <si>
    <t>A row total or a column total must not be 0</t>
  </si>
  <si>
    <t>Some expected numbers are smaller than 3.</t>
  </si>
  <si>
    <t>Approximation to chi square distribution may work poorly.</t>
  </si>
  <si>
    <t>Warning</t>
  </si>
  <si>
    <t xml:space="preserve">Descriptive statistics for </t>
  </si>
  <si>
    <t>Minimum value</t>
  </si>
  <si>
    <t>Maximum value</t>
  </si>
  <si>
    <t>Lower quartile</t>
  </si>
  <si>
    <t>Upper quartile</t>
  </si>
  <si>
    <t>Skewness</t>
  </si>
  <si>
    <t>Number of observations</t>
  </si>
  <si>
    <t>Calculation is not possible: s = 0</t>
  </si>
  <si>
    <t>Values for bar chart:</t>
  </si>
  <si>
    <t>l   Interval   u</t>
  </si>
  <si>
    <t>Frequency</t>
  </si>
  <si>
    <t>Sorted</t>
  </si>
  <si>
    <t>values</t>
  </si>
  <si>
    <t>Fractiles</t>
  </si>
  <si>
    <t>(z-values)</t>
  </si>
  <si>
    <t xml:space="preserve">Graphical test for normality of </t>
  </si>
  <si>
    <t xml:space="preserve">Some expected numbers are smaller than 3. Approximation to chi square distribution may work poorly unless groups are joined. </t>
  </si>
  <si>
    <t>Observation categories</t>
  </si>
  <si>
    <t>observation frequencies</t>
  </si>
  <si>
    <t>A minimum of three categories must be included</t>
  </si>
  <si>
    <t>Insufficient data</t>
  </si>
  <si>
    <t>The observation categories must be ascending</t>
  </si>
  <si>
    <t>Observation categories and observation frequencies must be integers</t>
  </si>
  <si>
    <t>The sample size must be entered</t>
  </si>
  <si>
    <t>The sample size must be numerical</t>
  </si>
  <si>
    <t>The sample size must be a positive integer</t>
  </si>
  <si>
    <t>p must be entered</t>
  </si>
  <si>
    <t>p must have a value between 0 and 1</t>
  </si>
  <si>
    <t>The upper category cannot exceed the sample size</t>
  </si>
  <si>
    <t>The significance level must be a value between 0 and 1</t>
  </si>
  <si>
    <t>Test for the model: X follows a binomial distibution</t>
  </si>
  <si>
    <t>Observed and expected values</t>
  </si>
  <si>
    <t xml:space="preserve">The population proportion q0 is estimated to be  </t>
  </si>
  <si>
    <t xml:space="preserve">The population proportion q0 is assumed to be  </t>
  </si>
  <si>
    <t xml:space="preserve">Estimate for the population proportion q0 used is </t>
  </si>
  <si>
    <t>categories</t>
  </si>
  <si>
    <t xml:space="preserve">at most </t>
  </si>
  <si>
    <t xml:space="preserve">At least </t>
  </si>
  <si>
    <t>Observed</t>
  </si>
  <si>
    <t>Category proportions</t>
  </si>
  <si>
    <t>from H0</t>
  </si>
  <si>
    <t xml:space="preserve">Expected </t>
  </si>
  <si>
    <t xml:space="preserve"> (the approximation may work poorly, since not all expected numbers &gt; 3)</t>
  </si>
  <si>
    <t>To the column of categories the following definitions are applied:</t>
  </si>
  <si>
    <t>All category values, except the final one, are assumed to be upper limits</t>
  </si>
  <si>
    <t>The final category value is assumed to be a lower limit</t>
  </si>
  <si>
    <t>n must be numerical</t>
  </si>
  <si>
    <t>n must be a positive integer</t>
  </si>
  <si>
    <t>x must be numerical</t>
  </si>
  <si>
    <t>x must be an integer</t>
  </si>
  <si>
    <t>x cannot be greater than n</t>
  </si>
  <si>
    <t>p-hat must be entered</t>
  </si>
  <si>
    <t>p-hat must be numerical</t>
  </si>
  <si>
    <t>p0 must be entered</t>
  </si>
  <si>
    <t>p0 must be numerical</t>
  </si>
  <si>
    <t>The p0-value must be between 0 og 1</t>
  </si>
  <si>
    <t>Significance level must be between 0 og 1</t>
  </si>
  <si>
    <t>p0 = 0 or p0 = 1 : the analysis cannot be performed</t>
  </si>
  <si>
    <t>Invalid p0-value</t>
  </si>
  <si>
    <t>Approximation</t>
  </si>
  <si>
    <t>z-test for the population proportion in a binomial distribution</t>
  </si>
  <si>
    <t>Exact test for the population proportion in a binomial distribution</t>
  </si>
  <si>
    <t>n-field</t>
  </si>
  <si>
    <t>Number of observations must be greater than 1</t>
  </si>
  <si>
    <t>n must be an integer</t>
  </si>
  <si>
    <t>s-field</t>
  </si>
  <si>
    <t>alfa-field</t>
  </si>
  <si>
    <t>Confidence level must be between 0 and 1</t>
  </si>
  <si>
    <t>Confidence interval for the variance and standard deviation in a normal distribution</t>
  </si>
  <si>
    <t xml:space="preserve">% confidence interval for the variance </t>
  </si>
  <si>
    <t xml:space="preserve">Point estimate = </t>
  </si>
  <si>
    <t xml:space="preserve">Lower limit = </t>
  </si>
  <si>
    <t xml:space="preserve">Upper limit = </t>
  </si>
  <si>
    <t xml:space="preserve">% confidence interval for the standard deviation </t>
  </si>
  <si>
    <t>n must be positive</t>
  </si>
  <si>
    <t>sigma0-field</t>
  </si>
  <si>
    <t>Chi-squared test for standard deviation in a normal distribution</t>
  </si>
  <si>
    <t>Calculation requires that there are at least two columns (variables),</t>
  </si>
  <si>
    <t>Empty cells or non numerical values in data input range</t>
  </si>
  <si>
    <t>The calculation requires that every column contains the same number of observations</t>
  </si>
  <si>
    <t>Select data range</t>
  </si>
  <si>
    <t>Selection</t>
  </si>
  <si>
    <t>Number of columns and rows must be equal</t>
  </si>
  <si>
    <t>Covariance / correlation matrix has non-positive diagonal elements</t>
  </si>
  <si>
    <t>Covariance / correlation matrix contain non-numeric data</t>
  </si>
  <si>
    <t>Covariance / correlation matrix is not symmetrical</t>
  </si>
  <si>
    <t>Correlation Matrix can not be transformed into a Kovariansmatrix</t>
  </si>
  <si>
    <t>Correlation Matrix!</t>
  </si>
  <si>
    <t>For printing</t>
  </si>
  <si>
    <t>Double selection is not allowed</t>
  </si>
  <si>
    <t>The calculation requires at least three observations for each variable</t>
  </si>
  <si>
    <t>If decimal field is empty used floating decimal</t>
  </si>
  <si>
    <t>Principal Component analysis</t>
  </si>
  <si>
    <t>Number of factors (k)</t>
  </si>
  <si>
    <t>Number of observations (n)</t>
  </si>
  <si>
    <t>Correlation</t>
  </si>
  <si>
    <t>Covariance</t>
  </si>
  <si>
    <t>Eigen values</t>
  </si>
  <si>
    <t>Eigen vectors</t>
  </si>
  <si>
    <t>Communality: KMi,j = fi,j2</t>
  </si>
  <si>
    <t>Factor</t>
  </si>
  <si>
    <t>CMi,</t>
  </si>
  <si>
    <t>The standardized observations can not be calculated,</t>
  </si>
  <si>
    <t>because standard deviation of a column equals 0.</t>
  </si>
  <si>
    <t>Warning - Calculations stopped</t>
  </si>
  <si>
    <t>Adjusted observations</t>
  </si>
  <si>
    <t>Factor matrix</t>
  </si>
  <si>
    <t>Enter the number of trials</t>
  </si>
  <si>
    <t>Enter probability</t>
  </si>
  <si>
    <t>The probability must be a number between 0 and 1</t>
  </si>
  <si>
    <t>Output: (to 8 decimals)</t>
  </si>
  <si>
    <t xml:space="preserve">X follows a binomial distribution with n = </t>
  </si>
  <si>
    <t xml:space="preserve"> and p = </t>
  </si>
  <si>
    <t xml:space="preserve">The mean of X is </t>
  </si>
  <si>
    <t xml:space="preserve">The variance of X is </t>
  </si>
  <si>
    <t>Binomial distribution. Probability calculation</t>
  </si>
  <si>
    <t>Expected value and variance</t>
  </si>
  <si>
    <t>Exact probabilities</t>
  </si>
  <si>
    <t>(normal approximation with correction))</t>
  </si>
  <si>
    <t>(normal approximation without correction))</t>
  </si>
  <si>
    <t xml:space="preserve">Approximate probabilities </t>
  </si>
  <si>
    <t xml:space="preserve"> degrees of freedom</t>
  </si>
  <si>
    <t>Chi-squared distribution. Probability calculation</t>
  </si>
  <si>
    <t xml:space="preserve">X follows a chi-squared distribution with </t>
  </si>
  <si>
    <t>Probabilities</t>
  </si>
  <si>
    <t>Chi-squared distribution. Percentile calculation</t>
  </si>
  <si>
    <t xml:space="preserve">Chi-squared percentile with </t>
  </si>
  <si>
    <t xml:space="preserve"> %-percentile is</t>
  </si>
  <si>
    <t xml:space="preserve"> % -percentile is </t>
  </si>
  <si>
    <t>Calculation capacity is exceeded - percentile not calculated!</t>
  </si>
  <si>
    <t>Program limitation</t>
  </si>
  <si>
    <t>Enter number of degrees of freedom</t>
  </si>
  <si>
    <t>X follows an F-distribution with (</t>
  </si>
  <si>
    <t>F-distibution. Probability calculation</t>
  </si>
  <si>
    <t>F-distibution. Calculation of F-percentiles</t>
  </si>
  <si>
    <t>) degrees of freedom.</t>
  </si>
  <si>
    <t>F-percentile with (</t>
  </si>
  <si>
    <t>) degrees of freedom</t>
  </si>
  <si>
    <t>Enter population size (N)</t>
  </si>
  <si>
    <t>The population size (N) must be a positive integer</t>
  </si>
  <si>
    <t>The number of trials (n) must be a positive integer</t>
  </si>
  <si>
    <t>The number of trials (n) must be a positive integer and must not exceed the population size</t>
  </si>
  <si>
    <t>Enter the numner of successes in the population (G)</t>
  </si>
  <si>
    <t>The number of successes (G) must be a positive integer smaller than the population size (N)</t>
  </si>
  <si>
    <t xml:space="preserve"> and n = </t>
  </si>
  <si>
    <t>The x-value must be numerical</t>
  </si>
  <si>
    <t>The x-value must not be negative or greater than the number of trials (n)</t>
  </si>
  <si>
    <t>The x-value must be a positive integer</t>
  </si>
  <si>
    <t>The y-value must be numerical</t>
  </si>
  <si>
    <t>The y-value must not be negative or greater than the number of trials (n)</t>
  </si>
  <si>
    <t>The y-value must be a positive integer</t>
  </si>
  <si>
    <t>The number of sucesses in the sample</t>
  </si>
  <si>
    <t>cannot be greater than the number of successes in the population</t>
  </si>
  <si>
    <t>The number of non-sucesses in the sample</t>
  </si>
  <si>
    <t>cannot be greater than the number of non-successes in the population</t>
  </si>
  <si>
    <t xml:space="preserve">Hypergeometric probability with N = </t>
  </si>
  <si>
    <t>Hypergeometric distribution. Probability calculation</t>
  </si>
  <si>
    <t xml:space="preserve">X follows a hypergeometric distribution with N = </t>
  </si>
  <si>
    <t>Approximate probabilities (normal approximation)</t>
  </si>
  <si>
    <t>Approximate probabilities (binomial approximation)</t>
  </si>
  <si>
    <t>The field of sample size n is either empty</t>
  </si>
  <si>
    <t>or a non-numeric</t>
  </si>
  <si>
    <t>The sample size must be an integer</t>
  </si>
  <si>
    <t>The mean must be numerical</t>
  </si>
  <si>
    <t>Enter standard deviation or variance</t>
  </si>
  <si>
    <t>Standard deviation or variance must be a positive number</t>
  </si>
  <si>
    <t xml:space="preserve">X has a normal distribution with a mean of  </t>
  </si>
  <si>
    <t xml:space="preserve"> and a standard deviation of </t>
  </si>
  <si>
    <t>Normal distribution. Probability calculation</t>
  </si>
  <si>
    <t>Normal distribution. Calculation of percentiles</t>
  </si>
  <si>
    <t>Normal distribution. Calculation of probabilities and percentiles</t>
  </si>
  <si>
    <t>Xi has the normal distribution N(</t>
  </si>
  <si>
    <t xml:space="preserve">X = The sample mean for </t>
  </si>
  <si>
    <t xml:space="preserve"> observations has the normal distribution N(</t>
  </si>
  <si>
    <t>X has the normal distribution N(</t>
  </si>
  <si>
    <t>Percentiles of N(</t>
  </si>
  <si>
    <t>Enter standard deviation</t>
  </si>
  <si>
    <t>Enter the average of x</t>
  </si>
  <si>
    <t>Enter the average of y</t>
  </si>
  <si>
    <t>Enter a value for the mean</t>
  </si>
  <si>
    <t>The mean must take a positive value</t>
  </si>
  <si>
    <t>x-value must take a positive value or the value 0</t>
  </si>
  <si>
    <t xml:space="preserve">y-value must take a positive value or the value 0 </t>
  </si>
  <si>
    <t xml:space="preserve">The algorithm used by Excel to calculate Poisson probabilities </t>
  </si>
  <si>
    <t>seems to produce inaccurate results when the mean exceeds 2000.</t>
  </si>
  <si>
    <t xml:space="preserve">X  has a Poisson distribution with a mean of  </t>
  </si>
  <si>
    <t>Poisson distribution. Probability calculation</t>
  </si>
  <si>
    <t xml:space="preserve">         ; standard deviation = </t>
  </si>
  <si>
    <t>Excentric parameter must be numeric</t>
  </si>
  <si>
    <t xml:space="preserve">X has a t-distribution with </t>
  </si>
  <si>
    <t>X has an excentric t-distribution with (f,e)</t>
  </si>
  <si>
    <t>Enter degrees of freedom (f)</t>
  </si>
  <si>
    <t>t-distribution. Calculation of probabilities</t>
  </si>
  <si>
    <t xml:space="preserve"> degrees of freedom.</t>
  </si>
  <si>
    <t>X has an excentric t-distribution</t>
  </si>
  <si>
    <t xml:space="preserve">with </t>
  </si>
  <si>
    <t xml:space="preserve"> degrees of freedom and excentric parameter </t>
  </si>
  <si>
    <t>t-distribution. Calculation of percentiles</t>
  </si>
  <si>
    <t xml:space="preserve">Calculation of percentiles in t-distribution with </t>
  </si>
  <si>
    <t>X follows the normal distribution with</t>
  </si>
  <si>
    <t>mean 0 and variance 1</t>
  </si>
  <si>
    <t>z-distribution. Probability calculation</t>
  </si>
  <si>
    <t>z-distribution. Calculation of percentiles</t>
  </si>
  <si>
    <t>z-distribution. Calculation of probabilities and percentiles</t>
  </si>
  <si>
    <t>X has a standard normal distribution N(0,1)</t>
  </si>
  <si>
    <t>Calculation of percentiles in N(0, 1)</t>
  </si>
  <si>
    <t>Empty data input range</t>
  </si>
  <si>
    <t>Data input range must have an even number of columns</t>
  </si>
  <si>
    <t>Invalid data input range</t>
  </si>
  <si>
    <t>Data must be numerical</t>
  </si>
  <si>
    <t>Observation frequencies</t>
  </si>
  <si>
    <t>Category proportions from H0</t>
  </si>
  <si>
    <t>A minimum of two categories must be included</t>
  </si>
  <si>
    <t>All observation frequencies must be integers</t>
  </si>
  <si>
    <t>All category proportions must satisfy the condition: 0 &lt; p(i) &lt; 1</t>
  </si>
  <si>
    <t>The categroy proportions must sum to 1</t>
  </si>
  <si>
    <t xml:space="preserve">Some expected numbers are smaller than 3 </t>
  </si>
  <si>
    <t>Approximation to chi square distribution may work poorly</t>
  </si>
  <si>
    <t>Test for specific category proportions in a multinomial model</t>
  </si>
  <si>
    <t>Hypotheses (To four decimals)</t>
  </si>
  <si>
    <t>tion</t>
  </si>
  <si>
    <t>Categorization</t>
  </si>
  <si>
    <t xml:space="preserve"> is done</t>
  </si>
  <si>
    <t>Categorize</t>
  </si>
  <si>
    <t>The number of clusters in in the population is missing or nun numuerical</t>
  </si>
  <si>
    <t>The input range for cluster sizes must be selected</t>
  </si>
  <si>
    <t>A maximum of 200 clusters can be handled by the program</t>
  </si>
  <si>
    <t>Capacity</t>
  </si>
  <si>
    <t>Empty cells or non numerical values in input range for cluster sizes</t>
  </si>
  <si>
    <t>The number of observations in each cluster must be at least 1</t>
  </si>
  <si>
    <t>Clusters</t>
  </si>
  <si>
    <t>The number of clusters must be greater than or equal to 1 and less than the number of clusters in the population</t>
  </si>
  <si>
    <t xml:space="preserve">Data input range for </t>
  </si>
  <si>
    <t xml:space="preserve"> must be selected</t>
  </si>
  <si>
    <t xml:space="preserve">Empty cells or non numerical values in input range for </t>
  </si>
  <si>
    <t>The number of ´successes´ must be non-negative</t>
  </si>
  <si>
    <t>The number of ´successes´ in clusters must in every cluster be smaller than the cluster size</t>
  </si>
  <si>
    <t>The confidence coefficient (%) must take a value between 0 and 100</t>
  </si>
  <si>
    <t>Population size N must be numeric</t>
  </si>
  <si>
    <t>and greater than the number of clusters in the population</t>
  </si>
  <si>
    <t>Estimation the population proportion p by cluster sampling</t>
  </si>
  <si>
    <t>Population size N</t>
  </si>
  <si>
    <t>Number of clusters in the population</t>
  </si>
  <si>
    <t>Number of clusters in the sample</t>
  </si>
  <si>
    <t>Number of elements in the sample</t>
  </si>
  <si>
    <t>Average cluster size</t>
  </si>
  <si>
    <t>Point estimates</t>
  </si>
  <si>
    <t>Point estimate</t>
  </si>
  <si>
    <t>Standard deviation of point estimate</t>
  </si>
  <si>
    <t xml:space="preserve"> % confidence interval (Normal approximation)</t>
  </si>
  <si>
    <t>Margin of error</t>
  </si>
  <si>
    <t>Lower limit</t>
  </si>
  <si>
    <t>Upper limit</t>
  </si>
  <si>
    <t>Cluster total</t>
  </si>
  <si>
    <t>List of data</t>
  </si>
  <si>
    <t>Cluster number</t>
  </si>
  <si>
    <t>Cluster size</t>
  </si>
  <si>
    <t>Select column with cluster means</t>
  </si>
  <si>
    <t>Capacity is exceeded - max 100 columns</t>
  </si>
  <si>
    <t>Select columns</t>
  </si>
  <si>
    <t>Labels must be selected</t>
  </si>
  <si>
    <t>Confidence level must be numeric</t>
  </si>
  <si>
    <t>Confidence level must be between 0 og 100</t>
  </si>
  <si>
    <t>Column Statistics(</t>
  </si>
  <si>
    <t>): Mean, Standard deviation and Skewness</t>
  </si>
  <si>
    <t>Column Variable</t>
  </si>
  <si>
    <t>for the mean</t>
  </si>
  <si>
    <t>Number '</t>
  </si>
  <si>
    <t xml:space="preserve">Number 'is at least </t>
  </si>
  <si>
    <t xml:space="preserve">Number 'is highest </t>
  </si>
  <si>
    <t xml:space="preserve">Number 'Equals  </t>
  </si>
  <si>
    <t>): Number and proportion of 'success'</t>
  </si>
  <si>
    <t>for the proportion</t>
  </si>
  <si>
    <t>x-field</t>
  </si>
  <si>
    <t>x must be non-negative</t>
  </si>
  <si>
    <t>p-hat must take a value between 0 and 1</t>
  </si>
  <si>
    <t>Enter confidence level</t>
  </si>
  <si>
    <t>The confidence level must be numerical</t>
  </si>
  <si>
    <t>The confidence level must take a value between 0 and 1</t>
  </si>
  <si>
    <t>Confidence interval for the population proportion in a binomial distribution</t>
  </si>
  <si>
    <t>% Confidence interval for for the population proportion p</t>
  </si>
  <si>
    <t>z-confidence interval for the population proportion in a binomial distribution</t>
  </si>
  <si>
    <t xml:space="preserve">St.dev.(point estimate) = </t>
  </si>
  <si>
    <t xml:space="preserve">Margin of error = </t>
  </si>
  <si>
    <t>Calculation of minimum sample size n</t>
  </si>
  <si>
    <t>Approximate z-interval</t>
  </si>
  <si>
    <t xml:space="preserve">Confidence level = </t>
  </si>
  <si>
    <t xml:space="preserve">n must be at least = </t>
  </si>
  <si>
    <t>Margin of error must take a value between 0 and 1</t>
  </si>
  <si>
    <t>p-field</t>
  </si>
  <si>
    <t>Enter input range for column 1</t>
  </si>
  <si>
    <t>The row number must be numerical</t>
  </si>
  <si>
    <t>The row number must be a positive integer</t>
  </si>
  <si>
    <t xml:space="preserve">Columns classified after </t>
  </si>
  <si>
    <t>Empty cells are not allowed in data input range</t>
  </si>
  <si>
    <t>Empty cells</t>
  </si>
  <si>
    <t>TABLE OF CATEGORIES</t>
  </si>
  <si>
    <t>Category</t>
  </si>
  <si>
    <t>Number</t>
  </si>
  <si>
    <t>Proportion (%)</t>
  </si>
  <si>
    <t>Margin of error (%)</t>
  </si>
  <si>
    <t xml:space="preserve">CI = </t>
  </si>
  <si>
    <t>* Margin of errors shown in red may not be reliable, because the condition for normal approximation is not satisfied</t>
  </si>
  <si>
    <t>The number of categories exceeds 10 - Diagrams may be hard to overview</t>
  </si>
  <si>
    <t>Do you want to canstruct a diagram?</t>
  </si>
  <si>
    <t>Categories</t>
  </si>
  <si>
    <t>Enter data input range for column 2</t>
  </si>
  <si>
    <t xml:space="preserve">Enter data input range for column </t>
  </si>
  <si>
    <t>Empty cells are not allowed in</t>
  </si>
  <si>
    <t>column 1 or column 2</t>
  </si>
  <si>
    <t>CONTINGENCY TABLE</t>
  </si>
  <si>
    <t>Percentage distribution of row numbers</t>
  </si>
  <si>
    <t>Percentage distribution of column numbers</t>
  </si>
  <si>
    <t>A system error has occurred. The error might be caused by invalid data input references</t>
  </si>
  <si>
    <t>The value must be numeric</t>
  </si>
  <si>
    <t>Data cells are empty</t>
  </si>
  <si>
    <t>The Y-variable is in the X input range</t>
  </si>
  <si>
    <t>Failure to selct labels</t>
  </si>
  <si>
    <t xml:space="preserve">The program is limited to a maximum </t>
  </si>
  <si>
    <t>that could deal with 30 independent variables</t>
  </si>
  <si>
    <t>Independent variables</t>
  </si>
  <si>
    <t>Reduced</t>
  </si>
  <si>
    <t>Superior</t>
  </si>
  <si>
    <t xml:space="preserve">  Reduced model (R)</t>
  </si>
  <si>
    <t xml:space="preserve">  Superior model (O)</t>
  </si>
  <si>
    <t>SUMS OF SQUARES AND F-TEST:</t>
  </si>
  <si>
    <t>F-value</t>
  </si>
  <si>
    <t>Total (SST)</t>
  </si>
  <si>
    <t>Test for reduction of the superior model</t>
  </si>
  <si>
    <t>H0: Modellen O can be reduced to modellen R</t>
  </si>
  <si>
    <t>KEY FIGURES FROM THE REGRESSION ANALYSIS</t>
  </si>
  <si>
    <t xml:space="preserve">(Output are indicated with an accuracy of </t>
  </si>
  <si>
    <t xml:space="preserve"> decimals</t>
  </si>
  <si>
    <t>- values below decimal limit indicated by ~ 0)</t>
  </si>
  <si>
    <t xml:space="preserve">Response variable: </t>
  </si>
  <si>
    <t>R-squared</t>
  </si>
  <si>
    <t>(Coefficient of determination)</t>
  </si>
  <si>
    <t>Adjusted R-squared</t>
  </si>
  <si>
    <t xml:space="preserve">Variance = </t>
  </si>
  <si>
    <t>SUMS OF SQUARES AND F-TEST</t>
  </si>
  <si>
    <t>COEFFICIENTS AND CONFIDENCE INTERVALS</t>
  </si>
  <si>
    <t>%-confidence intervals</t>
  </si>
  <si>
    <t>lower limit</t>
  </si>
  <si>
    <t>upper limit</t>
  </si>
  <si>
    <t>Constant</t>
  </si>
  <si>
    <t>COEFFICIENT TESTS</t>
  </si>
  <si>
    <t>Coefficients</t>
  </si>
  <si>
    <t>two-sided</t>
  </si>
  <si>
    <t>one-sided</t>
  </si>
  <si>
    <t xml:space="preserve">FORECAST INTERVALS FOR </t>
  </si>
  <si>
    <t xml:space="preserve">, WHEN </t>
  </si>
  <si>
    <t>point estimate</t>
  </si>
  <si>
    <t>Intermediate calculations</t>
  </si>
  <si>
    <t>x-mean</t>
  </si>
  <si>
    <t>y-mean</t>
  </si>
  <si>
    <t>SSx</t>
  </si>
  <si>
    <t>SSy (SST)</t>
  </si>
  <si>
    <t>SDPxy</t>
  </si>
  <si>
    <t>Squared correlation coefficients</t>
  </si>
  <si>
    <t>Correlation coefficients</t>
  </si>
  <si>
    <t>Partiel correlation between X-variables</t>
  </si>
  <si>
    <t>observed x</t>
  </si>
  <si>
    <t>observed y</t>
  </si>
  <si>
    <t>estimated y</t>
  </si>
  <si>
    <t>The reduced model must include at least one variable</t>
  </si>
  <si>
    <t>Invalid reduction</t>
  </si>
  <si>
    <t>The model should be reduced by at least one variable</t>
  </si>
  <si>
    <t>KEY FIGURES FROM THE REGRESSION ANALYSIS (Without constant)</t>
  </si>
  <si>
    <t>Test for the model: X follows a normal distibution</t>
  </si>
  <si>
    <t>F = Observation numbers in observation categories ~ M(n, pi)</t>
  </si>
  <si>
    <t xml:space="preserve">X = Observations for </t>
  </si>
  <si>
    <t>X = Observed values</t>
  </si>
  <si>
    <t xml:space="preserve"> max. </t>
  </si>
  <si>
    <t>the variable '</t>
  </si>
  <si>
    <t xml:space="preserve">It cannot be rejected that </t>
  </si>
  <si>
    <t xml:space="preserve"> follows a normal distribution</t>
  </si>
  <si>
    <t xml:space="preserve">with a mean of </t>
  </si>
  <si>
    <t xml:space="preserve">with a standard deviation of </t>
  </si>
  <si>
    <t>The parameter value must be numerical</t>
  </si>
  <si>
    <t>You need to select data input range</t>
  </si>
  <si>
    <t>Data selection</t>
  </si>
  <si>
    <t>Empty cells or non-numerical observation values</t>
  </si>
  <si>
    <t>A minimum of 3 observations is required to perform the analysís</t>
  </si>
  <si>
    <t>The number of category intervals must be numerical</t>
  </si>
  <si>
    <t>A minimum of 5 category intervals must be defined</t>
  </si>
  <si>
    <t>Calculation</t>
  </si>
  <si>
    <t xml:space="preserve">p-value: </t>
  </si>
  <si>
    <t xml:space="preserve">Mean: </t>
  </si>
  <si>
    <t xml:space="preserve">Standard deviation: </t>
  </si>
  <si>
    <t>Data input range for one or more variables is missing</t>
  </si>
  <si>
    <t>Classification of numerical variable into categories</t>
  </si>
  <si>
    <t xml:space="preserve"> by category variables:</t>
  </si>
  <si>
    <t xml:space="preserve"> in worksheet</t>
  </si>
  <si>
    <t>The total number of observations must be at least two</t>
  </si>
  <si>
    <t>Too few observations</t>
  </si>
  <si>
    <t>Number of repetitions per. category combination must be at least two</t>
  </si>
  <si>
    <t>Row number:</t>
  </si>
  <si>
    <t>Column number:</t>
  </si>
  <si>
    <t xml:space="preserve">Maximum number of iterations = </t>
  </si>
  <si>
    <t>Lack of repetition, simulated N(Meanij,sdij2)</t>
  </si>
  <si>
    <t>Totals</t>
  </si>
  <si>
    <t>Repetitions</t>
  </si>
  <si>
    <t>Numerical observations by category</t>
  </si>
  <si>
    <t xml:space="preserve">A class combination has only one obervation, </t>
  </si>
  <si>
    <t>why 'Missing' observations can not be simulated</t>
  </si>
  <si>
    <t>An unexpected error has occurred</t>
  </si>
  <si>
    <t>Calculation stopped</t>
  </si>
  <si>
    <t>Totals and repetitions of groups of rows and columns</t>
  </si>
  <si>
    <t>Failure to mark the numerical variable</t>
  </si>
  <si>
    <t>Failure to mark the categorized variable</t>
  </si>
  <si>
    <t>The selection must not contain empty cells</t>
  </si>
  <si>
    <t>The calculation requires at least two observations</t>
  </si>
  <si>
    <t xml:space="preserve">Range: </t>
  </si>
  <si>
    <t xml:space="preserve">'The classification variable' is </t>
  </si>
  <si>
    <t>numerical</t>
  </si>
  <si>
    <t>categorical</t>
  </si>
  <si>
    <t>A calculation must be made - click the green button 'Calculate'</t>
  </si>
  <si>
    <t xml:space="preserve">by </t>
  </si>
  <si>
    <t>' classified into '</t>
  </si>
  <si>
    <t xml:space="preserve">Observations </t>
  </si>
  <si>
    <t xml:space="preserve"> (Distribution in percent)</t>
  </si>
  <si>
    <t xml:space="preserve"> (Distribution in numbers and percent)</t>
  </si>
  <si>
    <t>Percent</t>
  </si>
  <si>
    <t xml:space="preserve"> classified into </t>
  </si>
  <si>
    <t>Maximum</t>
  </si>
  <si>
    <t>Enter input ranges for x and y</t>
  </si>
  <si>
    <t>Missing data</t>
  </si>
  <si>
    <t>A minimum of 2 observations must be entered</t>
  </si>
  <si>
    <t>Empty cells in data input range</t>
  </si>
  <si>
    <t>Non-numerical data input</t>
  </si>
  <si>
    <t>The parameter must be numerical</t>
  </si>
  <si>
    <t>The standard deviation is calculated to a value of 0</t>
  </si>
  <si>
    <t>Calculation cancelled</t>
  </si>
  <si>
    <t>Test for equality of means in matched samples. Variance unknown.</t>
  </si>
  <si>
    <t>Table of observations</t>
  </si>
  <si>
    <t>Mean X</t>
  </si>
  <si>
    <t>Mean Y</t>
  </si>
  <si>
    <t>Mean D</t>
  </si>
  <si>
    <t>Not all observations are integers</t>
  </si>
  <si>
    <t>Observations must be integers</t>
  </si>
  <si>
    <t>may produce inaccurate results when n*x is greater than 2000.</t>
  </si>
  <si>
    <t>Normal approximation can be used instead.</t>
  </si>
  <si>
    <t>The approximation may not work, sice nx &gt; 9 is not satisfied. Do you want to calculate the confidence interval anyway?</t>
  </si>
  <si>
    <t>Confidence interval for the mean in a poisson distribution</t>
  </si>
  <si>
    <t>z-Confidence interval for the mean in a poisson distribution</t>
  </si>
  <si>
    <t xml:space="preserve">% Confidence interval for the mean in a poisson distribution </t>
  </si>
  <si>
    <t>The minimum observation value must be greater then or equal to 0</t>
  </si>
  <si>
    <t>The value of lambda must be entered</t>
  </si>
  <si>
    <t>The value of lambda must be positive</t>
  </si>
  <si>
    <t>Test for the model: X follows a poisson distibution</t>
  </si>
  <si>
    <t>lambda0-field</t>
  </si>
  <si>
    <t>Intensity parameter must be positive</t>
  </si>
  <si>
    <t>Approximations are questionable. Will you choose exact test instead?</t>
  </si>
  <si>
    <t>Exact tests can not be calculated.</t>
  </si>
  <si>
    <t>Use instead approksitiv z-test.</t>
  </si>
  <si>
    <t>Apply possibly approksitiv z-test.</t>
  </si>
  <si>
    <t>z-test for the mean in a poisson distribution</t>
  </si>
  <si>
    <t>Likelihood ratio test for the mean in a poisson distribution</t>
  </si>
  <si>
    <t xml:space="preserve">Significance level = </t>
  </si>
  <si>
    <t>Data input range</t>
  </si>
  <si>
    <t xml:space="preserve">Non-numerical or empty cells in </t>
  </si>
  <si>
    <t>the input range for the x-sample</t>
  </si>
  <si>
    <t>the input range for the y-sample</t>
  </si>
  <si>
    <t>To perform the test at least one of the differences must be different from 0.</t>
  </si>
  <si>
    <t>Since all differences = 0, there is no reason to question the null hypothesis.</t>
  </si>
  <si>
    <t>Test is cancelled</t>
  </si>
  <si>
    <t xml:space="preserve">st.dev(U) = </t>
  </si>
  <si>
    <t>Missing label row</t>
  </si>
  <si>
    <t>Wilcoxon's Sign test for matched samples</t>
  </si>
  <si>
    <t>Variables</t>
  </si>
  <si>
    <t xml:space="preserve"> ~ population distribution V</t>
  </si>
  <si>
    <t xml:space="preserve"> ~ population distribution W</t>
  </si>
  <si>
    <t>Number of obs. pairs</t>
  </si>
  <si>
    <t xml:space="preserve"> W*   ; The population distribution V is identical or right-shifted relatively to the population distribution W</t>
  </si>
  <si>
    <t xml:space="preserve"> W*   ; The population distribution V is left-shifted relatively to the population distribution W</t>
  </si>
  <si>
    <t xml:space="preserve"> W*   ; The population distribution V is identical or left-shifted relatively to the population distribution W</t>
  </si>
  <si>
    <t xml:space="preserve"> W*   ; The population distribution V is right-shifted relatively to the population distribution W</t>
  </si>
  <si>
    <t xml:space="preserve"> W*   ; The population distribution V is identical to the population distribution W</t>
  </si>
  <si>
    <t xml:space="preserve"> W*   ; The population distribution V is different from the population distribution W</t>
  </si>
  <si>
    <t xml:space="preserve">The normal approximation may work poorly because both sample sizes are samller than or equal to </t>
  </si>
  <si>
    <t>Variable statistics:</t>
  </si>
  <si>
    <t>St.dev.</t>
  </si>
  <si>
    <t>Sorted data set with rank shown</t>
  </si>
  <si>
    <t>Rank</t>
  </si>
  <si>
    <t>Data set with rank shown</t>
  </si>
  <si>
    <t>Difference</t>
  </si>
  <si>
    <t>Rank for difference</t>
  </si>
  <si>
    <t>Eksperiment: Two independent samples are used</t>
  </si>
  <si>
    <t>Approximation condition:</t>
  </si>
  <si>
    <t>Both sample sizes must be greater than 10</t>
  </si>
  <si>
    <t>Select data input range (column) for y-sample</t>
  </si>
  <si>
    <t>Eksperiment: Matched samples</t>
  </si>
  <si>
    <t>Both sample sizes must be greater than 20</t>
  </si>
  <si>
    <t>Choose a topic</t>
  </si>
  <si>
    <t>Topic</t>
  </si>
  <si>
    <t>Choose an analysis</t>
  </si>
  <si>
    <t>Enter input range for strata sizes and column for estimated population proportions</t>
  </si>
  <si>
    <t>Empty cells or non-numerical values in input range for strata sizes</t>
  </si>
  <si>
    <t>Failure to select the column labels</t>
  </si>
  <si>
    <t>A column with estimated population proportions must ALWAYS be filled out.</t>
  </si>
  <si>
    <t xml:space="preserve"> population proportions should be identical</t>
  </si>
  <si>
    <t>The margin of error must take a value between 0 and 1</t>
  </si>
  <si>
    <t>Strata sizes</t>
  </si>
  <si>
    <t>Sample sizes</t>
  </si>
  <si>
    <t>Observed numbers</t>
  </si>
  <si>
    <t>Observed numbers must be integers</t>
  </si>
  <si>
    <t>Observed numbers must not be greater than or equal to sample sizes</t>
  </si>
  <si>
    <t>Strata sizes must be integers</t>
  </si>
  <si>
    <t>Sample sizes must be integers</t>
  </si>
  <si>
    <t>Sample sizes cannot exceed strata sizes</t>
  </si>
  <si>
    <t>The approximation to the normal distribution may work poorly</t>
  </si>
  <si>
    <t>%-Confidence interval for the population proportion:</t>
  </si>
  <si>
    <t xml:space="preserve">The parameter cell must be filled out with a numerical value </t>
  </si>
  <si>
    <t>The parameter must take a value between 0 and 1</t>
  </si>
  <si>
    <t>Stratified sample. Population proportion estimation.</t>
  </si>
  <si>
    <t xml:space="preserve"> weights</t>
  </si>
  <si>
    <t xml:space="preserve"> numbers</t>
  </si>
  <si>
    <t xml:space="preserve">   Sample</t>
  </si>
  <si>
    <t xml:space="preserve"> proportions</t>
  </si>
  <si>
    <t>% Confidence interval for the population proportion and the population total</t>
  </si>
  <si>
    <t xml:space="preserve">         Population proportion (p)</t>
  </si>
  <si>
    <t xml:space="preserve">         Population total (N*p)</t>
  </si>
  <si>
    <t xml:space="preserve">1) Point estimate </t>
  </si>
  <si>
    <t>2) St.dev.(Point estimate)</t>
  </si>
  <si>
    <t xml:space="preserve">Margin of error  </t>
  </si>
  <si>
    <t xml:space="preserve">Lower limit  </t>
  </si>
  <si>
    <t xml:space="preserve">Upper limit  </t>
  </si>
  <si>
    <t>TEST STATISTICS</t>
  </si>
  <si>
    <t xml:space="preserve">Approximate z-test: p0 = </t>
  </si>
  <si>
    <t xml:space="preserve"> Unstratified</t>
  </si>
  <si>
    <t xml:space="preserve">  proportional</t>
  </si>
  <si>
    <t xml:space="preserve">     optimal</t>
  </si>
  <si>
    <t xml:space="preserve">Sample size at a confidence level of </t>
  </si>
  <si>
    <t xml:space="preserve">, if maximum margin of error is </t>
  </si>
  <si>
    <t xml:space="preserve">              Sample allocated to strata</t>
  </si>
  <si>
    <t>Minimum n</t>
  </si>
  <si>
    <t xml:space="preserve">Stratifiing a sample size of </t>
  </si>
  <si>
    <t xml:space="preserve">   Sample allocated to strata</t>
  </si>
  <si>
    <t>Sample size n</t>
  </si>
  <si>
    <t xml:space="preserve">Allocating a sample to strata </t>
  </si>
  <si>
    <t>Enter input range for strata sizes and column for estimated standard deviations</t>
  </si>
  <si>
    <t>All standard deviations must be non negative</t>
  </si>
  <si>
    <t>A column with estimated standard deviations must ALWAYS be filled out.</t>
  </si>
  <si>
    <t xml:space="preserve">If only proportional allocation is to be calulated all estimated </t>
  </si>
  <si>
    <t>standard deviations should be identical</t>
  </si>
  <si>
    <t xml:space="preserve">The margin of error must take a positive value </t>
  </si>
  <si>
    <t>The margin of error must take a positive value</t>
  </si>
  <si>
    <t>Not alle strata sample sizes are greater than or equal to 30. The normal approximation may work poorly</t>
  </si>
  <si>
    <t>%-Confidence interval for the population mean:</t>
  </si>
  <si>
    <t>MODEL (The central limit theorem)</t>
  </si>
  <si>
    <t>Stratified sample. Estimation of population mean</t>
  </si>
  <si>
    <t xml:space="preserve">   strata</t>
  </si>
  <si>
    <t xml:space="preserve">    size</t>
  </si>
  <si>
    <t xml:space="preserve">  weights</t>
  </si>
  <si>
    <t xml:space="preserve">     mean</t>
  </si>
  <si>
    <t xml:space="preserve">    value</t>
  </si>
  <si>
    <t xml:space="preserve">   standard</t>
  </si>
  <si>
    <t xml:space="preserve">   deviation</t>
  </si>
  <si>
    <t>% Confidence interval for the population mean and the population total</t>
  </si>
  <si>
    <t>1) Point estimate</t>
  </si>
  <si>
    <t>The variance of the point estimate is 0</t>
  </si>
  <si>
    <t xml:space="preserve">    strata</t>
  </si>
  <si>
    <t xml:space="preserve">     size</t>
  </si>
  <si>
    <t xml:space="preserve">   standard </t>
  </si>
  <si>
    <t xml:space="preserve">  deviation </t>
  </si>
  <si>
    <t>Estimation of population mean</t>
  </si>
  <si>
    <t>Enter column of parameter values</t>
  </si>
  <si>
    <t>Empty cells or invalid values in data input range</t>
  </si>
  <si>
    <t>Empty or non-numerical values in data input range</t>
  </si>
  <si>
    <t>Parameter values for population proportions must be between 0 and 1</t>
  </si>
  <si>
    <t>Parameter values for population intensity must be positive</t>
  </si>
  <si>
    <t>A maximum of 100 parameter values can be handled</t>
  </si>
  <si>
    <t xml:space="preserve">Significance level </t>
  </si>
  <si>
    <t>must be numerical</t>
  </si>
  <si>
    <t>must take a value between 0 and 1</t>
  </si>
  <si>
    <t>Sample size must be a positive integer</t>
  </si>
  <si>
    <t>P(type 2) must be numerical</t>
  </si>
  <si>
    <t>P(type 2) must take a value between 0 and 1</t>
  </si>
  <si>
    <t>Ho Proportion must take a value between 0 and 1</t>
  </si>
  <si>
    <t>Ho Mean must be numerical</t>
  </si>
  <si>
    <t>Ho Standard deviation must be numerical</t>
  </si>
  <si>
    <t>Intensity must be a non negative number</t>
  </si>
  <si>
    <t>Sample size for z-test about the mean. Variance known</t>
  </si>
  <si>
    <t>Power curve for z-test about the mean. Variance known</t>
  </si>
  <si>
    <t>Power curve for t-test of the mean, given a specific standard deviation</t>
  </si>
  <si>
    <t>Sample size for approximate z-test about the population proportion</t>
  </si>
  <si>
    <t>Sample size for approximate z-test about the population intensity</t>
  </si>
  <si>
    <t>Power curve for approximate z-test about the population proportion</t>
  </si>
  <si>
    <t>Power curve for approximate z-test about the population intensity</t>
  </si>
  <si>
    <t xml:space="preserve">Sample size (n) = </t>
  </si>
  <si>
    <t>Critical value for approximate z-test</t>
  </si>
  <si>
    <t>Critical value</t>
  </si>
  <si>
    <t>Power calculation</t>
  </si>
  <si>
    <t>Approximative power calculation based on CVp in normal distribution</t>
  </si>
  <si>
    <t>Approximative power calculation based on CVl in normal distribution</t>
  </si>
  <si>
    <t xml:space="preserve">Power for H1: </t>
  </si>
  <si>
    <t>Exact power calculation of binomial distribution</t>
  </si>
  <si>
    <t>Exact power calculation of poisson distribution</t>
  </si>
  <si>
    <t>Power curve</t>
  </si>
  <si>
    <t>Power curve for approximate calculation</t>
  </si>
  <si>
    <t>Sample size when:</t>
  </si>
  <si>
    <t xml:space="preserve">Hypotheses: H1: </t>
  </si>
  <si>
    <t xml:space="preserve"> or</t>
  </si>
  <si>
    <t>nx-field</t>
  </si>
  <si>
    <t>nx must be numerical</t>
  </si>
  <si>
    <t>nx must be an integer</t>
  </si>
  <si>
    <t>nx must take a positive value</t>
  </si>
  <si>
    <t>x must take a positive value</t>
  </si>
  <si>
    <t xml:space="preserve">x must be an integer </t>
  </si>
  <si>
    <t>x cannot exceed nx</t>
  </si>
  <si>
    <t>phat-x must be numerical</t>
  </si>
  <si>
    <t>p must take a value between 0 and 1</t>
  </si>
  <si>
    <t>ny-field</t>
  </si>
  <si>
    <t>ny must be numerical</t>
  </si>
  <si>
    <t>ny must be an integer</t>
  </si>
  <si>
    <t>ny must take a positive value</t>
  </si>
  <si>
    <t>y-field</t>
  </si>
  <si>
    <t>y must be numerical</t>
  </si>
  <si>
    <t>y must take a positive value</t>
  </si>
  <si>
    <t>y must be an integer</t>
  </si>
  <si>
    <t>y cannot exceed ny</t>
  </si>
  <si>
    <t>phat-y must be numerical</t>
  </si>
  <si>
    <t>The difference D must be numerical</t>
  </si>
  <si>
    <t>The pooled proportion po is equal to 0 or 1. Test cannot be performed</t>
  </si>
  <si>
    <t>Normal Approximation may work poorly.</t>
  </si>
  <si>
    <t xml:space="preserve"> % CI</t>
  </si>
  <si>
    <t xml:space="preserve"> Estimate for difference: </t>
  </si>
  <si>
    <t xml:space="preserve"> Lower limit: </t>
  </si>
  <si>
    <t xml:space="preserve"> Upper limit: </t>
  </si>
  <si>
    <t>z-test for the difference between population proportions in two binomial distributions</t>
  </si>
  <si>
    <t xml:space="preserve">z-Confidence interval for the difference between two population proportions </t>
  </si>
  <si>
    <t xml:space="preserve">Margin of error: </t>
  </si>
  <si>
    <t xml:space="preserve">Lower limit: </t>
  </si>
  <si>
    <t xml:space="preserve">Upper limit: </t>
  </si>
  <si>
    <t>Invalid input range</t>
  </si>
  <si>
    <t>The significance/confidence level must take a value between 0 and 1</t>
  </si>
  <si>
    <t xml:space="preserve"> Degrees of freedom = (</t>
  </si>
  <si>
    <t>F-test for comparing variances in two normal distributions</t>
  </si>
  <si>
    <t>Approximation conditions not satisfied --&gt;</t>
  </si>
  <si>
    <t>z-test for comparing means in two poisson distributions</t>
  </si>
  <si>
    <t>z-Confidence interval for the difference between the means in two poisson distributions</t>
  </si>
  <si>
    <t xml:space="preserve">Estimate of the difference: </t>
  </si>
  <si>
    <t>The standard deviation (sigma) must take a positive value</t>
  </si>
  <si>
    <t>Approximate (Non-pooled) t-test for comparing means in two normal distributions</t>
  </si>
  <si>
    <t>t-Confidence interval for the difference between two means. Non-pooled sample standard deviation</t>
  </si>
  <si>
    <t xml:space="preserve"> Degrees of freedom = </t>
  </si>
  <si>
    <t>Pooled t-test for comparing means in 2 normal distributions</t>
  </si>
  <si>
    <t>t-Confidence interval for the difference between two means. Pooled sample variance</t>
  </si>
  <si>
    <t>sigma y-field</t>
  </si>
  <si>
    <t>The approximationmay work poorly</t>
  </si>
  <si>
    <t>because one of the sample sizes is amaller than 31</t>
  </si>
  <si>
    <t>z-test for comparing means in two normal distributions</t>
  </si>
  <si>
    <t>Model (The central limit theorem)</t>
  </si>
  <si>
    <t>z-test for comparing means in two populations</t>
  </si>
  <si>
    <t>Model (Population variances unknown)</t>
  </si>
  <si>
    <t>z-Confidence interval for the difference between 2 means. Normal distribution</t>
  </si>
  <si>
    <t>z-Confidence interval for the difference between 2 means</t>
  </si>
  <si>
    <t>The standard deviation (s) must take a positive value</t>
  </si>
  <si>
    <t>t-test for the mean in a normal distribution</t>
  </si>
  <si>
    <t>Interval data must be entered</t>
  </si>
  <si>
    <t>The range for interval data has empty cells or non-numerical values</t>
  </si>
  <si>
    <t>Frequencies must be entered</t>
  </si>
  <si>
    <t>Frequencies</t>
  </si>
  <si>
    <t>A minimum of one interval must be defined, that is at least 2 values in the interval column</t>
  </si>
  <si>
    <t>The frequency range has empty cells or non-numerical values</t>
  </si>
  <si>
    <t>Frequencies must be integers</t>
  </si>
  <si>
    <t>Interval data must be ascending values</t>
  </si>
  <si>
    <t xml:space="preserve">Descriptive statistics. Grouped data </t>
  </si>
  <si>
    <t>Select interval midpoints in input worksheet</t>
  </si>
  <si>
    <t>Number of variables</t>
  </si>
  <si>
    <t>One-way analysis of variance</t>
  </si>
  <si>
    <t>List of variables</t>
  </si>
  <si>
    <t>Variable Yj</t>
  </si>
  <si>
    <t>Mean (yj)</t>
  </si>
  <si>
    <t>St.dev. (sj)</t>
  </si>
  <si>
    <t>Lower CI</t>
  </si>
  <si>
    <t>Upper CI</t>
  </si>
  <si>
    <t>Analysis of variance</t>
  </si>
  <si>
    <t>Between groups</t>
  </si>
  <si>
    <t>Within groups</t>
  </si>
  <si>
    <t xml:space="preserve">    Variance</t>
  </si>
  <si>
    <t xml:space="preserve">   p-value</t>
  </si>
  <si>
    <t>Bartlett's tests can not be performed because variances of a column is 0</t>
  </si>
  <si>
    <t>Data input range must be coherent</t>
  </si>
  <si>
    <t>Enter data input range</t>
  </si>
  <si>
    <t>The number of repetitions must be a positive integer</t>
  </si>
  <si>
    <t>The number of repetitions must be smaller than the number of rows in the data input range.</t>
  </si>
  <si>
    <t>If the number of repetitions is equal to the number of rows you are doing one-way analysis of variance</t>
  </si>
  <si>
    <t>Invalid number of repetitionss</t>
  </si>
  <si>
    <t>The number of selected rows must be a multiple of the number of repetitions</t>
  </si>
  <si>
    <t>Empty cells or non-numerical values in data input range</t>
  </si>
  <si>
    <t>The number of column factors must be greater than 1</t>
  </si>
  <si>
    <t>The number of row factors must be greater than 1</t>
  </si>
  <si>
    <t xml:space="preserve">Row </t>
  </si>
  <si>
    <t>Two-way analysis of variance</t>
  </si>
  <si>
    <t xml:space="preserve">Row factors: </t>
  </si>
  <si>
    <t xml:space="preserve">Column factors: </t>
  </si>
  <si>
    <t xml:space="preserve">Number of repetitions per factor combination = </t>
  </si>
  <si>
    <t>Mean and standard deviation of repetitions, row factors and column factors</t>
  </si>
  <si>
    <t>Mean and standard deviation of row factors and column factors</t>
  </si>
  <si>
    <t>RF-estimates</t>
  </si>
  <si>
    <t>CF-estimates</t>
  </si>
  <si>
    <t>Model: (The central limit theorem)</t>
  </si>
  <si>
    <t>Number of observations must be positive</t>
  </si>
  <si>
    <t>sigma-field</t>
  </si>
  <si>
    <t>Confidence level must be between 0 og 1</t>
  </si>
  <si>
    <t>Approximation, is questionable. Will you still calculate the confidence interval?</t>
  </si>
  <si>
    <t>z-Confidence interval for the mean. Population variance unknown</t>
  </si>
  <si>
    <t>z-Confidence interval for the mean in a normal distribution. Population variance known</t>
  </si>
  <si>
    <t xml:space="preserve">% Confidence interval for the mean </t>
  </si>
  <si>
    <t>The Margin of error must be a positive integer</t>
  </si>
  <si>
    <t>my0-field</t>
  </si>
  <si>
    <t>Approximation, is questionable,</t>
  </si>
  <si>
    <t>because the sample size is less than 31</t>
  </si>
  <si>
    <t>z-test for the mean in a normal distribution. Population variance known</t>
  </si>
  <si>
    <t>z-test for the mean in a population. Population variance unknown</t>
  </si>
  <si>
    <t>If the blue write field is empty, rename the selected sheet to 'SheetNameX'</t>
  </si>
  <si>
    <t>If the blue write field is completed, rename the sheet to this name</t>
  </si>
  <si>
    <t>Rename sheet</t>
  </si>
  <si>
    <t>If the blue write field is blank, insert a new sheet named 'ArkX'</t>
  </si>
  <si>
    <t>where X is a sequential number</t>
  </si>
  <si>
    <t>If the blue write field is filled, insert a sheet with that name</t>
  </si>
  <si>
    <t>If the blue write field is blank, copy the selected sheet to another sheet named 'arknavnX'</t>
  </si>
  <si>
    <t>where 'sheet name' is the existing name and 'X' is a sequential number.</t>
  </si>
  <si>
    <t>Moving a sheet assumes that blue writing box is filled with the new location.</t>
  </si>
  <si>
    <t>Valid location numbers are those given in the arklisten.</t>
  </si>
  <si>
    <t>The sheet is moved to a location prior to the specified location number</t>
  </si>
  <si>
    <t>Erasing can be done in two ways:</t>
  </si>
  <si>
    <t>1.   Individually deletion. It marked the sheets removed by clicking the button 'Delete sheet'</t>
  </si>
  <si>
    <t>2.   Group-wise deletion. By ticking the 'select multiple sheets of erasure' can be multiple sheets marked</t>
  </si>
  <si>
    <t xml:space="preserve">      The marked sheet is deleted by clicking the button 'Delete sheet'</t>
  </si>
  <si>
    <t>Return1:  It returned to the active analysis</t>
  </si>
  <si>
    <t>Return2:  It returned to the active analysis</t>
  </si>
  <si>
    <t xml:space="preserve">              but with the marked sheet as datasheets</t>
  </si>
  <si>
    <t>Enter or delete characters in the green box.</t>
  </si>
  <si>
    <t>Select the characters in the green box to have different style and then click a style buttons.</t>
  </si>
  <si>
    <t>If you click the Style button while Shift is held down will the text style be deleted</t>
  </si>
  <si>
    <t>If you click the Style button while respectively CTRL or CTRL + Shift pressed</t>
  </si>
  <si>
    <t>will all the text in the cell either gain or lose the style.</t>
  </si>
  <si>
    <t xml:space="preserve">CTRL + A selects all text in the edit box. </t>
  </si>
  <si>
    <t>Formatted characters displayed as:    -</t>
  </si>
  <si>
    <t>The style Symbol</t>
  </si>
  <si>
    <t>Note</t>
  </si>
  <si>
    <t>Selection of Home and End can not be used</t>
  </si>
  <si>
    <t xml:space="preserve"> marks a line break (CTRL + Enter)</t>
  </si>
  <si>
    <t>Edit</t>
  </si>
  <si>
    <t>Selected range</t>
  </si>
  <si>
    <t>Display formula bar</t>
  </si>
  <si>
    <t>Show form when selecting</t>
  </si>
  <si>
    <t>Hide form when selecting</t>
  </si>
  <si>
    <t>Erasure can NOT be undone!</t>
  </si>
  <si>
    <t>Do you want to continue?</t>
  </si>
  <si>
    <t>Warning!</t>
  </si>
  <si>
    <t>'Insert' range is not empty - do you want to continue?</t>
  </si>
  <si>
    <t>Selected ranges has non numeric cells</t>
  </si>
  <si>
    <t>Invalid matrix dimension</t>
  </si>
  <si>
    <t>A-matrix is singular and can not be inverted</t>
  </si>
  <si>
    <t>One of the columns is a linear function of the other columns</t>
  </si>
  <si>
    <t>Result</t>
  </si>
  <si>
    <t xml:space="preserve">Trace = </t>
  </si>
  <si>
    <t>Eigenvalues and eigenvectors can only be calculated for a symmetric matrix</t>
  </si>
  <si>
    <t>Check the input field for syntax errors</t>
  </si>
  <si>
    <t>Syntax Error</t>
  </si>
  <si>
    <t>Failure to fill in data for the exponent</t>
  </si>
  <si>
    <t>Matrices A and B must have the same number of rows</t>
  </si>
  <si>
    <t>numeric value can either be selected or entered as a number or</t>
  </si>
  <si>
    <t>as an expression  which complies with the conventions of Excel.</t>
  </si>
  <si>
    <t>The following built-in functions can be used in calculating the expression:</t>
  </si>
  <si>
    <t>Expressions</t>
  </si>
  <si>
    <t>Manglende udfyldning af navnefeltet for 'Mærket'</t>
  </si>
  <si>
    <t>Indtastning</t>
  </si>
  <si>
    <t>Manglende udfyldning eller ugyldig værdi af værdifeltet</t>
  </si>
  <si>
    <t>Dataområde indeholder ikke-numeriske værdier</t>
  </si>
  <si>
    <t xml:space="preserve">Manglende markering for dataområde </t>
  </si>
  <si>
    <t xml:space="preserve">markeringen for dataområdet:  </t>
  </si>
  <si>
    <t>dataområde skal bestå af mindst 3 observationer</t>
  </si>
  <si>
    <t>dataområde skal bestå af mindst 2 observationer</t>
  </si>
  <si>
    <t>Det markerede område skal ligge indenfor A:Z</t>
  </si>
  <si>
    <t xml:space="preserve">Manglende markering af feltet: </t>
  </si>
  <si>
    <t xml:space="preserve">Der er tomme eller ikke-numeriske celler i </t>
  </si>
  <si>
    <t>Grafisk illustration medtages kun for testniveau under 0,5</t>
  </si>
  <si>
    <t xml:space="preserve">Kritisk værdi ved testniveauet </t>
  </si>
  <si>
    <t xml:space="preserve">Ho forkastes fordi testværdien </t>
  </si>
  <si>
    <t xml:space="preserve"> ligger i det kritiske område</t>
  </si>
  <si>
    <t xml:space="preserve">Ho accepteres fordi testværdien </t>
  </si>
  <si>
    <t xml:space="preserve"> ikke ligger i det kritiske område</t>
  </si>
  <si>
    <t>Beregningskapaciteten er overskredet - Kritisk værdi beregnes ikke!</t>
  </si>
  <si>
    <t>Arknavnet skal bestå af mindst en karakter og højst 30.</t>
  </si>
  <si>
    <t>Det angivne ark eksisterer - vælg et nyt navn</t>
  </si>
  <si>
    <t>Operationen forudsætter, at der først er angivet et dataområde for kolonnen</t>
  </si>
  <si>
    <t>Der findes tomme celler i dataområde</t>
  </si>
  <si>
    <t>Der findes ikke numeriske celler i den numeriske variablel</t>
  </si>
  <si>
    <t>REST</t>
  </si>
  <si>
    <t xml:space="preserve"> skal udfyldes</t>
  </si>
  <si>
    <t xml:space="preserve"> skal være numerisk</t>
  </si>
  <si>
    <t xml:space="preserve"> &lt; 0,000001</t>
  </si>
  <si>
    <t>Testniveau er ikke numerisk - testniveau sættes til 0,05</t>
  </si>
  <si>
    <t>Testniveau ligger ikke i intervallet 0 til 1 - testniveau sættes til 0,05</t>
  </si>
  <si>
    <t>Testniveau er mindre end 0,000001 - testniveau sættes til 0,000001</t>
  </si>
  <si>
    <t>p-værdi (ss) = P(</t>
  </si>
  <si>
    <t>p-værdi (ss) = 1</t>
  </si>
  <si>
    <t xml:space="preserve">H0 forkastes da ss &lt; </t>
  </si>
  <si>
    <t xml:space="preserve">H0 accepteres fordi ss </t>
  </si>
  <si>
    <t>Markeringsknapper må ikke anvendes til arkskifte og vil generere fejl</t>
  </si>
  <si>
    <t>Programmet lukkes og initialiseres. Du kan herefter starte programmet igen</t>
  </si>
  <si>
    <t>Systemfejl - arkskifte med markeringsknap</t>
  </si>
  <si>
    <t>Installation</t>
  </si>
  <si>
    <t>Enter the names of category to be 'succes'</t>
  </si>
  <si>
    <t>Failure to fill or invalid value of value field</t>
  </si>
  <si>
    <t>Data range has non-numeric values</t>
  </si>
  <si>
    <t xml:space="preserve">Enter data input range </t>
  </si>
  <si>
    <t xml:space="preserve">Empty cells or non-numerical values in </t>
  </si>
  <si>
    <t xml:space="preserve">data input range </t>
  </si>
  <si>
    <t>data input range must have a minimum of 3 observations</t>
  </si>
  <si>
    <t>data input range must have a minimum of 2 observations</t>
  </si>
  <si>
    <t xml:space="preserve">Enter input range for: </t>
  </si>
  <si>
    <t>Diagram is included only for significance levels smaller than 0,5</t>
  </si>
  <si>
    <t xml:space="preserve">Ho is rejected because the test value </t>
  </si>
  <si>
    <t xml:space="preserve"> is in the rejection area</t>
  </si>
  <si>
    <t xml:space="preserve">Ho is accepted because the test value </t>
  </si>
  <si>
    <t xml:space="preserve"> is not in the rejection area</t>
  </si>
  <si>
    <t>Calculation capacity is exceeded - Critical value is not calculated!</t>
  </si>
  <si>
    <t>Worksheet name must consist of at least one character and no more than the 30th</t>
  </si>
  <si>
    <t>The following characters are not allowed in the name: \  /  [  ]  *  ?  : '</t>
  </si>
  <si>
    <t>The specified sheet exists - choose a new name</t>
  </si>
  <si>
    <t>There are empty cells in data area</t>
  </si>
  <si>
    <t xml:space="preserve"> must be filled</t>
  </si>
  <si>
    <t xml:space="preserve"> must be numeric</t>
  </si>
  <si>
    <t>p-value = 1</t>
  </si>
  <si>
    <t>p-value = P(</t>
  </si>
  <si>
    <t xml:space="preserve">H0 is rejected because the p-value &lt; </t>
  </si>
  <si>
    <t xml:space="preserve">H0 is accepted because the p-value </t>
  </si>
  <si>
    <t>Significance level is non-numerical - A significance level of 0.05 is used</t>
  </si>
  <si>
    <t>Significance level must take a value between 0 and 1 - A significance level of 0.05 is used</t>
  </si>
  <si>
    <t>Significance level is smaller than  0,000001 - A significance level of 0.000001 is used</t>
  </si>
  <si>
    <t>Selection Buttons should not be used to switch sheet and generates errors.</t>
  </si>
  <si>
    <t>The program closes and initialized. You can then start the program again</t>
  </si>
  <si>
    <t>System Error - sheet switch with selection button</t>
  </si>
  <si>
    <t>A calculation must be made before this action can be performed
Fill out empty cells and click the green button Calculate</t>
  </si>
  <si>
    <t>Contribution to test value:</t>
  </si>
  <si>
    <t>The table must contain at least 2 columns and 2 rows</t>
  </si>
  <si>
    <t xml:space="preserve">Factor loadings: fi,j = Vi,j </t>
  </si>
  <si>
    <t>-fordelt med</t>
  </si>
  <si>
    <t>-distributed with</t>
  </si>
  <si>
    <t xml:space="preserve">X has a Poisson distribution with </t>
  </si>
  <si>
    <t>The absolute value of the excentric parameteren
must not exceed 10</t>
  </si>
  <si>
    <t xml:space="preserve">Estimation of the mean </t>
  </si>
  <si>
    <t xml:space="preserve"> by cluster sampling</t>
  </si>
  <si>
    <t xml:space="preserve">The population mean </t>
  </si>
  <si>
    <t xml:space="preserve">0 is estimated from input data to be  </t>
  </si>
  <si>
    <t xml:space="preserve">0 is assumed to be  </t>
  </si>
  <si>
    <t xml:space="preserve">The standard deviation </t>
  </si>
  <si>
    <t xml:space="preserve">It does not seem that </t>
  </si>
  <si>
    <t xml:space="preserve">Estimate for the population mean </t>
  </si>
  <si>
    <t>Selected column with population proportions contains</t>
  </si>
  <si>
    <t xml:space="preserve"> empty or non-numerical values</t>
  </si>
  <si>
    <t>Selected column with population proportions contains values</t>
  </si>
  <si>
    <t>outside the interval ]0 ;1[</t>
  </si>
  <si>
    <t>Confidence level not numeric or empty</t>
  </si>
  <si>
    <t>Selected column with standard deviations contains non-numeric data</t>
  </si>
  <si>
    <t>in the rows with strata sizes</t>
  </si>
  <si>
    <t xml:space="preserve">    Population mean (</t>
  </si>
  <si>
    <t xml:space="preserve">         Population total (N*</t>
  </si>
  <si>
    <t>Model: X ~ b(n,p)</t>
  </si>
  <si>
    <t>Significance level (</t>
  </si>
  <si>
    <t xml:space="preserve">Assumptions:    </t>
  </si>
  <si>
    <t>Confidence interval for the mean in a normal distribution</t>
  </si>
  <si>
    <t xml:space="preserve">Assumption:  </t>
  </si>
  <si>
    <t>Model (Population variances known)</t>
  </si>
  <si>
    <t xml:space="preserve"> % Confidence interval for </t>
  </si>
  <si>
    <t>Interval midpoint</t>
  </si>
  <si>
    <t xml:space="preserve">  Sum of
  squares</t>
  </si>
  <si>
    <t xml:space="preserve">  CTRL + &gt; : greater than or equal to (</t>
  </si>
  <si>
    <t xml:space="preserve">  CTRL + &lt; : less than or equal to (</t>
  </si>
  <si>
    <t xml:space="preserve">  Ctrl + =   : not equal (</t>
  </si>
  <si>
    <t>(blank)</t>
  </si>
  <si>
    <t xml:space="preserve">                                Numerical variable classified into categories</t>
  </si>
  <si>
    <t xml:space="preserve">   Cumulative</t>
  </si>
  <si>
    <t xml:space="preserve">  Proportion</t>
  </si>
  <si>
    <t xml:space="preserve"> (See note)</t>
  </si>
  <si>
    <t xml:space="preserve"> Selection: </t>
  </si>
  <si>
    <t xml:space="preserve"> against observed </t>
  </si>
  <si>
    <t xml:space="preserve">; St.dev = </t>
  </si>
  <si>
    <t xml:space="preserve">; St.dev. = </t>
  </si>
  <si>
    <t xml:space="preserve">Number of diff. </t>
  </si>
  <si>
    <t>Degrees of freedom must be a positive integer</t>
  </si>
  <si>
    <t>Degrees of freedom must be a positive number greater than 1</t>
  </si>
  <si>
    <t>The number of category intervals must be at least 5 and at most 20</t>
  </si>
  <si>
    <t>Number of 'successes' in cluster</t>
  </si>
  <si>
    <t>The number of sucesses must not exceed the sample size</t>
  </si>
  <si>
    <t>The number of sucesses must be positive</t>
  </si>
  <si>
    <t>Approximate calculation</t>
  </si>
  <si>
    <t xml:space="preserve">Approximate z-test: </t>
  </si>
  <si>
    <t>Sheet</t>
  </si>
  <si>
    <t>Sheet name</t>
  </si>
  <si>
    <t>Sheet name already in use</t>
  </si>
  <si>
    <t>Sheet name from the sheet list is copied to blue box</t>
  </si>
  <si>
    <t>Data error</t>
  </si>
  <si>
    <t>Margin of error field</t>
  </si>
  <si>
    <t xml:space="preserve">Above p is assumed to be = </t>
  </si>
  <si>
    <t>Ci</t>
  </si>
  <si>
    <t>CI-level:</t>
  </si>
  <si>
    <t>Cluster</t>
  </si>
  <si>
    <t>Cluster average</t>
  </si>
  <si>
    <t>Missing calculation</t>
  </si>
  <si>
    <t>Missing input</t>
  </si>
  <si>
    <t>The matrix with factorloadings is singular and can not be inverted</t>
  </si>
  <si>
    <t xml:space="preserve">Mean = </t>
  </si>
  <si>
    <t>Midpoints</t>
  </si>
  <si>
    <t>nx-field must not be empty</t>
  </si>
  <si>
    <t>ny-field must not be empty</t>
  </si>
  <si>
    <t>Obs. No.</t>
  </si>
  <si>
    <t>Obs.No.</t>
  </si>
  <si>
    <t>Observed values</t>
  </si>
  <si>
    <t>Observed y: (</t>
  </si>
  <si>
    <t>The parameter value must be a positive value</t>
  </si>
  <si>
    <t>p-field must take a value between 0 and 1</t>
  </si>
  <si>
    <t>Population-</t>
  </si>
  <si>
    <t>pxhat-field must not be empty</t>
  </si>
  <si>
    <t>pyhat-field must not be empty</t>
  </si>
  <si>
    <t>Ranksum(x)</t>
  </si>
  <si>
    <t>Ranksum(y)</t>
  </si>
  <si>
    <t>Residual group</t>
  </si>
  <si>
    <t>sigma x-field</t>
  </si>
  <si>
    <t>sigma0-field must be positive</t>
  </si>
  <si>
    <t xml:space="preserve">p-value:   </t>
  </si>
  <si>
    <t xml:space="preserve">p-value = P(Z &lt; z) </t>
  </si>
  <si>
    <t xml:space="preserve">p-value = P(Z &gt; z) </t>
  </si>
  <si>
    <t>St.dev.=</t>
  </si>
  <si>
    <t>The standard deviation must be a positive number</t>
  </si>
  <si>
    <t>Standard deviations</t>
  </si>
  <si>
    <t>Sample-</t>
  </si>
  <si>
    <t>Samples</t>
  </si>
  <si>
    <t>sx-field</t>
  </si>
  <si>
    <t>sy-field</t>
  </si>
  <si>
    <t>Test value(</t>
  </si>
  <si>
    <t>n-field must be entered</t>
  </si>
  <si>
    <t>Invalid sheet name</t>
  </si>
  <si>
    <t>x-field must be entered</t>
  </si>
  <si>
    <t>x-field must be positive</t>
  </si>
  <si>
    <t>The x-value must be a positive number</t>
  </si>
  <si>
    <t>y-field must not be empty</t>
  </si>
  <si>
    <t>y-field must take a positive value</t>
  </si>
  <si>
    <t>The y-value must be a positive number</t>
  </si>
  <si>
    <t xml:space="preserve">Critical value at a significance level of </t>
  </si>
  <si>
    <t>p-værdi (ss) = 2min{{P(</t>
  </si>
  <si>
    <t>p-value = 2min{{P(</t>
  </si>
  <si>
    <t xml:space="preserve">Rangsum {{x ; y} = </t>
  </si>
  <si>
    <t xml:space="preserve">Rank sum {{x ; y} = </t>
  </si>
  <si>
    <t xml:space="preserve">ss = 2min{{P(Z &lt; z), P(Z &gt; z)} </t>
  </si>
  <si>
    <t xml:space="preserve">p-value = 2min{{P(Z &lt; z), P(Z &gt; z)} </t>
  </si>
  <si>
    <t>Udfaldsrum: X = {{</t>
  </si>
  <si>
    <t>Udfaldsrum: Y = {{</t>
  </si>
  <si>
    <t>Sample space: X = {{</t>
  </si>
  <si>
    <t>Sample space: Y = {{</t>
  </si>
  <si>
    <t xml:space="preserve">H0 : </t>
  </si>
  <si>
    <t>column</t>
  </si>
  <si>
    <t>the mean must be numerical</t>
  </si>
  <si>
    <t>Values</t>
  </si>
  <si>
    <t>capacity</t>
  </si>
  <si>
    <t>Observed y</t>
  </si>
  <si>
    <t>Estimated y</t>
  </si>
  <si>
    <t>observation categories and observation frequencies must be integers</t>
  </si>
  <si>
    <t>the observation categories must be ascending</t>
  </si>
  <si>
    <t>selected column with standard deviations contains non-numeric data</t>
  </si>
  <si>
    <t xml:space="preserve">Note: G = </t>
  </si>
  <si>
    <t>stikprøvestørrelsen</t>
  </si>
  <si>
    <t>the sample size</t>
  </si>
  <si>
    <t>styrken</t>
  </si>
  <si>
    <t>power</t>
  </si>
  <si>
    <t>input error</t>
  </si>
  <si>
    <t xml:space="preserve"> Degrees of freedom</t>
  </si>
  <si>
    <t>Select column of row headings</t>
  </si>
  <si>
    <t>(Min 5 and max 20)</t>
  </si>
  <si>
    <t>Buttons</t>
  </si>
  <si>
    <t>Calculate needed sample size</t>
  </si>
  <si>
    <t>Worksheet name                                                 Location</t>
  </si>
  <si>
    <t>Font size</t>
  </si>
  <si>
    <t>For this reason, the algorithm</t>
  </si>
  <si>
    <t>Deviations from the size</t>
  </si>
  <si>
    <t>Number of occurrencies must be non-negative</t>
  </si>
  <si>
    <t>Number of columns must be a minimum of 2 and a maximum of 9</t>
  </si>
  <si>
    <t>Number of columns must be a positive number and at least 2</t>
  </si>
  <si>
    <t>Computation time can be significantly</t>
  </si>
  <si>
    <t>cause the regression results to become imprecise</t>
  </si>
  <si>
    <t>There are data cells are empty or not numeric</t>
  </si>
  <si>
    <t>Der findes dataceller som er tomme eller som ikke er numeriske</t>
  </si>
  <si>
    <t>There are data cells which are empty or not numeric</t>
  </si>
  <si>
    <t>There are empty cells, or cells with non-numeric data</t>
  </si>
  <si>
    <t>There are empty or non-numeric data cells</t>
  </si>
  <si>
    <t>Only one sheet can be moved at a time</t>
  </si>
  <si>
    <t>No distinction is made between uppercase and lowercase letters</t>
  </si>
  <si>
    <t>A distinction is made between uppercase and lowercase letters</t>
  </si>
  <si>
    <t>The selected area must be within A:Z</t>
  </si>
  <si>
    <t>An unexpected error has occurred - the program closes</t>
  </si>
  <si>
    <t>An unexpected calculation error has occurred</t>
  </si>
  <si>
    <t>The estimate must be numeric</t>
  </si>
  <si>
    <t>Estimated regression line for</t>
  </si>
  <si>
    <t>floating point</t>
  </si>
  <si>
    <t>The operation requires that the column of y-sample is selected</t>
  </si>
  <si>
    <t>Indeksfactor (</t>
  </si>
  <si>
    <t>Enter the location number</t>
  </si>
  <si>
    <t>Interval limits</t>
  </si>
  <si>
    <t>Interval limits missing or not increasing</t>
  </si>
  <si>
    <t>Yes</t>
  </si>
  <si>
    <t>Category variables contain numeric data!</t>
  </si>
  <si>
    <t>correlation matrix can not be inverted</t>
  </si>
  <si>
    <t>The license has expired - delete BEWIstat</t>
  </si>
  <si>
    <t>Licensen er udløbet - slet BEWIstat</t>
  </si>
  <si>
    <t>linear function of one or more X-variables (R-squared =</t>
  </si>
  <si>
    <t>Select cell</t>
  </si>
  <si>
    <t>Select the column with successes in cluster</t>
  </si>
  <si>
    <t>Select size</t>
  </si>
  <si>
    <t>Selected area contains non-numeric values</t>
  </si>
  <si>
    <t>Matrix is singular</t>
  </si>
  <si>
    <t>Mean and standardard deviation for groups, rows and columns</t>
  </si>
  <si>
    <t>The model is apparently deterministic:</t>
  </si>
  <si>
    <t>Data input range is not marked</t>
  </si>
  <si>
    <t>The operation requires that a data range of column 1 is specified</t>
  </si>
  <si>
    <t>The operation requires that a data range for the column is specified</t>
  </si>
  <si>
    <t>Partial correlation is not printed</t>
  </si>
  <si>
    <t>Location:</t>
  </si>
  <si>
    <t>Plot of calculated</t>
  </si>
  <si>
    <t>Plot of calculated y against observed y</t>
  </si>
  <si>
    <t>Plot of x- and y-values with regression line</t>
  </si>
  <si>
    <t>The workbook must contain at least one worksheet</t>
  </si>
  <si>
    <t>Regression line</t>
  </si>
  <si>
    <t xml:space="preserve">Rows grouped by </t>
  </si>
  <si>
    <t>Deletion cancelled</t>
  </si>
  <si>
    <t>Sample sizes must be positive</t>
  </si>
  <si>
    <t>Sample sizes must be greater than 0</t>
  </si>
  <si>
    <t>Large n (n &gt; 5000)</t>
  </si>
  <si>
    <t>Power</t>
  </si>
  <si>
    <t>Symbols in sheet '</t>
  </si>
  <si>
    <t>Symbols</t>
  </si>
  <si>
    <t xml:space="preserve">System error 1 </t>
  </si>
  <si>
    <t xml:space="preserve">System error 2 </t>
  </si>
  <si>
    <t xml:space="preserve">System error 3 </t>
  </si>
  <si>
    <t xml:space="preserve">System error 4 </t>
  </si>
  <si>
    <t xml:space="preserve">System error 5 </t>
  </si>
  <si>
    <t>talk about actual quantitative and not a categorized variable</t>
  </si>
  <si>
    <t>The printout can be extensive and confusing if there is</t>
  </si>
  <si>
    <t>extended</t>
  </si>
  <si>
    <t>Invalid chosen location</t>
  </si>
  <si>
    <t xml:space="preserve">Item </t>
  </si>
  <si>
    <t>Weight (</t>
  </si>
  <si>
    <t>Y appears to be a direct or approximately</t>
  </si>
  <si>
    <t>Y appears to be a direct linear function of one or more X-variables</t>
  </si>
  <si>
    <t>Inddatering</t>
  </si>
  <si>
    <t>Input</t>
  </si>
  <si>
    <t>Udskrivning</t>
  </si>
  <si>
    <t>Printing</t>
  </si>
  <si>
    <t>number</t>
  </si>
  <si>
    <t>degrees of freedom =</t>
  </si>
  <si>
    <t>Index calculation</t>
  </si>
  <si>
    <t>Table of categories</t>
  </si>
  <si>
    <t>Include model indication</t>
  </si>
  <si>
    <t>Nulstil
kolonneområde</t>
  </si>
  <si>
    <t>Reset
column range</t>
  </si>
  <si>
    <t>observation-</t>
  </si>
  <si>
    <t xml:space="preserve">Transfer  </t>
  </si>
  <si>
    <t>residual group</t>
  </si>
  <si>
    <t>Output summary</t>
  </si>
  <si>
    <t>RETURN</t>
  </si>
  <si>
    <t>Delete sheet</t>
  </si>
  <si>
    <t>Cancel word wrap</t>
  </si>
  <si>
    <t>Activate word wrap</t>
  </si>
  <si>
    <t>Add new selected columns</t>
  </si>
  <si>
    <r>
      <t>Middelværdi (</t>
    </r>
    <r>
      <rPr>
        <sz val="10"/>
        <rFont val="Arial Unicode MS"/>
        <family val="2"/>
      </rPr>
      <t>λ</t>
    </r>
    <r>
      <rPr>
        <sz val="10"/>
        <rFont val="Arial"/>
        <family val="2"/>
      </rPr>
      <t>)</t>
    </r>
  </si>
  <si>
    <r>
      <t>Mean (</t>
    </r>
    <r>
      <rPr>
        <sz val="10"/>
        <rFont val="Arial Unicode MS"/>
        <family val="2"/>
      </rPr>
      <t>λ</t>
    </r>
    <r>
      <rPr>
        <sz val="10"/>
        <rFont val="Arial"/>
        <family val="2"/>
      </rPr>
      <t>)</t>
    </r>
  </si>
  <si>
    <t>Test results</t>
  </si>
  <si>
    <t>Chi-test for the standard deviation in a Normal Distribution</t>
  </si>
  <si>
    <r>
      <t xml:space="preserve">Varians </t>
    </r>
    <r>
      <rPr>
        <sz val="10"/>
        <rFont val="Arial Unicode MS"/>
        <family val="2"/>
      </rPr>
      <t>σ²</t>
    </r>
  </si>
  <si>
    <r>
      <t xml:space="preserve">Standardafvigelse </t>
    </r>
    <r>
      <rPr>
        <sz val="10"/>
        <rFont val="Arial Unicode MS"/>
        <family val="2"/>
      </rPr>
      <t>σ</t>
    </r>
  </si>
  <si>
    <r>
      <t xml:space="preserve">Variance </t>
    </r>
    <r>
      <rPr>
        <sz val="10"/>
        <rFont val="Arial Unicode MS"/>
        <family val="2"/>
      </rPr>
      <t>σ²</t>
    </r>
  </si>
  <si>
    <r>
      <t xml:space="preserve">Standard deviation </t>
    </r>
    <r>
      <rPr>
        <sz val="10"/>
        <rFont val="Arial Unicode MS"/>
        <family val="2"/>
      </rPr>
      <t>σ</t>
    </r>
  </si>
  <si>
    <r>
      <t xml:space="preserve">Middelværdi </t>
    </r>
    <r>
      <rPr>
        <sz val="10"/>
        <rFont val="Arial Unicode MS"/>
        <family val="2"/>
      </rPr>
      <t>μ</t>
    </r>
  </si>
  <si>
    <r>
      <t xml:space="preserve">Mean </t>
    </r>
    <r>
      <rPr>
        <sz val="10"/>
        <rFont val="Arial Unicode MS"/>
        <family val="2"/>
      </rPr>
      <t>μ</t>
    </r>
  </si>
  <si>
    <r>
      <t xml:space="preserve">P(X </t>
    </r>
    <r>
      <rPr>
        <sz val="10"/>
        <rFont val="Calibri"/>
        <family val="2"/>
      </rPr>
      <t>≥</t>
    </r>
    <r>
      <rPr>
        <sz val="10"/>
        <rFont val="Arial"/>
        <family val="2"/>
      </rPr>
      <t xml:space="preserve"> {1}) = {2}</t>
    </r>
  </si>
  <si>
    <r>
      <t xml:space="preserve">P(X </t>
    </r>
    <r>
      <rPr>
        <sz val="10"/>
        <rFont val="Calibri"/>
        <family val="2"/>
      </rPr>
      <t xml:space="preserve">≤ </t>
    </r>
    <r>
      <rPr>
        <sz val="10"/>
        <rFont val="Arial"/>
        <family val="2"/>
      </rPr>
      <t>{1}) = {2}</t>
    </r>
  </si>
  <si>
    <r>
      <t xml:space="preserve">P({1} </t>
    </r>
    <r>
      <rPr>
        <sz val="10"/>
        <rFont val="Calibri"/>
        <family val="2"/>
      </rPr>
      <t>≤</t>
    </r>
    <r>
      <rPr>
        <sz val="10"/>
        <rFont val="Arial"/>
        <family val="2"/>
      </rPr>
      <t xml:space="preserve"> X </t>
    </r>
    <r>
      <rPr>
        <sz val="10"/>
        <rFont val="Calibri"/>
        <family val="2"/>
      </rPr>
      <t>≤</t>
    </r>
    <r>
      <rPr>
        <sz val="10"/>
        <rFont val="Arial"/>
        <family val="2"/>
      </rPr>
      <t xml:space="preserve"> {2}) = {3}</t>
    </r>
  </si>
  <si>
    <r>
      <t>P(X =</t>
    </r>
    <r>
      <rPr>
        <sz val="10"/>
        <rFont val="Calibri"/>
        <family val="2"/>
      </rPr>
      <t xml:space="preserve"> </t>
    </r>
    <r>
      <rPr>
        <sz val="10"/>
        <rFont val="Arial"/>
        <family val="2"/>
      </rPr>
      <t>{1}) = {2}</t>
    </r>
  </si>
  <si>
    <t>p̂ =</t>
  </si>
  <si>
    <t>x̄ =</t>
  </si>
  <si>
    <r>
      <t xml:space="preserve">P(Z </t>
    </r>
    <r>
      <rPr>
        <sz val="10"/>
        <rFont val="Calibri"/>
        <family val="2"/>
      </rPr>
      <t xml:space="preserve">≤ </t>
    </r>
    <r>
      <rPr>
        <sz val="10"/>
        <rFont val="Arial"/>
        <family val="2"/>
      </rPr>
      <t>{1}) = {2}</t>
    </r>
  </si>
  <si>
    <r>
      <t xml:space="preserve">P(T </t>
    </r>
    <r>
      <rPr>
        <sz val="10"/>
        <rFont val="Calibri"/>
        <family val="2"/>
      </rPr>
      <t xml:space="preserve">≤ </t>
    </r>
    <r>
      <rPr>
        <sz val="10"/>
        <rFont val="Arial"/>
        <family val="2"/>
      </rPr>
      <t>{1}) = {2}</t>
    </r>
  </si>
  <si>
    <r>
      <t xml:space="preserve">(Begrænsning: |excentricitetsparameter| </t>
    </r>
    <r>
      <rPr>
        <sz val="10"/>
        <rFont val="Calibri"/>
        <family val="2"/>
      </rPr>
      <t>≤</t>
    </r>
    <r>
      <rPr>
        <sz val="10"/>
        <rFont val="Arial"/>
        <family val="2"/>
      </rPr>
      <t xml:space="preserve"> 10)</t>
    </r>
  </si>
  <si>
    <t>(Limitation: |excentric parameter| ≤ 10)</t>
  </si>
  <si>
    <r>
      <t xml:space="preserve">P(Χ² </t>
    </r>
    <r>
      <rPr>
        <sz val="10"/>
        <rFont val="Calibri"/>
        <family val="2"/>
      </rPr>
      <t xml:space="preserve">≤ </t>
    </r>
    <r>
      <rPr>
        <sz val="10"/>
        <rFont val="Arial"/>
        <family val="2"/>
      </rPr>
      <t>{1}) = {2}</t>
    </r>
  </si>
  <si>
    <t>X er Χ²-fordelt med {1} frihedsgrader</t>
  </si>
  <si>
    <t>X is Χ²-distributed following {1} degrees of freedom</t>
  </si>
  <si>
    <r>
      <t xml:space="preserve">P(F </t>
    </r>
    <r>
      <rPr>
        <sz val="10"/>
        <rFont val="Calibri"/>
        <family val="2"/>
      </rPr>
      <t xml:space="preserve">≤ </t>
    </r>
    <r>
      <rPr>
        <sz val="10"/>
        <rFont val="Arial"/>
        <family val="2"/>
      </rPr>
      <t>{1}) = {2}</t>
    </r>
  </si>
  <si>
    <t>X følger en F-fordeling med ({1}, {2}) frihedsgrader</t>
  </si>
  <si>
    <t>X follows an F-distribution with ({1}, {2}) degrees of freedom</t>
  </si>
  <si>
    <t>s =</t>
  </si>
  <si>
    <r>
      <rPr>
        <sz val="10"/>
        <rFont val="Arial Unicode MS"/>
        <family val="2"/>
      </rPr>
      <t>σ</t>
    </r>
    <r>
      <rPr>
        <sz val="10"/>
        <rFont val="Arial"/>
        <family val="2"/>
      </rPr>
      <t xml:space="preserve"> =</t>
    </r>
  </si>
  <si>
    <r>
      <t>p</t>
    </r>
    <r>
      <rPr>
        <sz val="10"/>
        <rFont val="Arial Unicode MS"/>
        <family val="2"/>
      </rPr>
      <t>₀</t>
    </r>
    <r>
      <rPr>
        <sz val="10"/>
        <rFont val="Arial"/>
        <family val="2"/>
      </rPr>
      <t xml:space="preserve"> =</t>
    </r>
  </si>
  <si>
    <r>
      <t>H</t>
    </r>
    <r>
      <rPr>
        <sz val="10"/>
        <rFont val="Arial Unicode MS"/>
        <family val="2"/>
      </rPr>
      <t>₀</t>
    </r>
    <r>
      <rPr>
        <sz val="10"/>
        <rFont val="Arial"/>
        <family val="2"/>
      </rPr>
      <t>: p ≥ {1}</t>
    </r>
  </si>
  <si>
    <r>
      <t>H</t>
    </r>
    <r>
      <rPr>
        <sz val="10"/>
        <rFont val="Arial Unicode MS"/>
        <family val="2"/>
      </rPr>
      <t>₀</t>
    </r>
    <r>
      <rPr>
        <sz val="10"/>
        <rFont val="Arial"/>
        <family val="2"/>
      </rPr>
      <t>: p ≤ {1}</t>
    </r>
  </si>
  <si>
    <r>
      <t>H</t>
    </r>
    <r>
      <rPr>
        <sz val="10"/>
        <rFont val="Arial Unicode MS"/>
        <family val="2"/>
      </rPr>
      <t>₀</t>
    </r>
    <r>
      <rPr>
        <sz val="10"/>
        <rFont val="Arial"/>
        <family val="2"/>
      </rPr>
      <t>: p = {1}</t>
    </r>
  </si>
  <si>
    <r>
      <t>H</t>
    </r>
    <r>
      <rPr>
        <sz val="10"/>
        <rFont val="Arial Unicode MS"/>
        <family val="2"/>
      </rPr>
      <t>₁</t>
    </r>
    <r>
      <rPr>
        <sz val="10"/>
        <rFont val="Arial"/>
        <family val="2"/>
      </rPr>
      <t>: p</t>
    </r>
  </si>
  <si>
    <t>s</t>
  </si>
  <si>
    <r>
      <rPr>
        <sz val="10"/>
        <rFont val="Arial Unicode MS"/>
        <family val="2"/>
      </rPr>
      <t>λ₀</t>
    </r>
    <r>
      <rPr>
        <sz val="10"/>
        <rFont val="Arial"/>
        <family val="2"/>
      </rPr>
      <t xml:space="preserve"> =</t>
    </r>
  </si>
  <si>
    <r>
      <t>H</t>
    </r>
    <r>
      <rPr>
        <sz val="10"/>
        <rFont val="Arial Unicode MS"/>
        <family val="2"/>
      </rPr>
      <t>₀</t>
    </r>
    <r>
      <rPr>
        <sz val="10"/>
        <rFont val="Arial"/>
        <family val="2"/>
      </rPr>
      <t xml:space="preserve">: </t>
    </r>
    <r>
      <rPr>
        <sz val="10"/>
        <rFont val="Arial Unicode MS"/>
        <family val="2"/>
      </rPr>
      <t>λ</t>
    </r>
    <r>
      <rPr>
        <sz val="10"/>
        <rFont val="Arial"/>
        <family val="2"/>
      </rPr>
      <t xml:space="preserve"> ≥ {1}</t>
    </r>
  </si>
  <si>
    <r>
      <t>H</t>
    </r>
    <r>
      <rPr>
        <sz val="10"/>
        <rFont val="Arial Unicode MS"/>
        <family val="2"/>
      </rPr>
      <t>₀</t>
    </r>
    <r>
      <rPr>
        <sz val="10"/>
        <rFont val="Arial"/>
        <family val="2"/>
      </rPr>
      <t xml:space="preserve">: </t>
    </r>
    <r>
      <rPr>
        <sz val="10"/>
        <rFont val="Arial Unicode MS"/>
        <family val="2"/>
      </rPr>
      <t>λ</t>
    </r>
    <r>
      <rPr>
        <sz val="10"/>
        <rFont val="Arial"/>
        <family val="2"/>
      </rPr>
      <t xml:space="preserve"> ≤ {1}</t>
    </r>
  </si>
  <si>
    <r>
      <t>H</t>
    </r>
    <r>
      <rPr>
        <sz val="10"/>
        <rFont val="Arial Unicode MS"/>
        <family val="2"/>
      </rPr>
      <t>₀</t>
    </r>
    <r>
      <rPr>
        <sz val="10"/>
        <rFont val="Arial"/>
        <family val="2"/>
      </rPr>
      <t xml:space="preserve">: </t>
    </r>
    <r>
      <rPr>
        <sz val="10"/>
        <rFont val="Arial Unicode MS"/>
        <family val="2"/>
      </rPr>
      <t>λ</t>
    </r>
    <r>
      <rPr>
        <sz val="10"/>
        <rFont val="Arial"/>
        <family val="2"/>
      </rPr>
      <t xml:space="preserve"> = {1}</t>
    </r>
  </si>
  <si>
    <r>
      <t>H</t>
    </r>
    <r>
      <rPr>
        <sz val="10"/>
        <rFont val="Arial Unicode MS"/>
        <family val="2"/>
      </rPr>
      <t>₁</t>
    </r>
    <r>
      <rPr>
        <sz val="10"/>
        <rFont val="Arial"/>
        <family val="2"/>
      </rPr>
      <t xml:space="preserve">: </t>
    </r>
    <r>
      <rPr>
        <sz val="10"/>
        <rFont val="Arial Unicode MS"/>
        <family val="2"/>
      </rPr>
      <t>λ</t>
    </r>
  </si>
  <si>
    <r>
      <rPr>
        <sz val="10"/>
        <rFont val="Arial Unicode MS"/>
        <family val="2"/>
      </rPr>
      <t>μ₀</t>
    </r>
    <r>
      <rPr>
        <sz val="10"/>
        <rFont val="Arial"/>
        <family val="2"/>
      </rPr>
      <t xml:space="preserve"> =</t>
    </r>
  </si>
  <si>
    <r>
      <t>H</t>
    </r>
    <r>
      <rPr>
        <sz val="10"/>
        <rFont val="Arial Unicode MS"/>
        <family val="2"/>
      </rPr>
      <t>₀</t>
    </r>
    <r>
      <rPr>
        <sz val="10"/>
        <rFont val="Arial"/>
        <family val="2"/>
      </rPr>
      <t xml:space="preserve">: </t>
    </r>
    <r>
      <rPr>
        <sz val="10"/>
        <rFont val="Arial Unicode MS"/>
        <family val="2"/>
      </rPr>
      <t>μ</t>
    </r>
    <r>
      <rPr>
        <sz val="10"/>
        <rFont val="Arial"/>
        <family val="2"/>
      </rPr>
      <t xml:space="preserve"> ≥ {1}</t>
    </r>
  </si>
  <si>
    <r>
      <t>H</t>
    </r>
    <r>
      <rPr>
        <sz val="10"/>
        <rFont val="Arial Unicode MS"/>
        <family val="2"/>
      </rPr>
      <t>₀</t>
    </r>
    <r>
      <rPr>
        <sz val="10"/>
        <rFont val="Arial"/>
        <family val="2"/>
      </rPr>
      <t xml:space="preserve">: </t>
    </r>
    <r>
      <rPr>
        <sz val="10"/>
        <rFont val="Arial Unicode MS"/>
        <family val="2"/>
      </rPr>
      <t>μ</t>
    </r>
    <r>
      <rPr>
        <sz val="10"/>
        <rFont val="Arial"/>
        <family val="2"/>
      </rPr>
      <t xml:space="preserve"> ≤ {1}</t>
    </r>
  </si>
  <si>
    <r>
      <t>H</t>
    </r>
    <r>
      <rPr>
        <sz val="10"/>
        <rFont val="Arial Unicode MS"/>
        <family val="2"/>
      </rPr>
      <t>₀</t>
    </r>
    <r>
      <rPr>
        <sz val="10"/>
        <rFont val="Arial"/>
        <family val="2"/>
      </rPr>
      <t xml:space="preserve">: </t>
    </r>
    <r>
      <rPr>
        <sz val="10"/>
        <rFont val="Arial Unicode MS"/>
        <family val="2"/>
      </rPr>
      <t>μ</t>
    </r>
    <r>
      <rPr>
        <sz val="10"/>
        <rFont val="Arial"/>
        <family val="2"/>
      </rPr>
      <t xml:space="preserve"> = {1}</t>
    </r>
  </si>
  <si>
    <r>
      <t>H</t>
    </r>
    <r>
      <rPr>
        <sz val="10"/>
        <rFont val="Arial Unicode MS"/>
        <family val="2"/>
      </rPr>
      <t>₁</t>
    </r>
    <r>
      <rPr>
        <sz val="10"/>
        <rFont val="Arial"/>
        <family val="2"/>
      </rPr>
      <t xml:space="preserve">: </t>
    </r>
    <r>
      <rPr>
        <sz val="10"/>
        <rFont val="Arial Unicode MS"/>
        <family val="2"/>
      </rPr>
      <t>μ</t>
    </r>
  </si>
  <si>
    <r>
      <rPr>
        <sz val="10"/>
        <rFont val="Arial Unicode MS"/>
        <family val="2"/>
      </rPr>
      <t>σ₀</t>
    </r>
    <r>
      <rPr>
        <sz val="10"/>
        <rFont val="Arial"/>
        <family val="2"/>
      </rPr>
      <t xml:space="preserve"> =</t>
    </r>
  </si>
  <si>
    <r>
      <t>H</t>
    </r>
    <r>
      <rPr>
        <sz val="10"/>
        <rFont val="Arial Unicode MS"/>
        <family val="2"/>
      </rPr>
      <t>₀</t>
    </r>
    <r>
      <rPr>
        <sz val="10"/>
        <rFont val="Arial"/>
        <family val="2"/>
      </rPr>
      <t xml:space="preserve">: </t>
    </r>
    <r>
      <rPr>
        <sz val="10"/>
        <rFont val="Arial Unicode MS"/>
        <family val="2"/>
      </rPr>
      <t>σ</t>
    </r>
    <r>
      <rPr>
        <sz val="10"/>
        <rFont val="Arial"/>
        <family val="2"/>
      </rPr>
      <t xml:space="preserve"> ≥ {1}</t>
    </r>
  </si>
  <si>
    <r>
      <t>H</t>
    </r>
    <r>
      <rPr>
        <sz val="10"/>
        <rFont val="Arial Unicode MS"/>
        <family val="2"/>
      </rPr>
      <t>₀</t>
    </r>
    <r>
      <rPr>
        <sz val="10"/>
        <rFont val="Arial"/>
        <family val="2"/>
      </rPr>
      <t xml:space="preserve">: </t>
    </r>
    <r>
      <rPr>
        <sz val="10"/>
        <rFont val="Arial Unicode MS"/>
        <family val="2"/>
      </rPr>
      <t>σ</t>
    </r>
    <r>
      <rPr>
        <sz val="10"/>
        <rFont val="Arial"/>
        <family val="2"/>
      </rPr>
      <t xml:space="preserve"> ≤ {1}</t>
    </r>
  </si>
  <si>
    <r>
      <t>H</t>
    </r>
    <r>
      <rPr>
        <sz val="10"/>
        <rFont val="Arial Unicode MS"/>
        <family val="2"/>
      </rPr>
      <t>₀</t>
    </r>
    <r>
      <rPr>
        <sz val="10"/>
        <rFont val="Arial"/>
        <family val="2"/>
      </rPr>
      <t xml:space="preserve">: </t>
    </r>
    <r>
      <rPr>
        <sz val="10"/>
        <rFont val="Arial Unicode MS"/>
        <family val="2"/>
      </rPr>
      <t>σ</t>
    </r>
    <r>
      <rPr>
        <sz val="10"/>
        <rFont val="Arial"/>
        <family val="2"/>
      </rPr>
      <t xml:space="preserve"> = {1}</t>
    </r>
  </si>
  <si>
    <r>
      <t>H</t>
    </r>
    <r>
      <rPr>
        <sz val="10"/>
        <rFont val="Arial Unicode MS"/>
        <family val="2"/>
      </rPr>
      <t>₁</t>
    </r>
    <r>
      <rPr>
        <sz val="10"/>
        <rFont val="Arial"/>
        <family val="2"/>
      </rPr>
      <t xml:space="preserve">: </t>
    </r>
    <r>
      <rPr>
        <sz val="10"/>
        <rFont val="Arial Unicode MS"/>
        <family val="2"/>
      </rPr>
      <t>σ</t>
    </r>
  </si>
  <si>
    <r>
      <t>X</t>
    </r>
    <r>
      <rPr>
        <sz val="10"/>
        <rFont val="Arial"/>
        <family val="2"/>
      </rPr>
      <t>ᵢ ~ ps(</t>
    </r>
    <r>
      <rPr>
        <sz val="10"/>
        <rFont val="Arial Unicode MS"/>
        <family val="2"/>
      </rPr>
      <t>λ</t>
    </r>
    <r>
      <rPr>
        <sz val="10"/>
        <rFont val="Arial"/>
        <family val="2"/>
      </rPr>
      <t>)</t>
    </r>
  </si>
  <si>
    <t>Xᵢ ~ N(μ, σ²); σ forudsættes at være kendt</t>
  </si>
  <si>
    <r>
      <t xml:space="preserve">Xᵢ uafhængige og n &gt; 30 </t>
    </r>
    <r>
      <rPr>
        <sz val="10"/>
        <rFont val="Arial Unicode MS"/>
        <family val="2"/>
      </rPr>
      <t>⇒</t>
    </r>
    <r>
      <rPr>
        <sz val="10"/>
        <rFont val="Arial"/>
        <family val="2"/>
      </rPr>
      <t xml:space="preserve"> X̄ ≈ N(μ, σ²/n)</t>
    </r>
  </si>
  <si>
    <r>
      <t xml:space="preserve">Xᵢ independent and n &gt; 30 </t>
    </r>
    <r>
      <rPr>
        <sz val="10"/>
        <rFont val="Arial Unicode MS"/>
        <family val="2"/>
      </rPr>
      <t>⇒</t>
    </r>
    <r>
      <rPr>
        <sz val="10"/>
        <rFont val="Arial"/>
        <family val="2"/>
      </rPr>
      <t xml:space="preserve"> X̄ ≈ N(μ, σ²/n)</t>
    </r>
  </si>
  <si>
    <t>Xᵢ ~ N(μ, σ²); σ is known</t>
  </si>
  <si>
    <t>Xᵢ ~ N(μ, σ²); σ er ukendt</t>
  </si>
  <si>
    <t>Xᵢ ~ N(μ, σ²); σ is unknown</t>
  </si>
  <si>
    <t>Xᵢ ~ N(μ, σ²)</t>
  </si>
  <si>
    <r>
      <t>test = x ~ b(n, p</t>
    </r>
    <r>
      <rPr>
        <sz val="10"/>
        <rFont val="Arial Unicode MS"/>
        <family val="2"/>
      </rPr>
      <t>₀</t>
    </r>
    <r>
      <rPr>
        <sz val="10"/>
        <rFont val="Arial"/>
        <family val="2"/>
      </rPr>
      <t>)</t>
    </r>
  </si>
  <si>
    <t>test = z</t>
  </si>
  <si>
    <r>
      <t xml:space="preserve">test = </t>
    </r>
    <r>
      <rPr>
        <sz val="10"/>
        <rFont val="Arial Unicode MS"/>
        <family val="2"/>
      </rPr>
      <t>∑</t>
    </r>
    <r>
      <rPr>
        <sz val="10"/>
        <rFont val="Arial"/>
        <family val="2"/>
      </rPr>
      <t>xᵢ = nx̄ ~ ps(n</t>
    </r>
    <r>
      <rPr>
        <sz val="10"/>
        <rFont val="Arial Unicode MS"/>
        <family val="2"/>
      </rPr>
      <t>λ₀</t>
    </r>
    <r>
      <rPr>
        <sz val="10"/>
        <rFont val="Arial"/>
        <family val="2"/>
      </rPr>
      <t>)</t>
    </r>
  </si>
  <si>
    <r>
      <t xml:space="preserve">P(Z </t>
    </r>
    <r>
      <rPr>
        <sz val="10"/>
        <rFont val="Calibri"/>
        <family val="2"/>
      </rPr>
      <t xml:space="preserve">≤ </t>
    </r>
    <r>
      <rPr>
        <sz val="10"/>
        <rFont val="Arial"/>
        <family val="2"/>
      </rPr>
      <t>z) =</t>
    </r>
  </si>
  <si>
    <t>P(Z ≥ z) =</t>
  </si>
  <si>
    <t>P(TEST ≤ test) =</t>
  </si>
  <si>
    <t>P(TEST ≥ test) =</t>
  </si>
  <si>
    <r>
      <t xml:space="preserve">P(T </t>
    </r>
    <r>
      <rPr>
        <sz val="10"/>
        <rFont val="Calibri"/>
        <family val="2"/>
      </rPr>
      <t>≤</t>
    </r>
    <r>
      <rPr>
        <sz val="10"/>
        <rFont val="Arial"/>
        <family val="2"/>
      </rPr>
      <t xml:space="preserve"> t) =</t>
    </r>
  </si>
  <si>
    <t>P(T ≥ t) =</t>
  </si>
  <si>
    <r>
      <t>P(</t>
    </r>
    <r>
      <rPr>
        <sz val="10"/>
        <rFont val="Arial"/>
        <family val="2"/>
      </rPr>
      <t xml:space="preserve">Χ² </t>
    </r>
    <r>
      <rPr>
        <sz val="10"/>
        <rFont val="Calibri"/>
        <family val="2"/>
      </rPr>
      <t>≤</t>
    </r>
    <r>
      <rPr>
        <sz val="10"/>
        <rFont val="Arial"/>
        <family val="2"/>
      </rPr>
      <t xml:space="preserve"> x²) =</t>
    </r>
  </si>
  <si>
    <t>P(Χ² ≥ x²) =</t>
  </si>
  <si>
    <t>Sample size. Corresponds to the number of periods included in the study.</t>
  </si>
  <si>
    <t>Stikprøvestørrelse. Svarer til det antal perioder der indgår i undersøgelsen.</t>
  </si>
  <si>
    <t>x =</t>
  </si>
  <si>
    <t>y =</t>
  </si>
  <si>
    <r>
      <t>X ~ b(n</t>
    </r>
    <r>
      <rPr>
        <sz val="10"/>
        <rFont val="Arial"/>
        <family val="2"/>
      </rPr>
      <t>ₓ, pₓ)</t>
    </r>
  </si>
  <si>
    <r>
      <t>Xᵢ ~ ps(</t>
    </r>
    <r>
      <rPr>
        <sz val="10"/>
        <rFont val="Arial Unicode MS"/>
        <family val="2"/>
      </rPr>
      <t>λ</t>
    </r>
    <r>
      <rPr>
        <sz val="10"/>
        <rFont val="Arial"/>
        <family val="2"/>
      </rPr>
      <t>ₓ)</t>
    </r>
  </si>
  <si>
    <r>
      <t>p</t>
    </r>
    <r>
      <rPr>
        <sz val="10"/>
        <rFont val="Arial Unicode MS"/>
        <family val="2"/>
      </rPr>
      <t>̂</t>
    </r>
    <r>
      <rPr>
        <sz val="10"/>
        <rFont val="Arial"/>
        <family val="2"/>
      </rPr>
      <t>ₓ =</t>
    </r>
  </si>
  <si>
    <t>nₓ =</t>
  </si>
  <si>
    <r>
      <t>Xᵢ uafhængige og nₓ &gt; 30 ⇒ X</t>
    </r>
    <r>
      <rPr>
        <sz val="10"/>
        <rFont val="Arial"/>
        <family val="2"/>
      </rPr>
      <t>̄</t>
    </r>
    <r>
      <rPr>
        <sz val="10"/>
        <rFont val="Arial Unicode MS"/>
        <family val="2"/>
      </rPr>
      <t xml:space="preserve"> ~ N(μₓ, σₓ²/n</t>
    </r>
    <r>
      <rPr>
        <sz val="10"/>
        <rFont val="Arial"/>
        <family val="2"/>
      </rPr>
      <t>ₓ</t>
    </r>
    <r>
      <rPr>
        <sz val="10"/>
        <rFont val="Arial Unicode MS"/>
        <family val="2"/>
      </rPr>
      <t>)</t>
    </r>
  </si>
  <si>
    <r>
      <t xml:space="preserve">Xᵢ </t>
    </r>
    <r>
      <rPr>
        <sz val="10"/>
        <rFont val="Arial Unicode MS"/>
        <family val="2"/>
      </rPr>
      <t>~ N(μₓ, σₓ²</t>
    </r>
    <r>
      <rPr>
        <sz val="10"/>
        <rFont val="Arial Unicode MS"/>
        <family val="2"/>
      </rPr>
      <t>)</t>
    </r>
  </si>
  <si>
    <t>sₓ =</t>
  </si>
  <si>
    <t>σₓ =</t>
  </si>
  <si>
    <r>
      <t xml:space="preserve">P(F </t>
    </r>
    <r>
      <rPr>
        <sz val="10"/>
        <rFont val="Calibri"/>
        <family val="2"/>
      </rPr>
      <t xml:space="preserve">≤ </t>
    </r>
    <r>
      <rPr>
        <sz val="10"/>
        <rFont val="Arial"/>
        <family val="2"/>
      </rPr>
      <t>f) =</t>
    </r>
  </si>
  <si>
    <r>
      <t>μ</t>
    </r>
    <r>
      <rPr>
        <sz val="10"/>
        <rFont val="Arial"/>
        <family val="2"/>
      </rPr>
      <t>ᴅ</t>
    </r>
    <r>
      <rPr>
        <sz val="10"/>
        <rFont val="Arial Unicode MS"/>
        <family val="2"/>
      </rPr>
      <t xml:space="preserve"> =</t>
    </r>
  </si>
  <si>
    <t>ȳ =</t>
  </si>
  <si>
    <t>σᵧ =</t>
  </si>
  <si>
    <t>sᵧ =</t>
  </si>
  <si>
    <t>Y ~ b(nᵧ, pᵧ)</t>
  </si>
  <si>
    <r>
      <t>p</t>
    </r>
    <r>
      <rPr>
        <sz val="10"/>
        <rFont val="Arial Unicode MS"/>
        <family val="2"/>
      </rPr>
      <t>̂</t>
    </r>
    <r>
      <rPr>
        <sz val="10"/>
        <rFont val="Arial"/>
        <family val="2"/>
      </rPr>
      <t>ᵧ =</t>
    </r>
  </si>
  <si>
    <r>
      <t>Yᵢ ~ ps(</t>
    </r>
    <r>
      <rPr>
        <sz val="10"/>
        <rFont val="Arial Unicode MS"/>
        <family val="2"/>
      </rPr>
      <t>λᵧ</t>
    </r>
    <r>
      <rPr>
        <sz val="10"/>
        <rFont val="Arial"/>
        <family val="2"/>
      </rPr>
      <t>)</t>
    </r>
  </si>
  <si>
    <t>Yᵢ ~ N(μᵧ, σᵧ²)</t>
  </si>
  <si>
    <t>nᵧ =</t>
  </si>
  <si>
    <t>Approximation conditions: nₓ × x̄ &gt; 9 and nᵧ × ȳ &gt; 9</t>
  </si>
  <si>
    <r>
      <t>Xᵢ uafhængige og n</t>
    </r>
    <r>
      <rPr>
        <sz val="10"/>
        <rFont val="Arial"/>
        <family val="2"/>
      </rPr>
      <t>ᵧ</t>
    </r>
    <r>
      <rPr>
        <sz val="10"/>
        <rFont val="Arial Unicode MS"/>
        <family val="2"/>
      </rPr>
      <t xml:space="preserve"> &gt; 30 ⇒ </t>
    </r>
    <r>
      <rPr>
        <sz val="10"/>
        <rFont val="Arial"/>
        <family val="2"/>
      </rPr>
      <t>Ȳ</t>
    </r>
    <r>
      <rPr>
        <sz val="10"/>
        <rFont val="Arial Unicode MS"/>
        <family val="2"/>
      </rPr>
      <t xml:space="preserve"> ≈ N(μᵧ, σᵧ²/nᵧ)</t>
    </r>
  </si>
  <si>
    <r>
      <t xml:space="preserve">Approksimativ z-test - Approksimationsbetingelse: n · </t>
    </r>
    <r>
      <rPr>
        <sz val="10"/>
        <rFont val="Arial Unicode MS"/>
        <family val="2"/>
      </rPr>
      <t>λ₀</t>
    </r>
    <r>
      <rPr>
        <sz val="10"/>
        <rFont val="Arial"/>
        <family val="2"/>
      </rPr>
      <t xml:space="preserve"> &gt; 9</t>
    </r>
  </si>
  <si>
    <t>Approximate z-test - Approximation condition: n × λ₀ &gt; 9</t>
  </si>
  <si>
    <t>Normal approximation - Approximation condition: n × x̄ &gt; 9</t>
  </si>
  <si>
    <t>Normalfordelingsapproksimation - Approksimationsbetingelse: n · x̄ &gt; 9</t>
  </si>
  <si>
    <t>Approksimationsbetingelser: nₓ · x̄ &gt; 9 og nᵧ · ȳ &gt; 9</t>
  </si>
  <si>
    <t>p-estimat 
indtastes</t>
  </si>
  <si>
    <t xml:space="preserve">Beregn og overfør
 resultater
</t>
  </si>
  <si>
    <t>Calculate and 
transfer results</t>
  </si>
  <si>
    <t>Tilføj nye
 markerede
 kolonner</t>
  </si>
  <si>
    <t>Add more 
selected
 columns</t>
  </si>
  <si>
    <t>Overfør til 
regneark</t>
  </si>
  <si>
    <t>Calculate
 and
write to worksheet</t>
  </si>
  <si>
    <t xml:space="preserve">Dataområdet skal udgøre et lige antal kolonner og alle af samme længde. 
Kolonnerne skal optræde parvis med følgende indhold:
     (faktor der skal indekseres, vægt)
Det forudsættes at det første kolonnepar udgør basisperioden for indeksberegningen.
Hvis etiketter medtages skal de som vist nedenfor optræde i tabellens første række og kolonne
Ved beregning af prisindeks er faktoren der skal indekseres prisen og vægten er den afsatte mængde.
Ved beregning af mængdeindeks er faktoren der skal indekseres mængden og vægten er prisen.
Nedenfor er vist et eksempel der danner udgangspunkt for en beregning af prisindeks. </t>
  </si>
  <si>
    <t xml:space="preserve">The data input range must consist of an even number of columns of equal length. 
The columns must be written pairwise, with the first column showing the factor to be indexed and the second column showing the weights:
The first pair of columns is supposed to show the base period in the index number calculation.
If labels are included they must be written in the first row and column of the table - as shown below.
When calculating price index numbers price is the factor to be indexed and the weights are the quantities. 
When calculating quantity index numbers quantity is the factor to be indexed and the weights are the prices. 
Below an example of data input formatting for calculating a price index number is shown. </t>
  </si>
  <si>
    <t>Standard
 classification</t>
  </si>
  <si>
    <t>Til 
Krydstabel</t>
  </si>
  <si>
    <t xml:space="preserve"> Return to
Cross
tabulation</t>
  </si>
  <si>
    <t xml:space="preserve">          Øvre
  intervalgrænser
    </t>
  </si>
  <si>
    <t xml:space="preserve">       Upper
   interval limit
    </t>
  </si>
  <si>
    <t xml:space="preserve">Advarsel!
Regnearket forsynes med en ekstra kolonne med kategorisymboler ved klik på knappen
"Indsæt kolonne ..."
</t>
  </si>
  <si>
    <t xml:space="preserve">Warning!
The spreadsheet provided with an extra column with category symbols by clicking on the button
   'Insert column ...'
</t>
  </si>
  <si>
    <t xml:space="preserve">Over 
</t>
  </si>
  <si>
    <t xml:space="preserve">above
</t>
  </si>
  <si>
    <t>Anvendelse - se diasshowet
'Kategoriser'</t>
  </si>
  <si>
    <t>Application - see slide show
'Kategoriser'</t>
  </si>
  <si>
    <t xml:space="preserve">Indsæt kolonne
med
kategorisymboler
</t>
  </si>
  <si>
    <t xml:space="preserve">Insert column
with
category symbols
</t>
  </si>
  <si>
    <t>Beregn
 og 
overfør til ark</t>
  </si>
  <si>
    <t>Calculate 
and 
write to worksheet</t>
  </si>
  <si>
    <t>Calculate
 and 
write to worksheet</t>
  </si>
  <si>
    <t xml:space="preserve">Markering af dataområde 
for 1. kolonne </t>
  </si>
  <si>
    <t xml:space="preserve">Programmet forudsætter at de aktuelle kolonner, der skal tabelleres, indeholder koder eller
navne for de kategorier, der skal optælles.
Ved krydstabellering skal kolonnerne endvidere være organiseret således, at kolonnernes
rækkeelementer er logisk sammenhørende. 
Ved f. eks en spørgeskemaundersøgelse skal svarene på spørgeskemaets spørgsmål, derfor
registreres rækkevis, således at alle svarene/observationerne for et spørgeskema optræder i samme række.
    Eksempel på organisering af data.
</t>
  </si>
  <si>
    <t xml:space="preserve">The program is constructed using the assumption that the actual columns for tabulation includes codes or names for the categories to be used.
In case of cross tabulation the columns must furthermore be organised in a way, so that the row elements of the colums are logically corresponding. 
In a questionnaire for example, the answers to the questions must be listed rowwise, so that all answers or observations for a respondent appear in the same row. 
   Example of data organisation:
</t>
  </si>
  <si>
    <t xml:space="preserve">  Begrænsning
  Programmet er begrænset til maksimalt 
  at betragte 99 kategorier for hver 
  kolonne.
  Indeholder datasættet flere end 99  
  kategorier, vil de resterende kategorier
  samles i en restkategori.</t>
  </si>
  <si>
    <t xml:space="preserve">Limitation
The program is limited to handle a maximum of 50 categories in each column.
If the data set contains more than 50 categories, the remaining categories will be shown in a residual category. </t>
  </si>
  <si>
    <t>Hvis de aktuelle kolonner er lange, kan man nøjes med at markere den første celle i kolonnen
og efterfølgende afkrydse feltet "Marker til slutning af 1. kolonne".</t>
  </si>
  <si>
    <t xml:space="preserve">   Bornholm
   Bornholm
   Fyn
   Jylland
   Sjælland
   Fyn
   Sjælland</t>
  </si>
  <si>
    <t xml:space="preserve">   Mand
   Mand
   Kvinde
   Mand
   Kvinde
   Kvinde
   Mand</t>
  </si>
  <si>
    <t xml:space="preserve">   Man
   Man
   Woman
   Man
   Woman
   Woman
   Man</t>
  </si>
  <si>
    <t xml:space="preserve">     
  Maskinen
    regner</t>
  </si>
  <si>
    <t xml:space="preserve">     
 The machine
     is busy</t>
  </si>
  <si>
    <t>Klik på de parametere hvis variable skal indgå eller udelades af den reducerede model:
 + variabel medtages
 -  variabel udelades</t>
  </si>
  <si>
    <t xml:space="preserve">Select parameters to be included or excluded from the reduced model:
 + variable to be included
 -  variable to be exclude
</t>
  </si>
  <si>
    <t xml:space="preserve">    
  Maskinen
    regner</t>
  </si>
  <si>
    <t xml:space="preserve">    
  The machine
     is busy</t>
  </si>
  <si>
    <t>Angivelse af andre parameterværdier
1.  Marker parameter
2.  Indtast værdi i grønt felt
3.  Klik på OK</t>
  </si>
  <si>
    <t>Enter parameter values                     1.  Select parameter
2.  Enter value in green area
3.  Click OK</t>
  </si>
  <si>
    <t>Information
Dataformat</t>
  </si>
  <si>
    <t>Information
Data format</t>
  </si>
  <si>
    <t>Programmet kan bl.a. anvendes til at organisere data, med henblik på en senere to-sidet variansanalyse.
I en to-sidet variansanalyse kræves det at antal gentagelser pr. kategori-kombination er det samme for alle kombinationer. Dette vil normalt ikke være tilfældet, med mindre eksperimentet er designet til en to-sidet variansanalyse. 
Programmet giver i denne forbindelse 2 forskellige muligheder for udskrivning af resultat:
1.   Kategorikombinationer der har 'manglende gentagelse' vises med -
2.   Kategorikombinationer(grupper) med  'manglende gentagelse'  simuleres 
      med normalfordelte observationer fra en normalfordeling med en middel-
      værdi og standardafvigelse der svarer til gruppens.
      Vær opmærksom på at pålideligheden af en eventuel test falder i takt med
      stigende antal 'manglende gentagelser'</t>
  </si>
  <si>
    <t>The program can be used to organise data as a preliminary step in performing a two-way analysis of variance.
In a two-way analysis of variance the sample sizes (replications) of all combinations of categories must be equal. Usually this will not be the case unless the experiment is designed for a two-way analysis of variance. 
To solve this problem the program has two options for output design:
1.   Category combinations with an insufficient number of replications are
      shown by a  - .
2.   Category combinations with an insufficient number of replications are      
      simulated by observations from a normal distribution with a mean
      and a standard deviation corresponding to the group.
      It must be noted that the reliability of tests results based on data 
      sets constructed in this way will diminish as the number of 'missing
      replications' increases.</t>
  </si>
  <si>
    <t>Advarsel!
Hvis du af vanvare er kommet til at afkrydse "Medtag tabel med observationer"
i forbindelse med et stort datasæt og har klikket på knappen "Medtag tabel med observationer", kan du stoppe programudførelsen ved at trykke tastekombina-tionen Ctrl + Break. 
Du får herefter en fejlmeddelelse som du blot kan ignorere.</t>
  </si>
  <si>
    <t>Warning!
If you inadvertently have come to check "Include table with observations"
in connection with a large data set and have clicked the button "Include table with observations," you can stop the program execution by pressing 
Ctrl + Break.
You will then receive an error message that you can just ignore.</t>
  </si>
  <si>
    <t>Beregn
og 
overfør til ark</t>
  </si>
  <si>
    <t>Calculate
and
transfer to sheet</t>
  </si>
  <si>
    <t xml:space="preserve">Programmet er begrænset til maksimalt at behandle 99  kategorier. Overstiger antal kategorier dette antal vil resten af kategorierne blive samlet i en restgruppe.
</t>
  </si>
  <si>
    <t>For den numeriske variabels værdi-intervaller gælder 
det, at de øvre intervalgrænser er lukkede og de nedre intervalgrænser er åbne.</t>
  </si>
  <si>
    <t>Programmet kan bl.a. anvendes til at organisere data
med henblik på en senere en-sidet variansanalyse</t>
  </si>
  <si>
    <t>Medtag observationstabel
med differencer</t>
  </si>
  <si>
    <t xml:space="preserve">Lambda-estimat 
indtastes 
</t>
  </si>
  <si>
    <t>Approksimationsbetingelse:
Begge stikprøvestørrelser skal være større end 10.</t>
  </si>
  <si>
    <t>Approximation condition:
Both sample sizes must exceed 10.</t>
  </si>
  <si>
    <t>Matrix 
calculation</t>
  </si>
  <si>
    <t>Input range for 
   strata sizes</t>
  </si>
  <si>
    <t>Makro-markering
Marker blot kolonneområde for N, og de efterfølgende kolloner vil blive betragtet som kolonner for n og x.</t>
  </si>
  <si>
    <t>Macro-marker
Select only column region for N, and subsequent kolloner will be considered as columns of n and x.</t>
  </si>
  <si>
    <t>Dataområde for 
stratastørrelser</t>
  </si>
  <si>
    <t>Resultat er klar.
Angiv arknavn og
klik på knappen
Overfør</t>
  </si>
  <si>
    <t>Results are ready.
Enter the sheet name 
and click button OK</t>
  </si>
  <si>
    <t>Makro-markering
Marker blot kolonneområde for N, og de efterfølgende kolloner vil blive betragtet som kolonner for n, x og s.</t>
  </si>
  <si>
    <t>Macro-marker
Select only column region for N, and subsequent kolloner will be considered as columns of n, x and s</t>
  </si>
  <si>
    <t>Stikprøve-
størrelse</t>
  </si>
  <si>
    <t>Sample
size</t>
  </si>
  <si>
    <t>Beregn 
og 
Overfør</t>
  </si>
  <si>
    <t>Calculate 
and transfer to
 worksheet</t>
  </si>
  <si>
    <t>Den 1. celle i intervalgrænseområdet er 
en nedre grænse, mens de øvrige celler 
er lukkede øvre intervalgrænser.
Frekvenserne angiver antal obs. der ligger
i intervallet med den angivne øvre 
intervalgrænse. 
Eksempel
- der er 30 obs. i intervallet [0; 10]
- der er 15 obs. i intervallet ]20; 30]
- der er 10 obs. i intervallet ]30; 40]</t>
  </si>
  <si>
    <t>The first cell in the column 'Interval limits' is a lower limit. The other cells are closed upper interval limits.
The frequency shows the number of observations in the interval with the stated upper limit. 
In the above example:
- the interval [0; 10] has 30 observations
- the interval ]20; 30] has 15 observations
- the interval  ]30; 40] has 10 observations</t>
  </si>
  <si>
    <t xml:space="preserve">Data organiseres således som navnene fortæller:
    Kolonnefaktorer kolonnevis
    Rækkefaktorer rækkevis
Gentagelser skal optræde rækkevis, således at der er lige så mange rækker for hver rækkefaktor som der er gentagelser. 
Nedenfor vises organiseringen for et eksperiment med 3 kolonne- og rækkefaktorer og 2 gentagelser pr. række - faktor kombination. </t>
  </si>
  <si>
    <t xml:space="preserve">Data must be arranged in the following way:
    Column factors (C-factors) in columns
    Row factors (R-factors) in rows
Replications must be shown in rows, so that the number of rows corresponds to the number of replications. 
In the following table it is shown how data should be arranged in an experiment with 3 column factors, 3 row factors and 2 replications for each row-factor combination. </t>
  </si>
  <si>
    <t>Marker til slutning
af kolonner</t>
  </si>
  <si>
    <t>Marker til slutning
af kolonne</t>
  </si>
  <si>
    <t xml:space="preserve">To end of column
</t>
  </si>
  <si>
    <t xml:space="preserve">Angiv evt.  arknavn ved indsæt, omdøb eller kopier.
Angiv placeringsnr. ved flytning af ark. </t>
  </si>
  <si>
    <t>Enter any sheet name on paste, rename or copy.
Enter location number when moving sheet.</t>
  </si>
  <si>
    <t>Retur2
Nyt dataark</t>
  </si>
  <si>
    <t>Return2
New worksheet</t>
  </si>
  <si>
    <t>Opdater
ny tekst</t>
  </si>
  <si>
    <t>Update
new text</t>
  </si>
  <si>
    <t>Aktiver
 indsætningspunkt</t>
  </si>
  <si>
    <t>Enable
 the insertion point</t>
  </si>
  <si>
    <t>Aktiver
område</t>
  </si>
  <si>
    <t>Enable
 range</t>
  </si>
  <si>
    <t>Slet 
område</t>
  </si>
  <si>
    <t>Delete
range</t>
  </si>
  <si>
    <t>Fjern
 markering</t>
  </si>
  <si>
    <t>Indsæt
 markeret område</t>
  </si>
  <si>
    <t>Insert 
the selected range</t>
  </si>
  <si>
    <t>CTRL + PILvenstre:    
CTRL + PILhøjre:        
[CTRL +] PILop:            
[CTRL +] PILned:
.............................          
Page Up:
Page Down:
CTRL + Page Up:
CTRL + Page Down:
.............................
CTRL + Home:
CTRL + End:
.............................           
CTRL + Ins:                            
CTRL + Shift + Ins:                       
CTRL + Del:
CTRL + Shift + Del: 
Shift + Del:
.............................        
Enter:                  
Tab:
.............................
CTRl + Alt:
.............................
CTRL + Enter:
.............................
CTRL + Tekstjustering
CTRL + Skrifttype             
CTRL + Ombryd             
.............................</t>
  </si>
  <si>
    <t>CTRL + ARROW left:    
CTRL + ARROW right:        
[CTRL +] ARROW up:              
[CTRL +] ARROW down:
.............................          
Page Up:
Page Down:
CTRL + Page Up:
CTRL + Page Down:
.............................
CTRL + Home:
CTRL + End:
.............................           
CTRL + Ins:                            
CTRL + Shift + Ins:                       
CTRL + Del:
CTRL + Shift + Del: 
Shift + Del:
.............................        
Enter:                  
Tab:
.............................
CTRl + Alt:
.............................
CTRL + Enter:
.............................
CTRL + Text Alignment
CTRL + Fonts          
CTRL + Wordwrap           
.............................</t>
  </si>
  <si>
    <t xml:space="preserve">Cellemarkør flyttes til venstre
Cellemarkør flyttes til højre
Cellemarkør flyttes  op
Cellemarkør flyttes ned 
...........................................................
Cellemarkør flyttes til start af kolonne
Cellemarkør flyttes til slutning af kolonne (*)
Cellemarkør flyttes til start af række 
Cellemarkør flyttes til slutning af række (*)
...........................................................
Cellemarkør flyttes til øverste venstre hjørne
Cellemarkør flyttes til nederste højre hjørne (*)
...........................................................
Der indsættes en ny række ved cellemarkør
Der indsættes en ny kolonne ved cellemarkør
Rækken gennem markør slettes
Kolonnen gennem markør slettes
Indhold af aktuel celle slettes
...........................................................
Markør flyttes til næste celle
Markør flyttes til start af næste række / kolonne
...........................................................
Skift til rækkevis / kolonnevis inddatering
...........................................................
Der Indsættes et linieskift i cellleteksten
...........................................................
Hvis et område er markeret, vil hele området blive
formateret i overensstemmelse med knappens
betydning. For Ombryd gælder dog, at 
CTRL:            Ombrydning fjernes
CTRL+ Shift: Ombrydning aktiveres 
............................................................. </t>
  </si>
  <si>
    <t xml:space="preserve">Cursor is moved to the left
Cursor is moved to the right
Cursor is moved up
Cursor is moved down
...........................................................
Cursor is moved to the beginning of the column
Cursor is moved to the end af the column (*)
Cursor is moved to the beginnig af the row 
Cursor is moved to the end af the row (*)
...........................................................
Cursor is moved to the upper left corner
Cursor moved to the lower right corner (*)
...........................................................
A new row is inserted by the cursor
A new column is inserted by the cursor
The row through the cursor are deleted
The column through the cursor are deleted
Contents of current cell erased
...........................................................
Cursor is moved the next cell
Cursor is moved to the start of next row / coloumn
...........................................................
Shift between inputting rows and columns
...........................................................
A line break is inserted  in cell text
...........................................................
If an area is checked, the whole area will be
formatted according to the button significance.
Exception is Wordwrap, where the effect is 
CTRL:             Wordwrapping is removed
CTRL + Shift: Wordwrapping is activated
............................................................. </t>
  </si>
  <si>
    <t>(*) Disse kommandoer virker kun såfremt et område er markeret.
     Når et område er markeret vil cellemarkøren forblive inden for det 
     markerede område.
ADVARSEL: Sletning af enhver art kan IKKE fortrydes.</t>
  </si>
  <si>
    <t>(*) These commands work only if an area is selected.
      When an area is selected cell cursor to remain within the marked area.
     WARNING: Deletion of any kind can NOT be undone</t>
  </si>
  <si>
    <t>{-1022}.dat</t>
  </si>
  <si>
    <t>Graftegner</t>
  </si>
  <si>
    <t>Ark adm.</t>
  </si>
  <si>
    <t>Worksheet adm.</t>
  </si>
  <si>
    <t>Graph Drawing</t>
  </si>
  <si>
    <t>Calculator</t>
  </si>
  <si>
    <t>Udtryk</t>
  </si>
  <si>
    <t>Navn på x-værdi</t>
  </si>
  <si>
    <t>Name of x-values</t>
  </si>
  <si>
    <t>Marker funktionskoordinater (x, f(x))</t>
  </si>
  <si>
    <t>Select coordinates (x, f(x))</t>
  </si>
  <si>
    <t>Funktionsforskrifter f(x)</t>
  </si>
  <si>
    <t>Formulas f(x)</t>
  </si>
  <si>
    <t>Name of f(x)</t>
  </si>
  <si>
    <t>Navn på f(x)</t>
  </si>
  <si>
    <t>Functional calculation:
Valid arguments are f1, f2, ..., f6
Example: ln(f1) + 3*f2 / f4</t>
  </si>
  <si>
    <t>Funktionsregning:
Tilladte argumenter er f1, f2, ..., f6
Eksempel: ln(f1) + 3*f2 / f4</t>
  </si>
  <si>
    <t>Angiv navn på
graf-ark</t>
  </si>
  <si>
    <t>Graph worksheet
name</t>
  </si>
  <si>
    <t>Juster akseskalering og stregtykkelse</t>
  </si>
  <si>
    <t>Align axis scaling and line thickness</t>
  </si>
  <si>
    <t>Abscisse-akse</t>
  </si>
  <si>
    <t>Abscisse axis</t>
  </si>
  <si>
    <t>Ordinat-akse</t>
  </si>
  <si>
    <t>Ordinat axis</t>
  </si>
  <si>
    <t>Ordinater
Faste-Edit</t>
  </si>
  <si>
    <t>Ordinates
Fixed Edit</t>
  </si>
  <si>
    <t>Ordinater
Auto</t>
  </si>
  <si>
    <t>Ordinates
Auto</t>
  </si>
  <si>
    <t>Juster</t>
  </si>
  <si>
    <t>Align</t>
  </si>
  <si>
    <t>Skift</t>
  </si>
  <si>
    <t>Change</t>
  </si>
  <si>
    <t>Skalering</t>
  </si>
  <si>
    <t>Scaling</t>
  </si>
  <si>
    <t>Stregtykkelse (1 - 4)</t>
  </si>
  <si>
    <t>Line thickness (1 - 4)</t>
  </si>
  <si>
    <t>Fininddel x-akse
omkring x-værdi</t>
  </si>
  <si>
    <t>Align x-axis
around x-value</t>
  </si>
  <si>
    <t>Angiv navn på
nyt billede-ark</t>
  </si>
  <si>
    <t>Picture
worksheet name</t>
  </si>
  <si>
    <t>Overfør grafer
til graf-ark</t>
  </si>
  <si>
    <t>Transfer graph
to worksheet</t>
  </si>
  <si>
    <t>Beregn
Funktionsværdi
Skæringspunkt</t>
  </si>
  <si>
    <t>Calculate
Function value
Intersection</t>
  </si>
  <si>
    <t>Lav billede
af graf</t>
  </si>
  <si>
    <t>Make a picture
of the graphs</t>
  </si>
  <si>
    <t>Nulstil alt</t>
  </si>
  <si>
    <t>Reset</t>
  </si>
  <si>
    <t>Skæringspunkt mellem funktioner</t>
  </si>
  <si>
    <t>Intersection and function value</t>
  </si>
  <si>
    <t>Beregn funktionsværdi</t>
  </si>
  <si>
    <t>Calculate function value</t>
  </si>
  <si>
    <t>Nulstil</t>
  </si>
  <si>
    <t>Funktionsnummer</t>
  </si>
  <si>
    <t>Function number</t>
  </si>
  <si>
    <t>Beregn
og
Overfør</t>
  </si>
  <si>
    <t>Calculate
and
Transfer</t>
  </si>
  <si>
    <t>Beregn skæringspunkt</t>
  </si>
  <si>
    <t>Calculate intersection</t>
  </si>
  <si>
    <t>Skift mellem funktionsnummer og værdi</t>
  </si>
  <si>
    <t>Switching function number and function value</t>
  </si>
  <si>
    <t>Beregn enten f(x) = g(x) eller f(x) = k</t>
  </si>
  <si>
    <t>Calculate either f(x) = g(x) or f(x) = k</t>
  </si>
  <si>
    <t>Angiv et x-område med kun et skæringspunkt</t>
  </si>
  <si>
    <t>Enter an x-field with only one intersection</t>
  </si>
  <si>
    <t>Nedre x-værdi</t>
  </si>
  <si>
    <t>Lower x-value</t>
  </si>
  <si>
    <t>Øvre x-værdi</t>
  </si>
  <si>
    <t>Upper x-value</t>
  </si>
  <si>
    <t>Resultater</t>
  </si>
  <si>
    <t>Results</t>
  </si>
  <si>
    <t>Regner</t>
  </si>
  <si>
    <t>Busy</t>
  </si>
  <si>
    <t xml:space="preserve">Funktionsværdi </t>
  </si>
  <si>
    <t>Function value</t>
  </si>
  <si>
    <t xml:space="preserve">Skæringspunkt </t>
  </si>
  <si>
    <t xml:space="preserve">Intersection </t>
  </si>
  <si>
    <t>Marker
udskriftsplacering</t>
  </si>
  <si>
    <t>Select
print location</t>
  </si>
  <si>
    <t>Overfør afkrydsede
resultater til ark</t>
  </si>
  <si>
    <t>Transfer ticked
results
to woorksheet</t>
  </si>
  <si>
    <t>Skift ark (før markering)</t>
  </si>
  <si>
    <t>Manglende angivelse af forskrift</t>
  </si>
  <si>
    <t>Formula is missing</t>
  </si>
  <si>
    <t>Funktion f7</t>
  </si>
  <si>
    <t>Function f7</t>
  </si>
  <si>
    <t>Manglende angivelse af forskrift for funktion f</t>
  </si>
  <si>
    <t>Missing formula for function f</t>
  </si>
  <si>
    <t>Funktion</t>
  </si>
  <si>
    <t>Function</t>
  </si>
  <si>
    <t>En angivet funktion f {1} er ikke afkrydset</t>
  </si>
  <si>
    <t>Ugyldigt funktionsnummer</t>
  </si>
  <si>
    <t>Invalid function number</t>
  </si>
  <si>
    <t>A specified function f {1} is not checked</t>
  </si>
  <si>
    <t>Tabel indeholder ikke-numeriske celler</t>
  </si>
  <si>
    <t>Table contains non-numerical cells</t>
  </si>
  <si>
    <t>Ugyldigt tegn før venstreparentes</t>
  </si>
  <si>
    <t>Invalid character before left parenthesis</t>
  </si>
  <si>
    <t>Ugyldige tegn er anvendt: {1}</t>
  </si>
  <si>
    <t>Arket er ikke aktivt og kan ikke fininddeles
Lav evt. et nyt tilsvarende diagram</t>
  </si>
  <si>
    <t>Diagramredigering</t>
  </si>
  <si>
    <t>The worksheet is not active - aligning is not possible
Make a new equivalent diagram</t>
  </si>
  <si>
    <t>Diagram edit</t>
  </si>
  <si>
    <t>Diagram har ingen tilknyttede funktioner - Lav et nyt tilsvarende diagram</t>
  </si>
  <si>
    <t>The graph has no associated functions - Make a new equivalent diagram</t>
  </si>
  <si>
    <t>Syntaksfejl i forskrift</t>
  </si>
  <si>
    <t>Syntax error</t>
  </si>
  <si>
    <t>Billedet udskrives i det aktive ark,
medmindre du angiver et navn på billedarket
Fortryd? (Ja / nej)</t>
  </si>
  <si>
    <t>The picture is displayed in the active worksheet,
unless you states the name og the worksheet
Undo? (Yes / No)</t>
  </si>
  <si>
    <t>Funktioner</t>
  </si>
  <si>
    <t>Functions</t>
  </si>
  <si>
    <t>Fejl i eller manglende værdiangivelse</t>
  </si>
  <si>
    <t>Error or missing value indication</t>
  </si>
  <si>
    <t>Ingen funktioner er afkrydset</t>
  </si>
  <si>
    <t>No functions are checked</t>
  </si>
  <si>
    <t>En eller flere afkrydsede funktioner mangler forskrift</t>
  </si>
  <si>
    <t>Forskrift</t>
  </si>
  <si>
    <t>One or more checked functions is missing formula</t>
  </si>
  <si>
    <t>Error</t>
  </si>
  <si>
    <t>Funktionsnummer skal være numerisk</t>
  </si>
  <si>
    <t>Function number must be numeric</t>
  </si>
  <si>
    <t>Ugyldig funktionsangivelse</t>
  </si>
  <si>
    <t>Funktionsværdi skal være numerisk</t>
  </si>
  <si>
    <t>Function value must be numeric</t>
  </si>
  <si>
    <t>Ugyldig funktionsværdi</t>
  </si>
  <si>
    <t>Den angivne funktion er ikke aktiv</t>
  </si>
  <si>
    <t>The function is not active</t>
  </si>
  <si>
    <t>Forskrift mangler for funktionen f{1}</t>
  </si>
  <si>
    <t>Formula is missing for function f{1}</t>
  </si>
  <si>
    <t>Funktion f{1}</t>
  </si>
  <si>
    <t>Function f{1}</t>
  </si>
  <si>
    <t>Nedre x-værdi skal være numerisk</t>
  </si>
  <si>
    <t>Lower x-value must be numeric</t>
  </si>
  <si>
    <t>Øvre x-værdi skal være numerisk</t>
  </si>
  <si>
    <t>Upper x-value must be numeric</t>
  </si>
  <si>
    <t>Værdifejl</t>
  </si>
  <si>
    <t>Ingen eller flere end en rod i intervallet</t>
  </si>
  <si>
    <t>None or more than one root in the interval</t>
  </si>
  <si>
    <t>1. koordinat: {1}</t>
  </si>
  <si>
    <t>2. koordinat: {1}</t>
  </si>
  <si>
    <t>Skæringspunkt i intervallet [{1}; {2}]</t>
  </si>
  <si>
    <t>Intersection in the interval [{1}; {2}]</t>
  </si>
  <si>
    <t>Funktionsværdier for funktion f(x) = {1}</t>
  </si>
  <si>
    <t>Function values of function f(x) = {1}</t>
  </si>
  <si>
    <t>Skæring mellem funktionerne f{1} og f{2} i intervallet [{3}; {4}]</t>
  </si>
  <si>
    <t>Intersection between the functions f{1} and f{2} in the interval [{3}; {4}]</t>
  </si>
  <si>
    <t>Ugyldigt tegn foran x</t>
  </si>
  <si>
    <t>Invalid character before x</t>
  </si>
  <si>
    <t>Ugyldigt tegn efter x</t>
  </si>
  <si>
    <t>Invalid character after x</t>
  </si>
  <si>
    <t>Ugyldig højreparentes</t>
  </si>
  <si>
    <t>Invalid right parenthesis</t>
  </si>
  <si>
    <t>Ugyldigt tegn efter højreparentes</t>
  </si>
  <si>
    <t>Invalid character after right parenthesis</t>
  </si>
  <si>
    <t>Forskel i antallet af venstre- og højreparenteser</t>
  </si>
  <si>
    <t>Differens in the number of left and right parenthesis</t>
  </si>
  <si>
    <t>Differens in the number of { and } parenthesis</t>
  </si>
  <si>
    <t>Forskel i antallet af {{ og } parenteser</t>
  </si>
  <si>
    <t>Argumentet til den stykvise funktion mangler (f.eks (x))</t>
  </si>
  <si>
    <t>The argument for the piecemeal function defects (eg (x))</t>
  </si>
  <si>
    <t>Antal koordinatpar i tabellen må højst være 50</t>
  </si>
  <si>
    <t>Number of coordinate pairs in the table must not exceed 50</t>
  </si>
  <si>
    <t>Koordinaterne i den stykvise funktion skal være numeriske</t>
  </si>
  <si>
    <t>Coordinates in the piecemeal function must be numeric</t>
  </si>
  <si>
    <t>Invalid characters used: {1}</t>
  </si>
  <si>
    <t>Programinformation og indstillinger</t>
  </si>
  <si>
    <t>Program information</t>
  </si>
  <si>
    <t>Ugyldigt antal ° separatorer</t>
  </si>
  <si>
    <t>Invalid number of ° separators</t>
  </si>
  <si>
    <t>Der skal angives mindst 2 kordinatpar (5 °)</t>
  </si>
  <si>
    <t>You must specify at least two pair of coordinates (5 °)</t>
  </si>
  <si>
    <t>Den stykvise forskrift skal starte med °</t>
  </si>
  <si>
    <t>Den stykvise forskrift skal slutte med °</t>
  </si>
  <si>
    <t>The piecemeal formula must begin with °</t>
  </si>
  <si>
    <t>The piecemeal formula must end with °</t>
  </si>
  <si>
    <t xml:space="preserve">H0: Uafhængighed (ingen sammenhæng) mellem </t>
  </si>
  <si>
    <t>H0: Uafhængighed (ingen sammenhæng) mellem tabellens række- og kolonneinddelingskriterium</t>
  </si>
  <si>
    <t xml:space="preserve">H0: Independence (no association or relationship) of </t>
  </si>
  <si>
    <t>H0: Independence (no association or relationship) of the row and column variables</t>
  </si>
  <si>
    <t>Præcision på 1. koordinat: ± {1}</t>
  </si>
  <si>
    <t>1. coordinate: {1}</t>
  </si>
  <si>
    <t>2. coordinate: {1}</t>
  </si>
  <si>
    <t>Precision at 1. coordinate: ± {1}</t>
  </si>
  <si>
    <t>komma</t>
  </si>
  <si>
    <t>comma</t>
  </si>
  <si>
    <t>punktum</t>
  </si>
  <si>
    <t>period</t>
  </si>
  <si>
    <t>Excel uses {1} as decimal symbol.
To change the decimal symbol go to Excel (File --&gt; Options --&gt; Advanced) or the Control Panel.
Reference style must be of the type A1 (not R1C1) (File --&gt; Options --&gt; Formulas).</t>
  </si>
  <si>
    <t>Excel bruger {1} som decimalseparator.
Indstilling af decimalseparator kan ske i Excel (Filer --&gt; Indstillinger --&gt; Avanceret) eller Kontrolpanel.
Referencetypen skal være af typen A1 og ikke R1C1 (Filer --&gt; Indstillinger--&gt; Formler).</t>
  </si>
  <si>
    <t>Der opstod en fejl</t>
  </si>
  <si>
    <t>An error has occured</t>
  </si>
  <si>
    <t>Detaljer:
Number: {1}
Source: {2}
Description: {3}
HelpFile: {4}
HelpContext: {5}</t>
  </si>
  <si>
    <t>Details:
Number: {1}
Source: {2}
Description: {3}
HelpFile: {4}
HelpContext: {5}</t>
  </si>
  <si>
    <t>Kan ikke gemme {1}.
Vælg en anden folder.
{2}</t>
  </si>
  <si>
    <t>Cannot save {1}.
Please choose another folder.
{2}</t>
  </si>
  <si>
    <t xml:space="preserve">(median for observations &lt; </t>
  </si>
  <si>
    <t xml:space="preserve">(median for observations &gt; </t>
  </si>
  <si>
    <t>Bartlett's test for equal variances</t>
  </si>
  <si>
    <t>Sandsynlighed for X ~ N(μ, σ²)</t>
  </si>
  <si>
    <t>Fraktil for X ~ N(μ, σ²)</t>
  </si>
  <si>
    <t>Probability for X ~ N(μ, σ²)</t>
  </si>
  <si>
    <t>Percentile for X ~ N(μ, σ²)</t>
  </si>
  <si>
    <t>Sandsynlighed for gennemsnittet  X̄ ~ N(μ, σ² / n)</t>
  </si>
  <si>
    <t>Probability for the mean X̄ ~ N(μ, σ² / n)</t>
  </si>
  <si>
    <t>Fraktil for gennemsnittet  X̄ ~ N(μ, σ² / n)</t>
  </si>
  <si>
    <t>Percentile for the mean X̄ ~ N(μ, σ² / n)</t>
  </si>
  <si>
    <t>Model: F ~ M(n, pᵢ)</t>
  </si>
  <si>
    <t>Model: F ~ M(n, pij)</t>
  </si>
  <si>
    <t>Kontroller at {-1002} er installeret korrekt.
{1}</t>
  </si>
  <si>
    <t>Check that {-1002} is properly installed.
{1}</t>
  </si>
  <si>
    <t xml:space="preserve">Programmet er begrænset til maksimalt at behandle 99 kategorier pr. kategori-variabel. Overstiger antal kategorier dette antal, vil resten af kategorierne blive samlet i en restgruppe.
</t>
  </si>
  <si>
    <t xml:space="preserve">Hvis antal kategorier ikke overstiger 10 vil programmet
producere et søjlediagram med en procentvis fordeling af den numeriske variabel på de af brugeren fastlagte intervaller.
</t>
  </si>
  <si>
    <t>Sproget kan ændres efter installationen ved at klikke på "{-1343}".</t>
  </si>
  <si>
    <t>The language can be changed after the installation by clicking "{-1343}".</t>
  </si>
  <si>
    <t>Vil du installere {-1002} i: {1}?
{-2957}</t>
  </si>
  <si>
    <t>Do you want to install {-1002} in: {1}?
{-2957}</t>
  </si>
  <si>
    <t>Gem</t>
  </si>
  <si>
    <t>Save</t>
  </si>
  <si>
    <t>Start {-1000}</t>
  </si>
  <si>
    <t>{-1022}.xlam</t>
  </si>
  <si>
    <t>Operativsystem:</t>
  </si>
  <si>
    <t>Office:</t>
  </si>
  <si>
    <t>Operating system:</t>
  </si>
  <si>
    <t>{-1002} kan ikke installeres automatisk.
{-2970}</t>
  </si>
  <si>
    <t>{-1002} cannot be installed automatically.
{-2970}</t>
  </si>
  <si>
    <t>Dataarket er det ark der vises (er aktivt), når BEWI-stat aktiveres.</t>
  </si>
  <si>
    <t>The Data input worksheet is the worksheet shown (the active sheet), when BEWI-stat is activated.</t>
  </si>
  <si>
    <t>Som hovedregel anvendes en præcision på 6 decimaler. Som følge heraf skal sandsynligheder, der angives med værdien 0, betragtes som positive sandsynligheder i intervallet [0; 0,000001[.
Brugeren kan dog selv vælge antallet af decimaler for regressionsanalyserne i analysegruppen 6.</t>
  </si>
  <si>
    <t>A precision of six decimal places is used  as a general rule. Consequently probabilities presented with the value of 0 must be interpreted as positive  probabilities in the interval [0; 0.000001[.
The user may choose the number of decimal places for the regression analysis in analysis group 6.</t>
  </si>
  <si>
    <t>Menuen "{-364}" vises. Fra "{-364}" kan man så enten vende tilbage til den aktive statistiske analyse eller man kan returnere til hovedmenuen.</t>
  </si>
  <si>
    <t>The menu "{-364}" is shown. From  "{-364}" you can either return to the active statistical analysis or return to the main menu.</t>
  </si>
  <si>
    <t>Programmet har et omfattende antal inddatakontroller, der specielt i forbindelse med analyserne
        1a Beskrivende statistik  
        2i  Normalfraktildiagram 
kan bevirke, at store datasæt (over 1000 obs.) får mærkbare beregningstider (over 5 sekunder).</t>
  </si>
  <si>
    <t>The program has a comprehensive set of data controls, specifically in relation to the analyses 
        1a Descriptive statistics
        2i  Normalfraktildiagram
can render large data sets (more than 1000 obs.) have a significant calculation times (more than 5 seconds).</t>
  </si>
  <si>
    <t>Knappen åbner inddateringsmodulet. I visse situationer vil indtastning af data via inddateringsmodulet være mere bekvemt end at indtaste data direkte i regnearket.</t>
  </si>
  <si>
    <t>The button opens the inputting module. In certain situations input via the inputting module is more convenient than input directly in the worksheet.</t>
  </si>
  <si>
    <t>Programmet returnerer til hovedmenuen og det viste regneark gøres aktivt.</t>
  </si>
  <si>
    <t>The program returns to the main menu and the Data input worksheet is activated.</t>
  </si>
  <si>
    <t>Anvendes til at skifte mellem "dataark" og resultatark. 
En forudsætning for at foretage beregninger på basis af observationer som findes i regnearket er, at dataarket er det aktive regneark. Når reultatarket vises, er alle beregninger låst og ønsker man at foretage flere beregninger er det påkrævet, at der vendes tilbage til dataarket.
Disse restriktioner er ikke gældende hvis der arbejdes med 'Resume data', d.v.s. hvor data indtatstes i dialogboksen.</t>
  </si>
  <si>
    <t>Can be used to switch between Data input worksheet and Output worksheet.
To perform calculations based on observations in the Data input worksheet, the Data input woksheet must be the active sheet. When the Output worksheet is shown, all calculations are locked. If you want to perform additional calculations you must return to the Data input worksheet.
When working with 'summary data' which are given as input in dialog boxes, these restrictions can be ignored.</t>
  </si>
  <si>
    <t>VIGTIGT!
Markeringsknap anvendes til at markere et dataområde i "dataarket". 
Anvendes markeringsknappen til at skifte til et andet regneark eller skrives der i markeringsknappens tekstfelt kan det generere en systemfejl der lukker programmet.</t>
  </si>
  <si>
    <t>IMPORTANT!
A button used to select a data input range.
The button should NOT be used for switching to another worksheet and you should NOT write anything in the button's textbox AFTER activating the button.</t>
  </si>
  <si>
    <t>1. Klik på Office-knappen, og klik derefter på Excel-indstillinger.
2. Klik på Tilføjelsesprogrammer, og klik derefter på Udfør...
3. Klik på Gennemse… for at finde {-1023}.
{-2957}</t>
  </si>
  <si>
    <t>1. Klik på Filer menuen, og klik derefter på Indstillinger.
2. Klik på Tilføjelsesprogrammer, og klik derefter på Udfør...
3. Klik på Gennemse… for at finde {-1023}.
{-2957}</t>
  </si>
  <si>
    <t>1. Klik på FILER menuen, og klik derefter på Indstillinger.
2. Klik på Tilføjelsesprogrammer, og klik derefter på Udfør...
3. Klik på Gennemse… for at finde {-1023}.
{-2957}</t>
  </si>
  <si>
    <t>1. Klik på Funktioner menuen, og klik derefter på Tilføjelsesprogrammer.
2. Klik på Marker… for at finde {-1023}.
{-2957}</t>
  </si>
  <si>
    <t>1. Klik på Funktioner menuen, og klik derefter på Tilføjelsesprogrammer.
2. Klik på Gennemse… for at finde {-1023}.
{-2957}</t>
  </si>
  <si>
    <t>1. Click the Office Button, and then click Excel Options.
2. Click Add-Ins, and then click Go…
3. Click Browse… to locate {-1023}.
{-2957}</t>
  </si>
  <si>
    <t>1. Click the File menu, and then click Options.
2. Click Add-Ins, and then click Go…
3. Click Browse… to locate {-1023}.
{-2957}</t>
  </si>
  <si>
    <t>1. Click the FILE menu, and then click Options.
2. Click Add-Ins, and then click Go…
3. Click Browse… to locate {-1023}.
{-2957}</t>
  </si>
  <si>
    <t>1. Click the File menu, and then click Options.
2. Click Add-ins, and then click Go…
3. Click Browse… to locate {-1023}.
{-2957}</t>
  </si>
  <si>
    <t>{-1000} er ikke installeret korrekt.
{-2970}</t>
  </si>
  <si>
    <t>{-1000} is not correctly installed.
{-2970}</t>
  </si>
  <si>
    <t>1. Åbn Spotlight-søgning og skriv Terminal for at starte Terminal.
2. Skriv defaults write com.microsoft.office EnableRibbonXmlDeveloperMode -bool YES og tryk på retur-tasten.
3. Afslut og start Excel.
4. Klik på Funktioner menuen, og klik derefter på Tilføjelsesprogrammer.
5. Klik på Gennemse… for at finde {-1023}.
{-2957}</t>
  </si>
  <si>
    <t>Version</t>
  </si>
  <si>
    <t>Tast et eller flere navne på de kategorier der skal være mærket. Flere navne skal være adskilt af semikolon. Mellemrum før og efter navne ignoreres.</t>
  </si>
  <si>
    <t>Enter one or more names of the categories to be 'success'. Multiple names must be separated by a semicolon. Spaces before and after the names are ignored.</t>
  </si>
  <si>
    <t>Mac OS</t>
  </si>
  <si>
    <t>Windows</t>
  </si>
  <si>
    <t>First</t>
  </si>
  <si>
    <t>Count</t>
  </si>
  <si>
    <t>Mac</t>
  </si>
  <si>
    <t>Win32</t>
  </si>
  <si>
    <t>Win64</t>
  </si>
  <si>
    <t>Beregningsgrundlag:</t>
  </si>
  <si>
    <t>Formulas:</t>
  </si>
  <si>
    <t>hvor</t>
  </si>
  <si>
    <t>where</t>
  </si>
  <si>
    <t>{-1068} {-2979}</t>
  </si>
  <si>
    <t>{-1069} {-2980}</t>
  </si>
  <si>
    <t>{-1068} {-2983}</t>
  </si>
  <si>
    <t>{-1069} {-2984}</t>
  </si>
  <si>
    <t>{{ q | P(Q ≤ x) = α/2, {-2978} Q ~ b(n, q) }</t>
  </si>
  <si>
    <t>{{ q | P(Q ≤ nx̄) = α/2, {-2978} Q ~ ps(nq) }</t>
  </si>
  <si>
    <t>5</t>
  </si>
  <si>
    <t>(eksakt)</t>
  </si>
  <si>
    <t>(exact)</t>
  </si>
  <si>
    <t>(normalfordelingsapproksimation)</t>
  </si>
  <si>
    <t>(normal approximation)</t>
  </si>
  <si>
    <t>QR-algoritmen konverger ikke.</t>
  </si>
  <si>
    <t>The QR algorithm does not converge.</t>
  </si>
  <si>
    <t>𝐀 + 𝐁</t>
  </si>
  <si>
    <t>Adderer 2 matricer, hvor 𝐀 og 𝐁 begge er r x k matricer.</t>
  </si>
  <si>
    <t>Subtraherer 2 matricer, hvor 𝐀 og 𝐁 begge er r x k matricer.</t>
  </si>
  <si>
    <t>𝐀'</t>
  </si>
  <si>
    <t>Transponerer en matrix.</t>
  </si>
  <si>
    <t>𝐀𝐁</t>
  </si>
  <si>
    <t>Matrixmultiplikation, hvor 𝐀 er en r x k matrix og 𝐁 er en r x p matrix.</t>
  </si>
  <si>
    <t>Matrixmultiplikation, hvor 𝐀 er en r x k matrix og 𝐁 er en k x p matrix.</t>
  </si>
  <si>
    <t>𝐀'𝐁</t>
  </si>
  <si>
    <t>𝐀𝐁'</t>
  </si>
  <si>
    <t>Matrixmultiplikation, hvor 𝐀 er en r x k matrix og 𝐁 er en p x k matrix.</t>
  </si>
  <si>
    <t>k𝐀</t>
  </si>
  <si>
    <t>Skalarmultiplikation: k er en skalar (tal).</t>
  </si>
  <si>
    <t>𝐀⁻¹</t>
  </si>
  <si>
    <t>Invertering: 𝐀 er kvadratisk og regulær, dvs. 𝐀 er en n x n matrix, og det(𝐀) ≠ 0.</t>
  </si>
  <si>
    <t>det(𝐀)</t>
  </si>
  <si>
    <t>Determinant af 𝐀: 𝐀 er kvadratisk, dvs. en n x n matrix.</t>
  </si>
  <si>
    <t>diag(𝐀)ⁿ</t>
  </si>
  <si>
    <t>Determinanten til den matrix der fremkommer, når man sletter den i'te række og den j'te søjle i 𝐀.</t>
  </si>
  <si>
    <t>spor(𝐀)</t>
  </si>
  <si>
    <t>Summen af diagonalelementerne i en kvadratisk matrix.</t>
  </si>
  <si>
    <t>cov(𝐀)</t>
  </si>
  <si>
    <t>kor(𝐀)</t>
  </si>
  <si>
    <t>𝐀(k)</t>
  </si>
  <si>
    <t>𝐈</t>
  </si>
  <si>
    <t>||𝐀||</t>
  </si>
  <si>
    <t>𝐁 → 𝐀</t>
  </si>
  <si>
    <t>Søjlevektorerne i 𝐁 projiceres ned i vektorrummet som er udspændt af søjlevektorerne i 𝐀.</t>
  </si>
  <si>
    <t>𝐀 → 𝐀*</t>
  </si>
  <si>
    <t>𝐀* er en ortogonal repræsentation af vektorrummet 𝐀, hvor den første søjlevektor i 𝐀 og 𝐀* er parallelle.</t>
  </si>
  <si>
    <t>En diagonalmatrix der indeholder længden af de forskellige søjlevektorer i 𝐀.</t>
  </si>
  <si>
    <t>Adds 2 matrices where 𝐀 and 𝐁 are both r x k matrices.</t>
  </si>
  <si>
    <t>Subtracts 2 matrices where 𝐀 and 𝐁 are both r x k matrices.</t>
  </si>
  <si>
    <t>Transposes a matrix.</t>
  </si>
  <si>
    <t>Matrix multiplication, where 𝐀 is an r x k matrix and 𝐁 is a k x p matrix.</t>
  </si>
  <si>
    <t>Matrix multiplication, where 𝐀 is an r x k matrix and 𝐁 is an r x p matrix.</t>
  </si>
  <si>
    <t>Matrix multiplication, where 𝐀 is an r x k matrix and 𝐁 is a p x k matrix.</t>
  </si>
  <si>
    <t>Scalar multiplication: k is a scalar (number).</t>
  </si>
  <si>
    <t>Inversion: 𝐀 is square and regular, i.e. 𝐀 is an n x n matrix and det(𝐀) ≠ 0.</t>
  </si>
  <si>
    <t>Determinant of 𝐀: 𝐀 is quadratic, i.e. an n x n matrix.</t>
  </si>
  <si>
    <t>The determinant of the matrix that appears when you delete the i'th row and the j'th column in 𝐀.</t>
  </si>
  <si>
    <t>The sum of the diagonal elements of a square matrix.</t>
  </si>
  <si>
    <t>Kovariansmatricen til 𝐀 beregnes.</t>
  </si>
  <si>
    <t>Korrelationsmatricen til 𝐀 beregnes.</t>
  </si>
  <si>
    <t>The covariance matrix of 𝐀 is calculated.</t>
  </si>
  <si>
    <t>Enhedmatricen 𝐈 oprettes med en dimension svarende til et markeret område.</t>
  </si>
  <si>
    <t>The unit matrix 𝐈 is created with a dimension corresponding to a marked area.</t>
  </si>
  <si>
    <t>A diagonal matrix containing the length of the different column vectors in 𝐀.</t>
  </si>
  <si>
    <t>The column vectors in 𝐁 are projected down into the vector space spanned by the column vectors in 𝐀.</t>
  </si>
  <si>
    <t>𝐀* is an orthogonal representation of the vector space 𝐀, where the first column vector in 𝐀 and 𝐀* are parallel.</t>
  </si>
  <si>
    <t>det 𝐀(i,j)</t>
  </si>
  <si>
    <t>trace(𝐀)</t>
  </si>
  <si>
    <t>cor(𝐀)</t>
  </si>
  <si>
    <t>Estimeret autokorrelationskoefficient</t>
  </si>
  <si>
    <t>Estimated autocorrelation coefficient</t>
  </si>
  <si>
    <t>The correlation matrix of 𝐀 is calculated.</t>
  </si>
  <si>
    <t>𝐏</t>
  </si>
  <si>
    <t>Determines the projection matrix:
𝐏 = 𝐀(𝐀′𝐀)⁻¹𝐀′</t>
  </si>
  <si>
    <t>𝐀𝐱 = 𝐛 → 𝐀|𝐛</t>
  </si>
  <si>
    <t>Marker 𝐀</t>
  </si>
  <si>
    <t>Select 𝐁</t>
  </si>
  <si>
    <t>Marker 𝐁</t>
  </si>
  <si>
    <t>Select 𝐀</t>
  </si>
  <si>
    <r>
      <t xml:space="preserve">1. Vælg en matrixoperation.
2. Marker et dataområde (matrix 𝐀) ved tryk på knappen "{-1585}". Hvis operationen kræver to matricer så marker også det andet dataområde (matrix </t>
    </r>
    <r>
      <rPr>
        <b/>
        <sz val="10"/>
        <rFont val="Arial"/>
        <family val="2"/>
      </rPr>
      <t>𝐁</t>
    </r>
    <r>
      <rPr>
        <sz val="10"/>
        <rFont val="Arial"/>
        <family val="2"/>
      </rPr>
      <t>).
3. Klik på "{-1063}".
4. Når beregningen er færdig bliver knappen "{-1587}" aktiv. Vælg et ark i {-1588} listen, og marker den celle, hvor udskriften skal starte.
5. Klik på knappen "{-1578}".</t>
    </r>
  </si>
  <si>
    <t>Eig(𝐀)</t>
  </si>
  <si>
    <t>Der oprettes en matrix 𝐀 med en dimension svarende til et markeret område.
Alle elementer i 𝐀 tildeles værdien k.</t>
  </si>
  <si>
    <t>A matrix 𝐀 is created with a dimension corresponding to a marked area.
All elements in 𝐀 are assigned the value k.</t>
  </si>
  <si>
    <t>Bestemmer projektionsmatricen:
𝐏 = 𝐀(𝐀′𝐀)⁻¹𝐀′</t>
  </si>
  <si>
    <t>{-1580}</t>
  </si>
  <si>
    <t>Vertikal</t>
  </si>
  <si>
    <t>Vertical</t>
  </si>
  <si>
    <t>Marker 𝐀|𝐛</t>
  </si>
  <si>
    <t>Select 𝐀|𝐛</t>
  </si>
  <si>
    <t>Indtast n</t>
  </si>
  <si>
    <t>Enter n</t>
  </si>
  <si>
    <t>Select/Enter k</t>
  </si>
  <si>
    <t>Marker/Indtast k</t>
  </si>
  <si>
    <t>1. Select a matrix operation.
2. Mark the data area (matrix 𝐀) by pressing the "{-1585}" button. If the operation requires two matrices then also mark the second data area (matrix 𝐁).
3. Click "{-1063}".
4. When the calculation has finished, the "{-1587}" button becomes active. Select a sheet in the "{-1588}" list and mark the cell where the printout must start.
5. Click "{-1578}".</t>
  </si>
  <si>
    <t>ρ &lt; 0</t>
  </si>
  <si>
    <t>ρ &gt; 0</t>
  </si>
  <si>
    <t>ρ ≠ 0</t>
  </si>
  <si>
    <t>Cannot be calculated</t>
  </si>
  <si>
    <t>cannot be calculated</t>
  </si>
  <si>
    <t>Kan ej beregnes, når residualerne er 0.</t>
  </si>
  <si>
    <t>Cannot be calculated, when the residuals are 0.</t>
  </si>
  <si>
    <t>P(R ≤ r)</t>
  </si>
  <si>
    <t>ρ ≷ 0</t>
  </si>
  <si>
    <t>Durbin-Watson teststørrelse r</t>
  </si>
  <si>
    <t>Durbin-Watson statistic r</t>
  </si>
  <si>
    <t>Antal kolonner skal være mindre end eller lig antal rækker.</t>
  </si>
  <si>
    <t>Number of columns must be less than or equal to number of rows.</t>
  </si>
  <si>
    <t>Marker kolonneområde for stikprøvestørrelser (nⱼ)</t>
  </si>
  <si>
    <t>Select column range for sample sizes (nⱼ)</t>
  </si>
  <si>
    <t>Marker kolonne for antal mærkede i stikprøverne (xⱼ)</t>
  </si>
  <si>
    <t>Select column for number of 'successes' in the sample (xⱼ)</t>
  </si>
  <si>
    <t>Marker kolonne for antal forekomster i stikprøverne (xⱼ.)</t>
  </si>
  <si>
    <t>Select column for number of occurrences in the sample (xⱼ.)</t>
  </si>
  <si>
    <t>Classification criteria (text)</t>
  </si>
  <si>
    <t>Etiketter (marker række)</t>
  </si>
  <si>
    <t>Labels (select row)</t>
  </si>
  <si>
    <t>p-value: ss = P(Ꭓ² ≥ χ²) =</t>
  </si>
  <si>
    <t>Signifikans-sandsynlighed: ss = P(Ꭓ² ≥ χ²) =</t>
  </si>
  <si>
    <t>Hvis navnefeltet udfyldes, vil betydning af symbolerne overføres til et ark med det angivne navn.</t>
  </si>
  <si>
    <t>If the name field filled in, the importance of symbols transferred to a sheet with the specified name.</t>
  </si>
  <si>
    <t>Calculate the proportion of 'success'</t>
  </si>
  <si>
    <t>Diagram med observerede og beregnede værdier.</t>
  </si>
  <si>
    <t>Diagram with observed and estimated values, incl. Durbin-Watson test.</t>
  </si>
  <si>
    <t>Diagram med observerede og beregnede værdier, inkl. Durbin-Watson test.</t>
  </si>
  <si>
    <t>Diagram with observed and estimated values.</t>
  </si>
  <si>
    <t>1 Choose topic</t>
  </si>
  <si>
    <t xml:space="preserve">2 Choose analysis </t>
  </si>
  <si>
    <t>3 Double-click analysis or click OK</t>
  </si>
  <si>
    <t>3 Dobbeltklik analyse eller klik på OK</t>
  </si>
  <si>
    <t>NB! Sammenhørende værdier for Nⱼ, nⱼ, xⱼ, pⱼ skal stå i samme række</t>
  </si>
  <si>
    <t>Stratastørrelser Nⱼ</t>
  </si>
  <si>
    <t>Strata sizes Nⱼ</t>
  </si>
  <si>
    <t>Stikprøvestørrelser nⱼ</t>
  </si>
  <si>
    <t>Sample sizes nⱼ</t>
  </si>
  <si>
    <t>Stikprøveantal xⱼ</t>
  </si>
  <si>
    <t>Input range for strata sizes</t>
  </si>
  <si>
    <t>Kolonne for skønsmæssige populationsandele</t>
  </si>
  <si>
    <t>Observed numbers xⱼ</t>
  </si>
  <si>
    <t>Population proportions p</t>
  </si>
  <si>
    <t>Column for labels</t>
  </si>
  <si>
    <t>N.B. Corresponding values for Nⱼ, nⱼ, xⱼ, pⱼ must appear in one row</t>
  </si>
  <si>
    <t>Antal obs. (nⱼ)</t>
  </si>
  <si>
    <t>Number of obs. (nⱼ)</t>
  </si>
  <si>
    <t>Markeret kolonneområde for stratastørrelser (Nⱼ)</t>
  </si>
  <si>
    <t>Input column range for strata sizes (Nⱼ)</t>
  </si>
  <si>
    <t>Stikprøveantal xⱼ i kolonne</t>
  </si>
  <si>
    <t>Obseved numbers xⱼ in column</t>
  </si>
  <si>
    <t>Stikprøvestørrelser (nⱼ) i kolonne</t>
  </si>
  <si>
    <t>Sample sizes (nⱼ) in column</t>
  </si>
  <si>
    <t>NB! Sammenhørende værdier for Nⱼ, nⱼ, xⱼ, sⱼ og σⱼ skal stå i samme række</t>
  </si>
  <si>
    <t>N.B. Corresponding values for Nⱼ, nⱼ, xⱼ, sⱼ og σⱼ must appear in one row</t>
  </si>
  <si>
    <t>Standardafvigelse sⱼ</t>
  </si>
  <si>
    <t>Standard deviation sⱼ</t>
  </si>
  <si>
    <t>Stikprøvegennemsnit x̄ⱼ</t>
  </si>
  <si>
    <t>Sample mean x̄ⱼ</t>
  </si>
  <si>
    <t>Stikprøvegennemsnit (x̄ⱼ) i kolonne</t>
  </si>
  <si>
    <t>Standardafvigelse (sⱼ) i kolonne</t>
  </si>
  <si>
    <t>Standard deviation (sⱼ) in column</t>
  </si>
  <si>
    <t>Sample mean (x̄ⱼ) in column</t>
  </si>
  <si>
    <t>Hvis blot fordelingens parametre (n og p) indtastes, vises variablens middelværdi og varians.</t>
  </si>
  <si>
    <t>If only the parameters (n and p) are entered, the mean and the variance will be calculated.</t>
  </si>
  <si>
    <t>Indlæses ikke</t>
  </si>
  <si>
    <t>Rename</t>
  </si>
  <si>
    <t>Delete</t>
  </si>
  <si>
    <t>Tabel: Sorter tal som tal</t>
  </si>
  <si>
    <t>Tabel: Sorter tal som tekst</t>
  </si>
  <si>
    <t>Table: Sort the numbers as numbers</t>
  </si>
  <si>
    <t>Table: Sort the numbers as text</t>
  </si>
  <si>
    <t>Hvis blot fordelingens parametre (N, G og n) indtastes, vises variablens middelværdi og varians.</t>
  </si>
  <si>
    <t>If only the parameters (N, G and n) are entered, the mean and the variance will be calculated.</t>
  </si>
  <si>
    <t>Hvis blot fordelingens parametre indtastes, vises variablens middelværdi og varians.</t>
  </si>
  <si>
    <t>If only the parameters are entered, the mean and the variance will be calculated.</t>
  </si>
  <si>
    <t>Standard deviation =</t>
  </si>
  <si>
    <t>Signifikanssandsynlighed:</t>
  </si>
  <si>
    <t>Probability value:</t>
  </si>
  <si>
    <t>P(F ≥ f) =</t>
  </si>
  <si>
    <t>Expr.</t>
  </si>
  <si>
    <t>Switch worksheet (before selecting location)</t>
  </si>
  <si>
    <t>Chi-Konfidensinterval for varians og standardafvigelse i en normalfordeling</t>
  </si>
  <si>
    <t>Z-Konfidensinterval for middelværdien. (Kendt varians eller stor stikprøve)</t>
  </si>
  <si>
    <t>User Guide for category- and cross-tabulation</t>
  </si>
  <si>
    <t>(1 − α) =</t>
  </si>
  <si>
    <t>Normalfordelingsapproksimation - Approksimationsbetingelse: n · p̂ · (1 − p̂) &gt; 9</t>
  </si>
  <si>
    <t>Normal approximation - Approximation condition: n × p̂ × (1 − p̂) &gt; 9</t>
  </si>
  <si>
    <t>Approksimativ z-test  - Approksimationsbetingelse: n · p̂ · (1 − p̂) &gt; 9</t>
  </si>
  <si>
    <t>Approximate z-test - Approximation condition: n × p̂ × (1 − p̂) &gt; 9</t>
  </si>
  <si>
    <t xml:space="preserve">Marker kolonneområde for y-stikprøve </t>
  </si>
  <si>
    <r>
      <t>Dᵢ = Y</t>
    </r>
    <r>
      <rPr>
        <sz val="10"/>
        <rFont val="Arial"/>
        <family val="2"/>
      </rPr>
      <t>ᵢ</t>
    </r>
    <r>
      <rPr>
        <sz val="10"/>
        <rFont val="Arial Unicode MS"/>
        <family val="2"/>
      </rPr>
      <t xml:space="preserve"> − Xᵢ </t>
    </r>
    <r>
      <rPr>
        <sz val="10"/>
        <rFont val="Arial"/>
        <family val="2"/>
      </rPr>
      <t>~ N(</t>
    </r>
    <r>
      <rPr>
        <sz val="10"/>
        <rFont val="Arial Unicode MS"/>
        <family val="2"/>
      </rPr>
      <t>μ</t>
    </r>
    <r>
      <rPr>
        <sz val="10"/>
        <rFont val="Arial"/>
        <family val="2"/>
      </rPr>
      <t xml:space="preserve">, </t>
    </r>
    <r>
      <rPr>
        <sz val="10"/>
        <rFont val="Arial Unicode MS"/>
        <family val="2"/>
      </rPr>
      <t>σ</t>
    </r>
    <r>
      <rPr>
        <sz val="10"/>
        <rFont val="Arial"/>
        <family val="2"/>
      </rPr>
      <t>²)</t>
    </r>
  </si>
  <si>
    <r>
      <t>H</t>
    </r>
    <r>
      <rPr>
        <sz val="10"/>
        <rFont val="Arial Unicode MS"/>
        <family val="2"/>
      </rPr>
      <t>₀</t>
    </r>
    <r>
      <rPr>
        <sz val="10"/>
        <rFont val="Arial"/>
        <family val="2"/>
      </rPr>
      <t>: pₓ − pᵧ ≥ {1}</t>
    </r>
  </si>
  <si>
    <r>
      <t>H</t>
    </r>
    <r>
      <rPr>
        <sz val="10"/>
        <rFont val="Arial Unicode MS"/>
        <family val="2"/>
      </rPr>
      <t>₀</t>
    </r>
    <r>
      <rPr>
        <sz val="10"/>
        <rFont val="Arial"/>
        <family val="2"/>
      </rPr>
      <t xml:space="preserve">: pₓ − pᵧ </t>
    </r>
    <r>
      <rPr>
        <sz val="10"/>
        <rFont val="Calibri"/>
        <family val="2"/>
      </rPr>
      <t>≤</t>
    </r>
    <r>
      <rPr>
        <sz val="10"/>
        <rFont val="Arial"/>
        <family val="2"/>
      </rPr>
      <t xml:space="preserve"> {1}</t>
    </r>
  </si>
  <si>
    <r>
      <t>H</t>
    </r>
    <r>
      <rPr>
        <sz val="10"/>
        <rFont val="Arial Unicode MS"/>
        <family val="2"/>
      </rPr>
      <t>₀</t>
    </r>
    <r>
      <rPr>
        <sz val="10"/>
        <rFont val="Arial"/>
        <family val="2"/>
      </rPr>
      <t>: pₓ − pᵧ = {1}</t>
    </r>
  </si>
  <si>
    <t>H₁: pₓ − pᵧ</t>
  </si>
  <si>
    <t>Approksimationsbetingelser: nₓ · p̂ₓ · (1 − p̂ₓ) &gt; 9 og nᵧ · p̂ᵧ · (1 − p̂ᵧ) &gt; 9</t>
  </si>
  <si>
    <t>Approximation conditions: nₓ × p̂ₓ × (1 − p̂ₓ) &gt; 9 and nᵧ × p̂ᵧ × (1 − p̂ᵧ) &gt; 9</t>
  </si>
  <si>
    <t xml:space="preserve">  ss &lt; E−8</t>
  </si>
  <si>
    <t>p-value &lt; E−8</t>
  </si>
  <si>
    <t xml:space="preserve"> % konfidensinterval for px − py</t>
  </si>
  <si>
    <t xml:space="preserve"> % Confidence interval for px − py</t>
  </si>
  <si>
    <t>(fi − ei)2 / ei</t>
  </si>
  <si>
    <t>(i−0,5)/n</t>
  </si>
  <si>
    <t xml:space="preserve">Antal frihedsgrader = (Rækker−1)(Kolonner−1) = </t>
  </si>
  <si>
    <t xml:space="preserve">Degrees of freedom = (Raekker−1)(Kolonner−1) = </t>
  </si>
  <si>
    <t xml:space="preserve">Antal frihedsgrader = Kategorier − 1 = </t>
  </si>
  <si>
    <t xml:space="preserve">Degree og freedom = categories − 1 = </t>
  </si>
  <si>
    <t xml:space="preserve">Antal frihedsgrader = kategorier − estimater − 1 = </t>
  </si>
  <si>
    <t xml:space="preserve">Degrees of freedom = categories − estimates − 1 = </t>
  </si>
  <si>
    <t>Differencen D skal have en værdi mellem −1 og 1</t>
  </si>
  <si>
    <t>The difference D must take a value between −1 and 1</t>
  </si>
  <si>
    <t xml:space="preserve">Frihedsgrader (n − 1) = </t>
  </si>
  <si>
    <t xml:space="preserve">Degrees of freedom (n − 1) = </t>
  </si>
  <si>
    <t xml:space="preserve">Frihedsgrader = (n − 1) = </t>
  </si>
  <si>
    <t xml:space="preserve">Degrees of freedom = (n − 1) = </t>
  </si>
  <si>
    <t>Frihedsgrader = nx + ny − 2</t>
  </si>
  <si>
    <t>Degrees of freedom = nx + ny − 2</t>
  </si>
  <si>
    <t>Frihedsgrader: (nx − 1, ny − 1)</t>
  </si>
  <si>
    <t>Degrees of fredom: (nx − 1, ny − 1)</t>
  </si>
  <si>
    <t xml:space="preserve">Rangsum {{T− , T+} = </t>
  </si>
  <si>
    <t xml:space="preserve">Rank sum {{T− , T+} = </t>
  </si>
  <si>
    <t>Rangsum(X − Y)</t>
  </si>
  <si>
    <t>Rank sum(X − Y)</t>
  </si>
  <si>
    <t>ss &lt; E−6</t>
  </si>
  <si>
    <t>p-value &lt; E−6</t>
  </si>
  <si>
    <t>Vis resultat &lt; 10 E−12 som 0</t>
  </si>
  <si>
    <t>Show results &lt; 10 E−12 as 0</t>
  </si>
  <si>
    <t>X-matricen er singulær, dvs</t>
  </si>
  <si>
    <r>
      <t>H</t>
    </r>
    <r>
      <rPr>
        <sz val="10"/>
        <rFont val="Arial Unicode MS"/>
        <family val="2"/>
      </rPr>
      <t>₀</t>
    </r>
    <r>
      <rPr>
        <sz val="10"/>
        <rFont val="Arial"/>
        <family val="2"/>
      </rPr>
      <t xml:space="preserve">: </t>
    </r>
    <r>
      <rPr>
        <sz val="10"/>
        <rFont val="Arial Unicode MS"/>
        <family val="2"/>
      </rPr>
      <t>λ</t>
    </r>
    <r>
      <rPr>
        <sz val="10"/>
        <rFont val="Arial"/>
        <family val="2"/>
      </rPr>
      <t xml:space="preserve">ₓ − </t>
    </r>
    <r>
      <rPr>
        <sz val="10"/>
        <rFont val="Arial Unicode MS"/>
        <family val="2"/>
      </rPr>
      <t>λ</t>
    </r>
    <r>
      <rPr>
        <sz val="10"/>
        <rFont val="Arial"/>
        <family val="2"/>
      </rPr>
      <t>ᵧ ≥ {1}</t>
    </r>
  </si>
  <si>
    <r>
      <t>H</t>
    </r>
    <r>
      <rPr>
        <sz val="10"/>
        <rFont val="Arial Unicode MS"/>
        <family val="2"/>
      </rPr>
      <t>₀</t>
    </r>
    <r>
      <rPr>
        <sz val="10"/>
        <rFont val="Arial"/>
        <family val="2"/>
      </rPr>
      <t xml:space="preserve">: </t>
    </r>
    <r>
      <rPr>
        <sz val="10"/>
        <rFont val="Arial Unicode MS"/>
        <family val="2"/>
      </rPr>
      <t>λ</t>
    </r>
    <r>
      <rPr>
        <sz val="10"/>
        <rFont val="Arial"/>
        <family val="2"/>
      </rPr>
      <t xml:space="preserve">ₓ − </t>
    </r>
    <r>
      <rPr>
        <sz val="10"/>
        <rFont val="Arial Unicode MS"/>
        <family val="2"/>
      </rPr>
      <t>λ</t>
    </r>
    <r>
      <rPr>
        <sz val="10"/>
        <rFont val="Arial"/>
        <family val="2"/>
      </rPr>
      <t xml:space="preserve">ᵧ </t>
    </r>
    <r>
      <rPr>
        <sz val="10"/>
        <rFont val="Calibri"/>
        <family val="2"/>
      </rPr>
      <t>≤</t>
    </r>
    <r>
      <rPr>
        <sz val="10"/>
        <rFont val="Arial"/>
        <family val="2"/>
      </rPr>
      <t xml:space="preserve"> {1}</t>
    </r>
  </si>
  <si>
    <r>
      <t>H</t>
    </r>
    <r>
      <rPr>
        <sz val="10"/>
        <rFont val="Arial Unicode MS"/>
        <family val="2"/>
      </rPr>
      <t>₀</t>
    </r>
    <r>
      <rPr>
        <sz val="10"/>
        <rFont val="Arial"/>
        <family val="2"/>
      </rPr>
      <t xml:space="preserve">: </t>
    </r>
    <r>
      <rPr>
        <sz val="10"/>
        <rFont val="Arial Unicode MS"/>
        <family val="2"/>
      </rPr>
      <t>λ</t>
    </r>
    <r>
      <rPr>
        <sz val="10"/>
        <rFont val="Arial"/>
        <family val="2"/>
      </rPr>
      <t xml:space="preserve">ₓ − </t>
    </r>
    <r>
      <rPr>
        <sz val="10"/>
        <rFont val="Arial Unicode MS"/>
        <family val="2"/>
      </rPr>
      <t>λ</t>
    </r>
    <r>
      <rPr>
        <sz val="10"/>
        <rFont val="Arial"/>
        <family val="2"/>
      </rPr>
      <t>ᵧ = {1}</t>
    </r>
  </si>
  <si>
    <r>
      <t>H</t>
    </r>
    <r>
      <rPr>
        <sz val="10"/>
        <rFont val="Arial Unicode MS"/>
        <family val="2"/>
      </rPr>
      <t>₁</t>
    </r>
    <r>
      <rPr>
        <sz val="10"/>
        <rFont val="Arial"/>
        <family val="2"/>
      </rPr>
      <t xml:space="preserve">: </t>
    </r>
    <r>
      <rPr>
        <sz val="10"/>
        <rFont val="Arial Unicode MS"/>
        <family val="2"/>
      </rPr>
      <t>λ</t>
    </r>
    <r>
      <rPr>
        <sz val="10"/>
        <rFont val="Arial"/>
        <family val="2"/>
      </rPr>
      <t xml:space="preserve">ₓ − </t>
    </r>
    <r>
      <rPr>
        <sz val="10"/>
        <rFont val="Arial Unicode MS"/>
        <family val="2"/>
      </rPr>
      <t>λᵧ</t>
    </r>
  </si>
  <si>
    <r>
      <t>H</t>
    </r>
    <r>
      <rPr>
        <sz val="10"/>
        <rFont val="Arial Unicode MS"/>
        <family val="2"/>
      </rPr>
      <t>₀</t>
    </r>
    <r>
      <rPr>
        <sz val="10"/>
        <rFont val="Arial"/>
        <family val="2"/>
      </rPr>
      <t xml:space="preserve">: </t>
    </r>
    <r>
      <rPr>
        <sz val="10"/>
        <rFont val="Arial Unicode MS"/>
        <family val="2"/>
      </rPr>
      <t>μ</t>
    </r>
    <r>
      <rPr>
        <sz val="10"/>
        <rFont val="Arial"/>
        <family val="2"/>
      </rPr>
      <t xml:space="preserve">ₓ − </t>
    </r>
    <r>
      <rPr>
        <sz val="10"/>
        <rFont val="Arial Unicode MS"/>
        <family val="2"/>
      </rPr>
      <t>μ</t>
    </r>
    <r>
      <rPr>
        <sz val="10"/>
        <rFont val="Arial"/>
        <family val="2"/>
      </rPr>
      <t>ᵧ ≥ {1}</t>
    </r>
  </si>
  <si>
    <r>
      <t>H</t>
    </r>
    <r>
      <rPr>
        <sz val="10"/>
        <rFont val="Arial Unicode MS"/>
        <family val="2"/>
      </rPr>
      <t>₀</t>
    </r>
    <r>
      <rPr>
        <sz val="10"/>
        <rFont val="Arial"/>
        <family val="2"/>
      </rPr>
      <t xml:space="preserve">: </t>
    </r>
    <r>
      <rPr>
        <sz val="10"/>
        <rFont val="Arial Unicode MS"/>
        <family val="2"/>
      </rPr>
      <t>μ</t>
    </r>
    <r>
      <rPr>
        <sz val="10"/>
        <rFont val="Arial"/>
        <family val="2"/>
      </rPr>
      <t xml:space="preserve">ₓ − </t>
    </r>
    <r>
      <rPr>
        <sz val="10"/>
        <rFont val="Arial Unicode MS"/>
        <family val="2"/>
      </rPr>
      <t>μ</t>
    </r>
    <r>
      <rPr>
        <sz val="10"/>
        <rFont val="Arial"/>
        <family val="2"/>
      </rPr>
      <t xml:space="preserve">ᵧ </t>
    </r>
    <r>
      <rPr>
        <sz val="10"/>
        <rFont val="Calibri"/>
        <family val="2"/>
      </rPr>
      <t>≤</t>
    </r>
    <r>
      <rPr>
        <sz val="10"/>
        <rFont val="Arial"/>
        <family val="2"/>
      </rPr>
      <t xml:space="preserve"> {1}</t>
    </r>
  </si>
  <si>
    <r>
      <t>H</t>
    </r>
    <r>
      <rPr>
        <sz val="10"/>
        <rFont val="Arial Unicode MS"/>
        <family val="2"/>
      </rPr>
      <t>₀</t>
    </r>
    <r>
      <rPr>
        <sz val="10"/>
        <rFont val="Arial"/>
        <family val="2"/>
      </rPr>
      <t xml:space="preserve">: </t>
    </r>
    <r>
      <rPr>
        <sz val="10"/>
        <rFont val="Arial Unicode MS"/>
        <family val="2"/>
      </rPr>
      <t>μ</t>
    </r>
    <r>
      <rPr>
        <sz val="10"/>
        <rFont val="Arial"/>
        <family val="2"/>
      </rPr>
      <t xml:space="preserve">ₓ − </t>
    </r>
    <r>
      <rPr>
        <sz val="10"/>
        <rFont val="Arial Unicode MS"/>
        <family val="2"/>
      </rPr>
      <t>μ</t>
    </r>
    <r>
      <rPr>
        <sz val="10"/>
        <rFont val="Arial"/>
        <family val="2"/>
      </rPr>
      <t>ᵧ = {1}</t>
    </r>
  </si>
  <si>
    <r>
      <t>H</t>
    </r>
    <r>
      <rPr>
        <sz val="10"/>
        <rFont val="Arial Unicode MS"/>
        <family val="2"/>
      </rPr>
      <t>₁</t>
    </r>
    <r>
      <rPr>
        <sz val="10"/>
        <rFont val="Arial"/>
        <family val="2"/>
      </rPr>
      <t xml:space="preserve">: </t>
    </r>
    <r>
      <rPr>
        <sz val="10"/>
        <rFont val="Arial Unicode MS"/>
        <family val="2"/>
      </rPr>
      <t>μ</t>
    </r>
    <r>
      <rPr>
        <sz val="10"/>
        <rFont val="Arial"/>
        <family val="2"/>
      </rPr>
      <t xml:space="preserve">ₓ − </t>
    </r>
    <r>
      <rPr>
        <sz val="10"/>
        <rFont val="Arial Unicode MS"/>
        <family val="2"/>
      </rPr>
      <t>μᵧ</t>
    </r>
  </si>
  <si>
    <r>
      <t>H</t>
    </r>
    <r>
      <rPr>
        <sz val="10"/>
        <rFont val="Arial Unicode MS"/>
        <family val="2"/>
      </rPr>
      <t>₀</t>
    </r>
    <r>
      <rPr>
        <sz val="10"/>
        <rFont val="Arial"/>
        <family val="2"/>
      </rPr>
      <t xml:space="preserve">: </t>
    </r>
    <r>
      <rPr>
        <sz val="10"/>
        <rFont val="Arial Unicode MS"/>
        <family val="2"/>
      </rPr>
      <t>σ</t>
    </r>
    <r>
      <rPr>
        <sz val="10"/>
        <rFont val="Arial"/>
        <family val="2"/>
      </rPr>
      <t xml:space="preserve">ₓ − </t>
    </r>
    <r>
      <rPr>
        <sz val="10"/>
        <rFont val="Arial Unicode MS"/>
        <family val="2"/>
      </rPr>
      <t>σ</t>
    </r>
    <r>
      <rPr>
        <sz val="10"/>
        <rFont val="Arial"/>
        <family val="2"/>
      </rPr>
      <t>ᵧ ≥ {1}</t>
    </r>
  </si>
  <si>
    <r>
      <t>H</t>
    </r>
    <r>
      <rPr>
        <sz val="10"/>
        <rFont val="Arial Unicode MS"/>
        <family val="2"/>
      </rPr>
      <t>₀</t>
    </r>
    <r>
      <rPr>
        <sz val="10"/>
        <rFont val="Arial"/>
        <family val="2"/>
      </rPr>
      <t xml:space="preserve">: </t>
    </r>
    <r>
      <rPr>
        <sz val="10"/>
        <rFont val="Arial Unicode MS"/>
        <family val="2"/>
      </rPr>
      <t>σ</t>
    </r>
    <r>
      <rPr>
        <sz val="10"/>
        <rFont val="Arial"/>
        <family val="2"/>
      </rPr>
      <t xml:space="preserve">ₓ − </t>
    </r>
    <r>
      <rPr>
        <sz val="10"/>
        <rFont val="Arial Unicode MS"/>
        <family val="2"/>
      </rPr>
      <t>σ</t>
    </r>
    <r>
      <rPr>
        <sz val="10"/>
        <rFont val="Arial"/>
        <family val="2"/>
      </rPr>
      <t xml:space="preserve">ᵧ </t>
    </r>
    <r>
      <rPr>
        <sz val="10"/>
        <rFont val="Calibri"/>
        <family val="2"/>
      </rPr>
      <t>≤</t>
    </r>
    <r>
      <rPr>
        <sz val="10"/>
        <rFont val="Arial"/>
        <family val="2"/>
      </rPr>
      <t xml:space="preserve"> {1}</t>
    </r>
  </si>
  <si>
    <r>
      <t>H</t>
    </r>
    <r>
      <rPr>
        <sz val="10"/>
        <rFont val="Arial Unicode MS"/>
        <family val="2"/>
      </rPr>
      <t>₀</t>
    </r>
    <r>
      <rPr>
        <sz val="10"/>
        <rFont val="Arial"/>
        <family val="2"/>
      </rPr>
      <t xml:space="preserve">: </t>
    </r>
    <r>
      <rPr>
        <sz val="10"/>
        <rFont val="Arial Unicode MS"/>
        <family val="2"/>
      </rPr>
      <t>σ</t>
    </r>
    <r>
      <rPr>
        <sz val="10"/>
        <rFont val="Arial"/>
        <family val="2"/>
      </rPr>
      <t xml:space="preserve">ₓ − </t>
    </r>
    <r>
      <rPr>
        <sz val="10"/>
        <rFont val="Arial Unicode MS"/>
        <family val="2"/>
      </rPr>
      <t>σ</t>
    </r>
    <r>
      <rPr>
        <sz val="10"/>
        <rFont val="Arial"/>
        <family val="2"/>
      </rPr>
      <t>ᵧ = {1}</t>
    </r>
  </si>
  <si>
    <r>
      <t>H</t>
    </r>
    <r>
      <rPr>
        <sz val="10"/>
        <rFont val="Arial Unicode MS"/>
        <family val="2"/>
      </rPr>
      <t>₁</t>
    </r>
    <r>
      <rPr>
        <sz val="10"/>
        <rFont val="Arial"/>
        <family val="2"/>
      </rPr>
      <t xml:space="preserve">: </t>
    </r>
    <r>
      <rPr>
        <sz val="10"/>
        <rFont val="Arial Unicode MS"/>
        <family val="2"/>
      </rPr>
      <t>σ</t>
    </r>
    <r>
      <rPr>
        <sz val="10"/>
        <rFont val="Arial"/>
        <family val="2"/>
      </rPr>
      <t xml:space="preserve">ₓ − </t>
    </r>
    <r>
      <rPr>
        <sz val="10"/>
        <rFont val="Arial Unicode MS"/>
        <family val="2"/>
      </rPr>
      <t>σ</t>
    </r>
    <r>
      <rPr>
        <sz val="10"/>
        <rFont val="Arial"/>
        <family val="2"/>
      </rPr>
      <t>ᵧ</t>
    </r>
  </si>
  <si>
    <t>Middelsum for (f{1} − f{2}): {3}</t>
  </si>
  <si>
    <t>Riemann sum (f{1} − f{2}): {3}</t>
  </si>
  <si>
    <t>Middelsum for (f{1} − f{2}):</t>
  </si>
  <si>
    <t>Riemann sum (f{1} − f{2}):</t>
  </si>
  <si>
    <t>{{ q | P(Q ≥ x) = α/2 ⇔ P(Q ≤ x − 1) = 1 − α/2, {-2978} Q ~ b(n, q) }</t>
  </si>
  <si>
    <t>{{ q | P(Q ≥ nx̄) = α/2 ⇔ P(Q ≤ nx̄ − 1) = 1 − α/2, {-2978} Q ~ ps(nq) }</t>
  </si>
  <si>
    <t>𝐀 − 𝐁</t>
  </si>
  <si>
    <t>0</t>
  </si>
  <si>
    <t>{-1000}v{-1019}{-1020}</t>
  </si>
  <si>
    <t>{-1019}.{-1020}</t>
  </si>
  <si>
    <t>Model: Xⱼ ~ b(nⱼ, pⱼ); j = 1, 2, …, m</t>
  </si>
  <si>
    <t>Model: Xⱼ. ~ ps(nⱼλⱼ); j = 1, 2, …, m</t>
  </si>
  <si>
    <t>Konfidensniveau (1 − α)</t>
  </si>
  <si>
    <t>Confidence level (1 − α)</t>
  </si>
  <si>
    <t>Brug markeringsknappen</t>
  </si>
  <si>
    <t>til at angive dataområdet for beregningerne.</t>
  </si>
  <si>
    <t>Use the button</t>
  </si>
  <si>
    <t>to select the data input range for the calculations.</t>
  </si>
  <si>
    <t>Tast værdien der skal bruges som udvælgelseskriterium.</t>
  </si>
  <si>
    <t>Enter the value to be used as a selection criterion.</t>
  </si>
  <si>
    <t>Reduceret række diagonal echelon form</t>
  </si>
  <si>
    <t>Reduced row diagonal echelon form</t>
  </si>
  <si>
    <t>Løser ligningen 𝐀𝐱 = 𝐛 ved at bringe den udvidede matrix 𝐀|𝐛 på reduceret række (diagonal) echelon form.
Hvis 𝐛 udelades løses, 𝐀𝐱 = 𝟎. Matricen 𝐀|𝐛 er en (r, r+t) matrix, hvor t ≥ 0.</t>
  </si>
  <si>
    <t>Solves the equation 𝐀𝐱 = 𝐛 by bringing the augmented matrix 𝐀|𝐛 into reduced row (diagonal) echelon form.
If 𝐛 is omitted, 𝐀𝐱 = 𝟎 is solved. The matrix 𝐀|𝐛 is a (r, r+t) matrix, where t ≥ 0.</t>
  </si>
  <si>
    <t>QR(𝐀)</t>
  </si>
  <si>
    <t>Shift</t>
  </si>
  <si>
    <t>Antal iterationer</t>
  </si>
  <si>
    <t>Number of iterations</t>
  </si>
  <si>
    <t>Antal iterationer skal være et ikke negativt heltal mindre end eller lig med {1}.</t>
  </si>
  <si>
    <t>Number of iterations must be a non-negative integer less than or equal to {1}.</t>
  </si>
  <si>
    <t>Afrund resultat til antal decimaler</t>
  </si>
  <si>
    <t>Round result to decimal places</t>
  </si>
  <si>
    <t>Egenværdier med tilhørende normaliserede egenvektorer beregnes. Skift og antal iterationer kan vælges. For symmetriske matricer er egenvektorerne ortogonale.</t>
  </si>
  <si>
    <t>Eigenvalues with associated normalized eigenvectors are calculated. Shift and number of iterations are optional. For symmetric matrices the eigenvectors are orthogonal.</t>
  </si>
  <si>
    <t>Returnerer matricen fra QR-algoritmen. Skift og antal iterationer kan vælges.</t>
  </si>
  <si>
    <t>Returns the matrix from the QR algorithm. Shift and number of iterations are optional.</t>
  </si>
  <si>
    <t>Overfør/Skift til ark</t>
  </si>
  <si>
    <t>Transfer/Change sheet</t>
  </si>
  <si>
    <t>En diagonalmatrix med de n'te potenser af diagonalelementerne i 𝐀.</t>
  </si>
  <si>
    <t>A diagonal matrix with the diagonal elements of 𝐀 raised to the nth power.</t>
  </si>
  <si>
    <t>Ejendomsværdi</t>
  </si>
  <si>
    <t>grundareal</t>
  </si>
  <si>
    <t>(Resultaterne er angivet med en præcision på 6 decimaler- værdier under 0,000001 angives med ~ 0)</t>
  </si>
  <si>
    <t>Responsvariabel: Ejendomsværdi</t>
  </si>
  <si>
    <t>Standardafvigelse</t>
  </si>
  <si>
    <t>Varians = 1746,666667</t>
  </si>
  <si>
    <t xml:space="preserve">    95%-konfidensintervaller</t>
  </si>
  <si>
    <r>
      <t>b</t>
    </r>
    <r>
      <rPr>
        <vertAlign val="subscript"/>
        <sz val="10"/>
        <rFont val="Symbol"/>
        <family val="1"/>
        <charset val="2"/>
      </rPr>
      <t>0</t>
    </r>
    <r>
      <rPr>
        <sz val="10"/>
        <rFont val="Arial"/>
        <family val="2"/>
      </rPr>
      <t xml:space="preserve"> </t>
    </r>
    <r>
      <rPr>
        <sz val="10"/>
        <rFont val="symbol"/>
        <family val="1"/>
        <charset val="2"/>
      </rPr>
      <t>¹</t>
    </r>
    <r>
      <rPr>
        <sz val="10"/>
        <rFont val="Arial"/>
        <family val="2"/>
      </rPr>
      <t xml:space="preserve"> 0</t>
    </r>
  </si>
  <si>
    <r>
      <t>b</t>
    </r>
    <r>
      <rPr>
        <vertAlign val="subscript"/>
        <sz val="10"/>
        <rFont val="Symbol"/>
        <family val="1"/>
        <charset val="2"/>
      </rPr>
      <t>0</t>
    </r>
    <r>
      <rPr>
        <sz val="10"/>
        <rFont val="Arial"/>
        <family val="2"/>
      </rPr>
      <t xml:space="preserve"> </t>
    </r>
    <r>
      <rPr>
        <sz val="10"/>
        <rFont val="symbol"/>
        <family val="1"/>
        <charset val="2"/>
      </rPr>
      <t>&gt;</t>
    </r>
    <r>
      <rPr>
        <sz val="10"/>
        <rFont val="Arial"/>
        <family val="2"/>
      </rPr>
      <t xml:space="preserve"> 0</t>
    </r>
  </si>
  <si>
    <r>
      <t>b</t>
    </r>
    <r>
      <rPr>
        <vertAlign val="subscript"/>
        <sz val="10"/>
        <rFont val="Symbol"/>
        <family val="1"/>
        <charset val="2"/>
      </rPr>
      <t>1</t>
    </r>
    <r>
      <rPr>
        <sz val="10"/>
        <rFont val="Arial"/>
        <family val="2"/>
      </rPr>
      <t xml:space="preserve"> </t>
    </r>
    <r>
      <rPr>
        <sz val="10"/>
        <rFont val="symbol"/>
        <family val="1"/>
        <charset val="2"/>
      </rPr>
      <t>¹</t>
    </r>
    <r>
      <rPr>
        <sz val="10"/>
        <rFont val="Arial"/>
        <family val="2"/>
      </rPr>
      <t xml:space="preserve"> 0</t>
    </r>
  </si>
  <si>
    <r>
      <t>b</t>
    </r>
    <r>
      <rPr>
        <vertAlign val="subscript"/>
        <sz val="10"/>
        <rFont val="Symbol"/>
        <family val="1"/>
        <charset val="2"/>
      </rPr>
      <t>1</t>
    </r>
    <r>
      <rPr>
        <sz val="10"/>
        <rFont val="Arial"/>
        <family val="2"/>
      </rPr>
      <t xml:space="preserve"> </t>
    </r>
    <r>
      <rPr>
        <sz val="10"/>
        <rFont val="symbol"/>
        <family val="1"/>
        <charset val="2"/>
      </rPr>
      <t>&gt;</t>
    </r>
    <r>
      <rPr>
        <sz val="10"/>
        <rFont val="Arial"/>
        <family val="2"/>
      </rPr>
      <t xml:space="preserve"> 0</t>
    </r>
  </si>
  <si>
    <r>
      <t>b</t>
    </r>
    <r>
      <rPr>
        <vertAlign val="subscript"/>
        <sz val="10"/>
        <rFont val="Symbol"/>
        <family val="1"/>
        <charset val="2"/>
      </rPr>
      <t>0</t>
    </r>
    <r>
      <rPr>
        <sz val="10"/>
        <rFont val="symbol"/>
        <family val="1"/>
        <charset val="2"/>
      </rPr>
      <t xml:space="preserve"> ¹</t>
    </r>
    <r>
      <rPr>
        <sz val="10"/>
        <rFont val="Arial"/>
        <family val="2"/>
      </rPr>
      <t xml:space="preserve"> 650</t>
    </r>
  </si>
  <si>
    <r>
      <t>b</t>
    </r>
    <r>
      <rPr>
        <vertAlign val="subscript"/>
        <sz val="10"/>
        <rFont val="Symbol"/>
        <family val="1"/>
        <charset val="2"/>
      </rPr>
      <t>0</t>
    </r>
    <r>
      <rPr>
        <sz val="10"/>
        <rFont val="Arial"/>
        <family val="2"/>
      </rPr>
      <t xml:space="preserve"> </t>
    </r>
    <r>
      <rPr>
        <sz val="10"/>
        <rFont val="symbol"/>
        <family val="1"/>
        <charset val="2"/>
      </rPr>
      <t>&gt;</t>
    </r>
    <r>
      <rPr>
        <sz val="10"/>
        <rFont val="Arial"/>
        <family val="2"/>
      </rPr>
      <t xml:space="preserve"> 650</t>
    </r>
    <r>
      <rPr>
        <sz val="10"/>
        <rFont val="symbol"/>
        <family val="1"/>
        <charset val="2"/>
      </rPr>
      <t xml:space="preserve"> </t>
    </r>
  </si>
  <si>
    <r>
      <t>b</t>
    </r>
    <r>
      <rPr>
        <vertAlign val="subscript"/>
        <sz val="10"/>
        <rFont val="Symbol"/>
        <family val="1"/>
        <charset val="2"/>
      </rPr>
      <t>1</t>
    </r>
    <r>
      <rPr>
        <sz val="10"/>
        <rFont val="symbol"/>
        <family val="1"/>
        <charset val="2"/>
      </rPr>
      <t xml:space="preserve"> &gt; 0</t>
    </r>
  </si>
  <si>
    <t>PROGNOSEINTERVALLER FOR Ejendomsværdi, NÅR grundareal ER 1733</t>
  </si>
  <si>
    <t>95-% forudsigelsesinterval for Y</t>
  </si>
  <si>
    <t>95-% konfidensinterval for E(Y)</t>
  </si>
  <si>
    <r>
      <t>b</t>
    </r>
    <r>
      <rPr>
        <vertAlign val="subscript"/>
        <sz val="10"/>
        <rFont val="Symbol"/>
        <family val="1"/>
        <charset val="2"/>
      </rPr>
      <t>1</t>
    </r>
    <r>
      <rPr>
        <sz val="10"/>
        <rFont val="Arial"/>
        <family val="2"/>
      </rPr>
      <t xml:space="preserve"> </t>
    </r>
    <r>
      <rPr>
        <sz val="10"/>
        <rFont val="symbol"/>
        <family val="1"/>
        <charset val="2"/>
      </rPr>
      <t>¹</t>
    </r>
    <r>
      <rPr>
        <sz val="10"/>
        <rFont val="Arial"/>
        <family val="2"/>
      </rPr>
      <t xml:space="preserve"> 0,5</t>
    </r>
  </si>
  <si>
    <r>
      <t>b</t>
    </r>
    <r>
      <rPr>
        <vertAlign val="subscript"/>
        <sz val="10"/>
        <rFont val="Symbol"/>
        <family val="1"/>
        <charset val="2"/>
      </rPr>
      <t>1</t>
    </r>
    <r>
      <rPr>
        <sz val="10"/>
        <rFont val="Arial"/>
        <family val="2"/>
      </rPr>
      <t xml:space="preserve"> </t>
    </r>
    <r>
      <rPr>
        <sz val="10"/>
        <rFont val="symbol"/>
        <family val="1"/>
        <charset val="2"/>
      </rPr>
      <t>&lt;</t>
    </r>
    <r>
      <rPr>
        <sz val="10"/>
        <rFont val="Arial"/>
        <family val="2"/>
      </rPr>
      <t xml:space="preserve"> 0,5</t>
    </r>
  </si>
  <si>
    <t>Ejendomsvurdering</t>
  </si>
  <si>
    <t>Grundareal</t>
  </si>
  <si>
    <t>Renteniveau</t>
  </si>
  <si>
    <t>Beboelsesareal</t>
  </si>
  <si>
    <t>Afstand til bymidte</t>
  </si>
  <si>
    <t>(1.000 kr.)</t>
  </si>
  <si>
    <r>
      <t>(m</t>
    </r>
    <r>
      <rPr>
        <vertAlign val="superscript"/>
        <sz val="11"/>
        <color indexed="8"/>
        <rFont val="Times New Roman"/>
        <family val="1"/>
      </rPr>
      <t>2</t>
    </r>
    <r>
      <rPr>
        <sz val="11"/>
        <color indexed="8"/>
        <rFont val="Times New Roman"/>
        <family val="1"/>
      </rPr>
      <t>)</t>
    </r>
  </si>
  <si>
    <t>(pct)</t>
  </si>
  <si>
    <r>
      <t>(m</t>
    </r>
    <r>
      <rPr>
        <vertAlign val="superscript"/>
        <sz val="11"/>
        <rFont val="Times New Roman"/>
        <family val="1"/>
      </rPr>
      <t>2</t>
    </r>
    <r>
      <rPr>
        <sz val="11"/>
        <rFont val="Times New Roman"/>
        <family val="1"/>
      </rPr>
      <t>)</t>
    </r>
  </si>
  <si>
    <t>(m)</t>
  </si>
  <si>
    <t>Y</t>
  </si>
  <si>
    <t>X1</t>
  </si>
  <si>
    <t>X2</t>
  </si>
  <si>
    <t>X3</t>
  </si>
  <si>
    <t>X4</t>
  </si>
  <si>
    <t>Responsvariabel: Ejendomsvurdering</t>
  </si>
  <si>
    <t>Varians = 2520,282937</t>
  </si>
  <si>
    <t xml:space="preserve">     ~ 0</t>
  </si>
  <si>
    <t>H0-værdi</t>
  </si>
  <si>
    <r>
      <t>b</t>
    </r>
    <r>
      <rPr>
        <sz val="10"/>
        <rFont val="Arial"/>
        <family val="2"/>
      </rPr>
      <t xml:space="preserve"> &lt; 0</t>
    </r>
  </si>
  <si>
    <t>~ 0</t>
  </si>
  <si>
    <r>
      <t>b</t>
    </r>
    <r>
      <rPr>
        <sz val="10"/>
        <rFont val="Arial"/>
        <family val="2"/>
      </rPr>
      <t xml:space="preserve"> &gt; 0</t>
    </r>
  </si>
  <si>
    <t>PROGNOSEINTERVALLER FOR Ejendomsvurdering, NÅR Beboelsesareal ER 150</t>
  </si>
  <si>
    <r>
      <t>b</t>
    </r>
    <r>
      <rPr>
        <sz val="10"/>
        <rFont val="Arial"/>
        <family val="2"/>
      </rPr>
      <t xml:space="preserve"> &gt; -300</t>
    </r>
  </si>
  <si>
    <r>
      <t>b</t>
    </r>
    <r>
      <rPr>
        <sz val="10"/>
        <rFont val="Arial"/>
        <family val="2"/>
      </rPr>
      <t xml:space="preserve"> &gt; 10</t>
    </r>
  </si>
  <si>
    <t>Del af budget til økologiske varer     pr. måned</t>
  </si>
  <si>
    <t>Indkomst pr. år 
(i 1000 kr.)</t>
  </si>
  <si>
    <t>Budget/måned</t>
  </si>
  <si>
    <t>Afstand til Økogården 
(i km)</t>
  </si>
  <si>
    <t>Antal personer pr. husstand</t>
  </si>
  <si>
    <t>Alder for respondent</t>
  </si>
  <si>
    <t xml:space="preserve">  Købt økologisk hos andre
  end Økogården den 
  seneste måned
  J = ja
  N  = nej</t>
  </si>
  <si>
    <t xml:space="preserve">  Kendskab til
  Økogården
  K = kender
  I   = kender ikke</t>
  </si>
  <si>
    <t xml:space="preserve">  Indkøb den seneste
  måned hos Økogården
  K = købt
  I   = Ikke købt</t>
  </si>
  <si>
    <t xml:space="preserve">Tilfredshed med kvalitet
1 = lidt tilfreds
10 =  meget tilfreds </t>
  </si>
  <si>
    <t xml:space="preserve">  Køn
  K = kvinde
  M = mand</t>
  </si>
  <si>
    <t>Antal besøg på Økogården den seneste måned</t>
  </si>
  <si>
    <t xml:space="preserve">  Prisopfattelse
  B = billig
  R = rimelig
  D = dyr</t>
  </si>
  <si>
    <t>Økologisk budget</t>
  </si>
  <si>
    <t>Indkomst</t>
  </si>
  <si>
    <t xml:space="preserve">Budget </t>
  </si>
  <si>
    <t>Afstand</t>
  </si>
  <si>
    <t>Husstand(antal)</t>
  </si>
  <si>
    <t>Alder</t>
  </si>
  <si>
    <t>Købt hos andre</t>
  </si>
  <si>
    <t>Kendskab Økogård</t>
  </si>
  <si>
    <t>Køb hos Økogård</t>
  </si>
  <si>
    <t>Tilfredshed</t>
  </si>
  <si>
    <t>Køn</t>
  </si>
  <si>
    <t>Antal besøg</t>
  </si>
  <si>
    <t>Prisopfattelse</t>
  </si>
  <si>
    <t>J</t>
  </si>
  <si>
    <t>K</t>
  </si>
  <si>
    <t>M</t>
  </si>
  <si>
    <t>B</t>
  </si>
  <si>
    <t>N</t>
  </si>
  <si>
    <t>I</t>
  </si>
  <si>
    <t>D</t>
  </si>
  <si>
    <t>R</t>
  </si>
  <si>
    <t xml:space="preserve">Stikprøveresultater  for           gammel (jan.) og ny (maj) metode </t>
  </si>
  <si>
    <t>Antal salmonellaforekomster i stikprøver af 10 æg,            for gammel (jan.) og ny (maj) metode</t>
  </si>
  <si>
    <t>Fedtpct. jan. 2004</t>
  </si>
  <si>
    <t>Fedtpct. maj 2004</t>
  </si>
  <si>
    <t>Stikprøvenr.</t>
  </si>
  <si>
    <t>Salmonella jan. 2004</t>
  </si>
  <si>
    <t>Salmonella maj 2004</t>
  </si>
  <si>
    <t>Indkøbstid</t>
  </si>
  <si>
    <t>Bostatus</t>
  </si>
  <si>
    <t>Afstand til butik</t>
  </si>
  <si>
    <t>Transportform</t>
  </si>
  <si>
    <t>A</t>
  </si>
  <si>
    <t>K = kvinde</t>
  </si>
  <si>
    <t>S = samboende</t>
  </si>
  <si>
    <t>B = bil</t>
  </si>
  <si>
    <t>S</t>
  </si>
  <si>
    <t>M = mand</t>
  </si>
  <si>
    <t>A = aleneboende</t>
  </si>
  <si>
    <t>C = cykel</t>
  </si>
  <si>
    <t>C</t>
  </si>
  <si>
    <t>A = andre</t>
  </si>
  <si>
    <t>Opgaver:</t>
  </si>
  <si>
    <t>1.</t>
  </si>
  <si>
    <t>Test om der er sammenhæng mellem Køn og Bostatus</t>
  </si>
  <si>
    <t>2.</t>
  </si>
  <si>
    <t>Test om der er sammenhæng mellem Køn og Transportform</t>
  </si>
  <si>
    <t>3.</t>
  </si>
  <si>
    <t>Test om der er forskel i middelværdien mht. Afstand til butik</t>
  </si>
  <si>
    <t>mellem Aleneboende og Samboenede</t>
  </si>
  <si>
    <t>Kundekategori</t>
  </si>
  <si>
    <t>Antal salgsbesøg 1.kvartal</t>
  </si>
  <si>
    <t>Antal salgsbesøg 2.kvartal</t>
  </si>
  <si>
    <t>Region</t>
  </si>
  <si>
    <t>Salg 1. kvartal (kr.)</t>
  </si>
  <si>
    <t>Salg 2. kvartal (kr.)</t>
  </si>
  <si>
    <t>Jylland</t>
  </si>
  <si>
    <t>Sjælland</t>
  </si>
  <si>
    <t>Opgave 1</t>
  </si>
  <si>
    <t>Test om kundekategorierne har samme</t>
  </si>
  <si>
    <t>fordeling i de 3 regioner</t>
  </si>
  <si>
    <t>Opgave 2</t>
  </si>
  <si>
    <t>Test om det gennemsnitlige salg</t>
  </si>
  <si>
    <t>er det samme i 1.og 2. kvartal</t>
  </si>
  <si>
    <t>Fyn</t>
  </si>
  <si>
    <t>k</t>
  </si>
  <si>
    <t>rimelig</t>
  </si>
  <si>
    <t>billig</t>
  </si>
  <si>
    <t>Opgaver</t>
  </si>
  <si>
    <t>Undersøg om der signifikant lineær sammenhæng mellem</t>
  </si>
  <si>
    <t>Tilfredshed og Antal besøg</t>
  </si>
  <si>
    <t>m</t>
  </si>
  <si>
    <t>Test om der er sammenhæng mellem Tilfredshed og prisopfattelse --&gt;</t>
  </si>
  <si>
    <t>er den gennemsnitlige tilfredshed ens i de tre grupper af prisopfattelser?</t>
  </si>
  <si>
    <t>Bestem et 95 % KI for den gennemsnitlige alder</t>
  </si>
  <si>
    <t>4.</t>
  </si>
  <si>
    <t>Bestem et 90 % KI for andelen af kvinder som har en tilfredshedsscore</t>
  </si>
  <si>
    <t>på 5 eller mere</t>
  </si>
  <si>
    <t>dyr</t>
  </si>
  <si>
    <t>EjendomsVærdi</t>
  </si>
  <si>
    <t>Beliggenhedsnøgle</t>
  </si>
  <si>
    <r>
      <t>Beboelse(m</t>
    </r>
    <r>
      <rPr>
        <vertAlign val="superscript"/>
        <sz val="10"/>
        <rFont val="Arial"/>
        <family val="2"/>
      </rPr>
      <t>2</t>
    </r>
    <r>
      <rPr>
        <sz val="10"/>
        <rFont val="Arial"/>
        <family val="2"/>
      </rPr>
      <t>)</t>
    </r>
  </si>
  <si>
    <r>
      <t>Grundareal(m</t>
    </r>
    <r>
      <rPr>
        <vertAlign val="superscript"/>
        <sz val="10"/>
        <rFont val="Arial"/>
        <family val="2"/>
      </rPr>
      <t>2</t>
    </r>
    <r>
      <rPr>
        <sz val="10"/>
        <rFont val="Arial"/>
        <family val="2"/>
      </rPr>
      <t>)</t>
    </r>
  </si>
  <si>
    <t>Byggeår</t>
  </si>
  <si>
    <t>Nærhed til S-station (100 m)</t>
  </si>
  <si>
    <t>Opgave</t>
  </si>
  <si>
    <t>Bestem en model der er egnet til at vurdere</t>
  </si>
  <si>
    <t>EjendomsVærdien</t>
  </si>
  <si>
    <t>x</t>
  </si>
  <si>
    <r>
      <rPr>
        <sz val="10"/>
        <color theme="1"/>
        <rFont val="Arial Unicode MS"/>
        <family val="2"/>
      </rPr>
      <t>φ</t>
    </r>
    <r>
      <rPr>
        <sz val="10"/>
        <color theme="1"/>
        <rFont val="Arial"/>
        <family val="2"/>
      </rPr>
      <t>(x)</t>
    </r>
  </si>
  <si>
    <t>X̅₁ ~ N(µ₁, σ²/n)</t>
  </si>
  <si>
    <t>X̅₂ ~ N(µ₂, σ²/n)</t>
  </si>
  <si>
    <t>X̅₃ ~ N(µ₃, σ²/n)</t>
  </si>
  <si>
    <t>Toppunkt</t>
  </si>
  <si>
    <t>8. Observationssæt</t>
  </si>
  <si>
    <t>8. Observation sets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</si>
</sst>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font>
      <sz val="10"/>
      <name val="Arial"/>
    </font>
    <font>
      <sz val="10"/>
      <color theme="1"/>
      <name val="Arial"/>
      <family val="2"/>
    </font>
    <font>
      <sz val="10"/>
      <color theme="1"/>
      <name val="Arial"/>
      <family val="2"/>
    </font>
    <font>
      <sz val="10"/>
      <name val="Arial"/>
      <family val="2"/>
    </font>
    <font>
      <sz val="10"/>
      <name val="Arial Unicode MS"/>
      <family val="2"/>
    </font>
    <font>
      <sz val="10"/>
      <name val="Calibri"/>
      <family val="2"/>
    </font>
    <font>
      <b/>
      <sz val="10"/>
      <name val="Arial"/>
      <family val="2"/>
    </font>
    <font>
      <sz val="10"/>
      <color rgb="FFFF0000"/>
      <name val="Arial"/>
      <family val="2"/>
    </font>
    <font>
      <sz val="8"/>
      <name val="Arial"/>
      <family val="2"/>
    </font>
    <font>
      <b/>
      <sz val="8"/>
      <name val="Arial"/>
      <family val="2"/>
    </font>
    <font>
      <sz val="9"/>
      <name val="Arial"/>
      <family val="2"/>
    </font>
    <font>
      <sz val="10"/>
      <name val="symbol"/>
      <family val="1"/>
      <charset val="2"/>
    </font>
    <font>
      <vertAlign val="subscript"/>
      <sz val="10"/>
      <name val="Symbol"/>
      <family val="1"/>
      <charset val="2"/>
    </font>
    <font>
      <b/>
      <sz val="11"/>
      <color indexed="8"/>
      <name val="Times New Roman"/>
      <family val="1"/>
    </font>
    <font>
      <b/>
      <sz val="11"/>
      <name val="Times New Roman"/>
      <family val="1"/>
    </font>
    <font>
      <sz val="11"/>
      <color indexed="8"/>
      <name val="Times New Roman"/>
      <family val="1"/>
    </font>
    <font>
      <vertAlign val="superscript"/>
      <sz val="11"/>
      <color indexed="8"/>
      <name val="Times New Roman"/>
      <family val="1"/>
    </font>
    <font>
      <sz val="11"/>
      <name val="Times New Roman"/>
      <family val="1"/>
    </font>
    <font>
      <vertAlign val="superscript"/>
      <sz val="11"/>
      <name val="Times New Roman"/>
      <family val="1"/>
    </font>
    <font>
      <sz val="10"/>
      <color rgb="FF0000FF"/>
      <name val="Arial"/>
      <family val="2"/>
    </font>
    <font>
      <sz val="10"/>
      <color rgb="FF008000"/>
      <name val="Arial"/>
      <family val="2"/>
    </font>
    <font>
      <sz val="10"/>
      <name val="Times New Roman"/>
      <family val="1"/>
    </font>
    <font>
      <sz val="10"/>
      <color indexed="8"/>
      <name val="Tahoma"/>
      <family val="2"/>
    </font>
    <font>
      <vertAlign val="superscript"/>
      <sz val="10"/>
      <name val="Arial"/>
      <family val="2"/>
    </font>
    <font>
      <sz val="11"/>
      <color rgb="FF000000"/>
      <name val="Calibri"/>
      <family val="2"/>
    </font>
    <font>
      <sz val="10"/>
      <color theme="1"/>
      <name val="Arial Unicode MS"/>
      <family val="2"/>
    </font>
    <font>
      <sz val="11"/>
      <color theme="1"/>
      <name val="Calibri"/>
      <family val="2"/>
      <scheme val="minor"/>
    </font>
  </fonts>
  <fills count="14">
    <fill>
      <patternFill patternType="none"/>
    </fill>
    <fill>
      <patternFill patternType="gray125"/>
    </fill>
    <fill>
      <patternFill patternType="solid">
        <fgColor indexed="22"/>
        <bgColor indexed="64"/>
      </patternFill>
    </fill>
    <fill>
      <patternFill patternType="solid">
        <fgColor indexed="43"/>
        <bgColor indexed="64"/>
      </patternFill>
    </fill>
    <fill>
      <patternFill patternType="solid">
        <fgColor indexed="47"/>
        <bgColor indexed="64"/>
      </patternFill>
    </fill>
    <fill>
      <patternFill patternType="solid">
        <fgColor indexed="41"/>
        <bgColor indexed="64"/>
      </patternFill>
    </fill>
    <fill>
      <patternFill patternType="solid">
        <fgColor indexed="44"/>
        <bgColor indexed="64"/>
      </patternFill>
    </fill>
    <fill>
      <patternFill patternType="solid">
        <fgColor indexed="42"/>
        <bgColor indexed="64"/>
      </patternFill>
    </fill>
    <fill>
      <patternFill patternType="solid">
        <fgColor indexed="11"/>
        <bgColor indexed="64"/>
      </patternFill>
    </fill>
    <fill>
      <patternFill patternType="solid">
        <fgColor indexed="13"/>
        <bgColor indexed="64"/>
      </patternFill>
    </fill>
    <fill>
      <patternFill patternType="solid">
        <fgColor indexed="45"/>
        <bgColor indexed="64"/>
      </patternFill>
    </fill>
    <fill>
      <patternFill patternType="solid">
        <fgColor indexed="15"/>
        <bgColor indexed="64"/>
      </patternFill>
    </fill>
    <fill>
      <patternFill patternType="solid">
        <fgColor indexed="46"/>
        <bgColor indexed="64"/>
      </patternFill>
    </fill>
    <fill>
      <patternFill patternType="solid">
        <fgColor indexed="40"/>
        <bgColor indexed="64"/>
      </patternFill>
    </fill>
  </fills>
  <borders count="3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style="medium">
        <color indexed="64"/>
      </right>
      <top style="thin">
        <color indexed="64"/>
      </top>
      <bottom style="medium">
        <color indexed="64"/>
      </bottom>
      <diagonal/>
    </border>
    <border>
      <left/>
      <right/>
      <top style="medium">
        <color indexed="64"/>
      </top>
      <bottom style="thin">
        <color indexed="64"/>
      </bottom>
      <diagonal/>
    </border>
    <border>
      <left/>
      <right/>
      <top style="thin">
        <color indexed="64"/>
      </top>
      <bottom style="thin">
        <color indexed="64"/>
      </bottom>
      <diagonal/>
    </border>
    <border>
      <left/>
      <right style="thin">
        <color indexed="64"/>
      </right>
      <top/>
      <bottom style="double">
        <color indexed="10"/>
      </bottom>
      <diagonal/>
    </border>
    <border>
      <left style="thin">
        <color indexed="64"/>
      </left>
      <right style="thin">
        <color indexed="64"/>
      </right>
      <top/>
      <bottom style="double">
        <color indexed="10"/>
      </bottom>
      <diagonal/>
    </border>
    <border>
      <left/>
      <right/>
      <top/>
      <bottom style="double">
        <color indexed="10"/>
      </bottom>
      <diagonal/>
    </border>
    <border>
      <left style="thin">
        <color indexed="64"/>
      </left>
      <right/>
      <top style="double">
        <color indexed="10"/>
      </top>
      <bottom style="thick">
        <color indexed="10"/>
      </bottom>
      <diagonal/>
    </border>
    <border>
      <left style="thin">
        <color indexed="64"/>
      </left>
      <right style="thin">
        <color indexed="64"/>
      </right>
      <top style="double">
        <color indexed="10"/>
      </top>
      <bottom style="thick">
        <color indexed="10"/>
      </bottom>
      <diagonal/>
    </border>
    <border>
      <left style="thin">
        <color indexed="64"/>
      </left>
      <right style="thin">
        <color indexed="64"/>
      </right>
      <top style="thick">
        <color indexed="10"/>
      </top>
      <bottom/>
      <diagonal/>
    </border>
    <border>
      <left/>
      <right style="thin">
        <color indexed="64"/>
      </right>
      <top/>
      <bottom style="thick">
        <color indexed="10"/>
      </bottom>
      <diagonal/>
    </border>
    <border>
      <left style="thin">
        <color indexed="64"/>
      </left>
      <right style="thin">
        <color indexed="64"/>
      </right>
      <top/>
      <bottom style="thick">
        <color indexed="10"/>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s>
  <cellStyleXfs count="5">
    <xf numFmtId="0" fontId="0" fillId="0" borderId="0"/>
    <xf numFmtId="0" fontId="3" fillId="0" borderId="0"/>
    <xf numFmtId="0" fontId="2" fillId="0" borderId="0"/>
    <xf numFmtId="0" fontId="2" fillId="0" borderId="0"/>
    <xf numFmtId="0" fontId="26" fillId="0" borderId="0"/>
  </cellStyleXfs>
  <cellXfs count="111">
    <xf numFmtId="0" fontId="0" fillId="0" borderId="0" xfId="0"/>
    <xf numFmtId="0" fontId="3" fillId="0" borderId="0" xfId="0" applyFont="1"/>
    <xf numFmtId="0" fontId="4" fillId="0" borderId="0" xfId="0" applyFont="1"/>
    <xf numFmtId="0" fontId="3" fillId="0" borderId="0" xfId="0" quotePrefix="1" applyFont="1"/>
    <xf numFmtId="49" fontId="0" fillId="0" borderId="0" xfId="0" applyNumberFormat="1"/>
    <xf numFmtId="49" fontId="0" fillId="0" borderId="0" xfId="0" applyNumberFormat="1" applyAlignment="1">
      <alignment wrapText="1"/>
    </xf>
    <xf numFmtId="49" fontId="3" fillId="0" borderId="0" xfId="0" applyNumberFormat="1" applyFont="1"/>
    <xf numFmtId="49" fontId="3" fillId="0" borderId="0" xfId="0" applyNumberFormat="1" applyFont="1" applyAlignment="1">
      <alignment wrapText="1"/>
    </xf>
    <xf numFmtId="0" fontId="0" fillId="0" borderId="0" xfId="0" applyAlignment="1">
      <alignment wrapText="1"/>
    </xf>
    <xf numFmtId="0" fontId="3" fillId="0" borderId="0" xfId="0" applyFont="1" applyAlignment="1">
      <alignment wrapText="1"/>
    </xf>
    <xf numFmtId="49" fontId="4" fillId="0" borderId="0" xfId="0" applyNumberFormat="1" applyFont="1"/>
    <xf numFmtId="0" fontId="0" fillId="0" borderId="0" xfId="0" quotePrefix="1"/>
    <xf numFmtId="0" fontId="6" fillId="2" borderId="1" xfId="0" applyFont="1" applyFill="1" applyBorder="1" applyAlignment="1">
      <alignment horizontal="center"/>
    </xf>
    <xf numFmtId="0" fontId="0" fillId="0" borderId="0" xfId="0" applyAlignment="1">
      <alignment horizontal="center"/>
    </xf>
    <xf numFmtId="0" fontId="8" fillId="0" borderId="0" xfId="0" applyFont="1" applyAlignment="1">
      <alignment horizontal="right"/>
    </xf>
    <xf numFmtId="0" fontId="6" fillId="0" borderId="0" xfId="0" applyFont="1"/>
    <xf numFmtId="0" fontId="3" fillId="0" borderId="0" xfId="0" applyFont="1" applyAlignment="1">
      <alignment horizontal="center"/>
    </xf>
    <xf numFmtId="0" fontId="9" fillId="0" borderId="0" xfId="0" applyFont="1" applyAlignment="1">
      <alignment horizontal="left"/>
    </xf>
    <xf numFmtId="0" fontId="8" fillId="0" borderId="0" xfId="0" applyFont="1" applyAlignment="1">
      <alignment horizontal="center"/>
    </xf>
    <xf numFmtId="0" fontId="10" fillId="0" borderId="0" xfId="0" applyFont="1"/>
    <xf numFmtId="0" fontId="8" fillId="0" borderId="0" xfId="0" applyFont="1" applyAlignment="1">
      <alignment horizontal="left"/>
    </xf>
    <xf numFmtId="0" fontId="3" fillId="3" borderId="2" xfId="0" applyFont="1" applyFill="1" applyBorder="1" applyAlignment="1">
      <alignment horizontal="center"/>
    </xf>
    <xf numFmtId="0" fontId="3" fillId="0" borderId="0" xfId="0" applyFont="1" applyAlignment="1">
      <alignment horizontal="left"/>
    </xf>
    <xf numFmtId="0" fontId="3" fillId="4" borderId="2" xfId="0" applyFont="1" applyFill="1" applyBorder="1" applyAlignment="1">
      <alignment horizontal="center"/>
    </xf>
    <xf numFmtId="0" fontId="3" fillId="5" borderId="2" xfId="0" applyFont="1" applyFill="1" applyBorder="1" applyAlignment="1">
      <alignment horizontal="center"/>
    </xf>
    <xf numFmtId="0" fontId="3" fillId="6" borderId="3" xfId="0" applyFont="1" applyFill="1" applyBorder="1" applyAlignment="1">
      <alignment horizontal="center"/>
    </xf>
    <xf numFmtId="0" fontId="3" fillId="6" borderId="4" xfId="0" applyFont="1" applyFill="1" applyBorder="1" applyAlignment="1">
      <alignment horizontal="center"/>
    </xf>
    <xf numFmtId="0" fontId="3" fillId="7" borderId="2" xfId="0" applyFont="1" applyFill="1" applyBorder="1" applyAlignment="1">
      <alignment horizontal="center"/>
    </xf>
    <xf numFmtId="0" fontId="3" fillId="8" borderId="3" xfId="0" applyFont="1" applyFill="1" applyBorder="1" applyAlignment="1">
      <alignment horizontal="center"/>
    </xf>
    <xf numFmtId="0" fontId="3" fillId="8" borderId="4" xfId="0" applyFont="1" applyFill="1" applyBorder="1" applyAlignment="1">
      <alignment horizontal="center"/>
    </xf>
    <xf numFmtId="0" fontId="11" fillId="0" borderId="0" xfId="0" applyFont="1" applyAlignment="1">
      <alignment horizontal="center"/>
    </xf>
    <xf numFmtId="0" fontId="3" fillId="9" borderId="0" xfId="0" applyFont="1" applyFill="1" applyAlignment="1">
      <alignment horizontal="center"/>
    </xf>
    <xf numFmtId="0" fontId="3" fillId="10" borderId="0" xfId="0" applyFont="1" applyFill="1" applyAlignment="1">
      <alignment horizontal="center"/>
    </xf>
    <xf numFmtId="0" fontId="11" fillId="9" borderId="0" xfId="0" applyFont="1" applyFill="1" applyAlignment="1">
      <alignment horizontal="center"/>
    </xf>
    <xf numFmtId="0" fontId="11" fillId="10" borderId="0" xfId="0" applyFont="1" applyFill="1" applyAlignment="1">
      <alignment horizontal="center"/>
    </xf>
    <xf numFmtId="0" fontId="3" fillId="11" borderId="0" xfId="0" applyFont="1" applyFill="1" applyAlignment="1">
      <alignment horizontal="center"/>
    </xf>
    <xf numFmtId="0" fontId="3" fillId="8" borderId="0" xfId="0" applyFont="1" applyFill="1" applyAlignment="1">
      <alignment horizontal="center"/>
    </xf>
    <xf numFmtId="0" fontId="3" fillId="3" borderId="0" xfId="0" applyFont="1" applyFill="1" applyAlignment="1">
      <alignment horizontal="center"/>
    </xf>
    <xf numFmtId="0" fontId="11" fillId="3" borderId="0" xfId="0" applyFont="1" applyFill="1" applyAlignment="1">
      <alignment horizontal="center"/>
    </xf>
    <xf numFmtId="0" fontId="13" fillId="0" borderId="5" xfId="0" applyFont="1" applyBorder="1" applyAlignment="1">
      <alignment horizontal="center" vertical="top" wrapText="1"/>
    </xf>
    <xf numFmtId="0" fontId="13" fillId="0" borderId="6" xfId="0" applyFont="1" applyBorder="1" applyAlignment="1">
      <alignment horizontal="center" vertical="top" wrapText="1"/>
    </xf>
    <xf numFmtId="0" fontId="14" fillId="0" borderId="6" xfId="0" applyFont="1" applyBorder="1" applyAlignment="1">
      <alignment horizontal="center" vertical="top" wrapText="1"/>
    </xf>
    <xf numFmtId="0" fontId="15" fillId="0" borderId="7" xfId="0" applyFont="1" applyBorder="1" applyAlignment="1">
      <alignment horizontal="center" vertical="center" wrapText="1"/>
    </xf>
    <xf numFmtId="0" fontId="15" fillId="0" borderId="8" xfId="0" applyFont="1" applyBorder="1" applyAlignment="1">
      <alignment horizontal="center" vertical="center" wrapText="1"/>
    </xf>
    <xf numFmtId="0" fontId="17" fillId="0" borderId="8" xfId="0" applyFont="1" applyBorder="1" applyAlignment="1">
      <alignment horizontal="center" vertical="center" wrapText="1"/>
    </xf>
    <xf numFmtId="0" fontId="13" fillId="0" borderId="7" xfId="0" applyFont="1" applyBorder="1" applyAlignment="1">
      <alignment horizontal="center" vertical="top" wrapText="1"/>
    </xf>
    <xf numFmtId="0" fontId="13" fillId="0" borderId="8" xfId="0" applyFont="1" applyBorder="1" applyAlignment="1">
      <alignment horizontal="center" vertical="top" wrapText="1"/>
    </xf>
    <xf numFmtId="0" fontId="14" fillId="0" borderId="8" xfId="0" applyFont="1" applyBorder="1" applyAlignment="1">
      <alignment horizontal="center" vertical="top" wrapText="1"/>
    </xf>
    <xf numFmtId="3" fontId="17" fillId="0" borderId="9" xfId="0" applyNumberFormat="1" applyFont="1" applyBorder="1" applyAlignment="1">
      <alignment horizontal="center" vertical="top" wrapText="1"/>
    </xf>
    <xf numFmtId="0" fontId="17" fillId="0" borderId="9" xfId="0" applyFont="1" applyBorder="1" applyAlignment="1">
      <alignment horizontal="center" vertical="top" wrapText="1"/>
    </xf>
    <xf numFmtId="0" fontId="17" fillId="0" borderId="10" xfId="0" applyFont="1" applyBorder="1" applyAlignment="1">
      <alignment horizontal="center" vertical="top" wrapText="1"/>
    </xf>
    <xf numFmtId="3" fontId="17" fillId="0" borderId="11" xfId="0" applyNumberFormat="1" applyFont="1" applyBorder="1" applyAlignment="1">
      <alignment horizontal="center" vertical="top" wrapText="1"/>
    </xf>
    <xf numFmtId="0" fontId="17" fillId="0" borderId="11" xfId="0" applyFont="1" applyBorder="1" applyAlignment="1">
      <alignment horizontal="center" vertical="top" wrapText="1"/>
    </xf>
    <xf numFmtId="0" fontId="17" fillId="0" borderId="12" xfId="0" applyFont="1" applyBorder="1" applyAlignment="1">
      <alignment horizontal="center" vertical="top" wrapText="1"/>
    </xf>
    <xf numFmtId="3" fontId="17" fillId="0" borderId="13" xfId="0" applyNumberFormat="1" applyFont="1" applyBorder="1" applyAlignment="1">
      <alignment horizontal="center" vertical="top" wrapText="1"/>
    </xf>
    <xf numFmtId="0" fontId="17" fillId="0" borderId="13" xfId="0" applyFont="1" applyBorder="1" applyAlignment="1">
      <alignment horizontal="center" vertical="top" wrapText="1"/>
    </xf>
    <xf numFmtId="0" fontId="17" fillId="0" borderId="14" xfId="0" applyFont="1" applyBorder="1" applyAlignment="1">
      <alignment horizontal="center" vertical="top" wrapText="1"/>
    </xf>
    <xf numFmtId="0" fontId="3" fillId="12" borderId="0" xfId="0" applyFont="1" applyFill="1" applyAlignment="1">
      <alignment horizontal="center"/>
    </xf>
    <xf numFmtId="0" fontId="7" fillId="2" borderId="0" xfId="0" applyFont="1" applyFill="1" applyAlignment="1">
      <alignment horizontal="center"/>
    </xf>
    <xf numFmtId="0" fontId="3" fillId="2" borderId="0" xfId="0" applyFont="1" applyFill="1" applyAlignment="1">
      <alignment horizontal="center"/>
    </xf>
    <xf numFmtId="0" fontId="19" fillId="2" borderId="0" xfId="0" applyFont="1" applyFill="1" applyAlignment="1">
      <alignment horizontal="center"/>
    </xf>
    <xf numFmtId="0" fontId="20" fillId="2" borderId="0" xfId="0" applyFont="1" applyFill="1" applyAlignment="1">
      <alignment horizontal="center"/>
    </xf>
    <xf numFmtId="0" fontId="21" fillId="5" borderId="15" xfId="1" applyFont="1" applyFill="1" applyBorder="1" applyAlignment="1">
      <alignment horizontal="center" vertical="top" wrapText="1"/>
    </xf>
    <xf numFmtId="0" fontId="21" fillId="5" borderId="16" xfId="1" applyFont="1" applyFill="1" applyBorder="1" applyAlignment="1">
      <alignment horizontal="left" vertical="top" wrapText="1"/>
    </xf>
    <xf numFmtId="0" fontId="21" fillId="5" borderId="17" xfId="1" applyFont="1" applyFill="1" applyBorder="1" applyAlignment="1">
      <alignment horizontal="left" vertical="top" wrapText="1"/>
    </xf>
    <xf numFmtId="0" fontId="21" fillId="5" borderId="18" xfId="1" applyFont="1" applyFill="1" applyBorder="1" applyAlignment="1">
      <alignment horizontal="left" vertical="top" wrapText="1"/>
    </xf>
    <xf numFmtId="0" fontId="21" fillId="5" borderId="16" xfId="1" applyFont="1" applyFill="1" applyBorder="1" applyAlignment="1">
      <alignment horizontal="center" vertical="top" wrapText="1"/>
    </xf>
    <xf numFmtId="0" fontId="3" fillId="0" borderId="0" xfId="1"/>
    <xf numFmtId="0" fontId="3" fillId="6" borderId="1" xfId="1" applyFill="1" applyBorder="1" applyAlignment="1">
      <alignment horizontal="center"/>
    </xf>
    <xf numFmtId="0" fontId="3" fillId="6" borderId="19" xfId="1" applyFill="1" applyBorder="1" applyAlignment="1">
      <alignment horizontal="center"/>
    </xf>
    <xf numFmtId="0" fontId="3" fillId="0" borderId="0" xfId="1" applyAlignment="1">
      <alignment horizontal="center"/>
    </xf>
    <xf numFmtId="0" fontId="21" fillId="0" borderId="0" xfId="1" applyFont="1" applyAlignment="1">
      <alignment horizontal="center" vertical="top" wrapText="1"/>
    </xf>
    <xf numFmtId="0" fontId="21" fillId="0" borderId="0" xfId="1" applyFont="1" applyAlignment="1">
      <alignment horizontal="center"/>
    </xf>
    <xf numFmtId="0" fontId="3" fillId="6" borderId="20" xfId="1" applyFill="1" applyBorder="1" applyAlignment="1">
      <alignment horizontal="center"/>
    </xf>
    <xf numFmtId="0" fontId="3" fillId="13" borderId="20" xfId="1" applyFill="1" applyBorder="1" applyAlignment="1">
      <alignment horizontal="center"/>
    </xf>
    <xf numFmtId="0" fontId="6" fillId="0" borderId="0" xfId="1" applyFont="1"/>
    <xf numFmtId="0" fontId="3" fillId="11" borderId="21" xfId="1" applyFill="1" applyBorder="1" applyAlignment="1">
      <alignment horizontal="center"/>
    </xf>
    <xf numFmtId="0" fontId="3" fillId="11" borderId="22" xfId="1" applyFill="1" applyBorder="1" applyAlignment="1">
      <alignment horizontal="center"/>
    </xf>
    <xf numFmtId="0" fontId="3" fillId="0" borderId="12" xfId="1" applyBorder="1" applyAlignment="1">
      <alignment horizontal="center"/>
    </xf>
    <xf numFmtId="0" fontId="3" fillId="0" borderId="11" xfId="1" applyBorder="1" applyAlignment="1">
      <alignment horizontal="center"/>
    </xf>
    <xf numFmtId="2" fontId="3" fillId="0" borderId="11" xfId="1" applyNumberFormat="1" applyBorder="1" applyAlignment="1">
      <alignment horizontal="center"/>
    </xf>
    <xf numFmtId="0" fontId="3" fillId="5" borderId="24" xfId="1" applyFill="1" applyBorder="1"/>
    <xf numFmtId="0" fontId="3" fillId="5" borderId="25" xfId="1" applyFill="1" applyBorder="1"/>
    <xf numFmtId="0" fontId="3" fillId="7" borderId="12" xfId="1" applyFill="1" applyBorder="1"/>
    <xf numFmtId="0" fontId="3" fillId="7" borderId="11" xfId="1" applyFill="1" applyBorder="1" applyAlignment="1">
      <alignment horizontal="left"/>
    </xf>
    <xf numFmtId="0" fontId="3" fillId="7" borderId="26" xfId="1" applyFill="1" applyBorder="1"/>
    <xf numFmtId="0" fontId="3" fillId="7" borderId="27" xfId="1" applyFill="1" applyBorder="1"/>
    <xf numFmtId="0" fontId="3" fillId="7" borderId="28" xfId="1" applyFill="1" applyBorder="1" applyAlignment="1">
      <alignment horizontal="left"/>
    </xf>
    <xf numFmtId="0" fontId="3" fillId="7" borderId="11" xfId="1" applyFill="1" applyBorder="1"/>
    <xf numFmtId="0" fontId="3" fillId="7" borderId="28" xfId="1" applyFill="1" applyBorder="1"/>
    <xf numFmtId="0" fontId="3" fillId="0" borderId="12" xfId="1" applyBorder="1"/>
    <xf numFmtId="0" fontId="3" fillId="0" borderId="11" xfId="1" applyBorder="1"/>
    <xf numFmtId="0" fontId="22" fillId="11" borderId="29" xfId="1" applyFont="1" applyFill="1" applyBorder="1" applyAlignment="1">
      <alignment horizontal="center"/>
    </xf>
    <xf numFmtId="0" fontId="22" fillId="0" borderId="30" xfId="1" applyFont="1" applyBorder="1" applyAlignment="1">
      <alignment horizontal="center" wrapText="1"/>
    </xf>
    <xf numFmtId="0" fontId="3" fillId="11" borderId="2" xfId="1" applyFill="1" applyBorder="1" applyAlignment="1">
      <alignment horizontal="center"/>
    </xf>
    <xf numFmtId="0" fontId="3" fillId="11" borderId="14" xfId="1" applyFill="1" applyBorder="1" applyAlignment="1">
      <alignment horizontal="center"/>
    </xf>
    <xf numFmtId="0" fontId="3" fillId="11" borderId="13" xfId="1" applyFill="1" applyBorder="1" applyAlignment="1">
      <alignment horizontal="center"/>
    </xf>
    <xf numFmtId="0" fontId="3" fillId="11" borderId="0" xfId="1" applyFill="1" applyAlignment="1">
      <alignment horizontal="center"/>
    </xf>
    <xf numFmtId="0" fontId="17" fillId="0" borderId="0" xfId="1" applyFont="1" applyAlignment="1">
      <alignment horizontal="center" vertical="top" wrapText="1"/>
    </xf>
    <xf numFmtId="0" fontId="17" fillId="0" borderId="0" xfId="1" applyFont="1" applyAlignment="1">
      <alignment horizontal="center"/>
    </xf>
    <xf numFmtId="0" fontId="3" fillId="11" borderId="1" xfId="1" applyFill="1" applyBorder="1" applyAlignment="1">
      <alignment horizontal="center"/>
    </xf>
    <xf numFmtId="0" fontId="3" fillId="11" borderId="1" xfId="1" applyFill="1" applyBorder="1"/>
    <xf numFmtId="0" fontId="2" fillId="0" borderId="0" xfId="2"/>
    <xf numFmtId="0" fontId="2" fillId="0" borderId="0" xfId="2" applyProtection="1">
      <protection locked="0"/>
    </xf>
    <xf numFmtId="0" fontId="2" fillId="0" borderId="0" xfId="3"/>
    <xf numFmtId="0" fontId="2" fillId="0" borderId="0" xfId="3" applyProtection="1">
      <protection locked="0"/>
    </xf>
    <xf numFmtId="0" fontId="2" fillId="0" borderId="0" xfId="2" applyAlignment="1">
      <alignment horizontal="center"/>
    </xf>
    <xf numFmtId="0" fontId="25" fillId="0" borderId="0" xfId="2" applyFont="1"/>
    <xf numFmtId="0" fontId="3" fillId="0" borderId="0" xfId="4" applyFont="1"/>
    <xf numFmtId="0" fontId="6" fillId="0" borderId="1" xfId="1" applyFont="1" applyBorder="1" applyAlignment="1">
      <alignment horizontal="center" vertical="top" wrapText="1"/>
    </xf>
    <xf numFmtId="0" fontId="3" fillId="11" borderId="23" xfId="1" applyFill="1" applyBorder="1" applyAlignment="1">
      <alignment horizontal="center"/>
    </xf>
  </cellXfs>
  <cellStyles count="5">
    <cellStyle name="Normal" xfId="0" builtinId="0"/>
    <cellStyle name="Normal 10" xfId="3" xr:uid="{0AB3EE0E-79CA-4EC9-9CEC-546743B0CBAF}"/>
    <cellStyle name="Normal 2" xfId="1" xr:uid="{75D05440-B2A3-42B9-B5E5-706F01CACFB5}"/>
    <cellStyle name="Normal 3" xfId="4" xr:uid="{8E1DDF70-2DF1-497D-9D2F-5434181A6E49}"/>
    <cellStyle name="Normal 8" xfId="2" xr:uid="{D4C9DB65-3DED-4779-87D2-48ABD97CBF0B}"/>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microsoft.com/office/2006/relationships/vbaProject" Target="vbaProject.bin"/></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350" b="1" i="0" u="none" strike="noStrike" baseline="0">
                <a:solidFill>
                  <a:srgbClr val="000000"/>
                </a:solidFill>
                <a:latin typeface="Arial"/>
                <a:ea typeface="Arial"/>
                <a:cs typeface="Arial"/>
              </a:defRPr>
            </a:pPr>
            <a:r>
              <a:rPr lang="da-DK"/>
              <a:t>Plot af x- og y-værdier med regressionslinie</a:t>
            </a:r>
          </a:p>
        </c:rich>
      </c:tx>
      <c:layout>
        <c:manualLayout>
          <c:xMode val="edge"/>
          <c:yMode val="edge"/>
          <c:x val="0.14286200412793704"/>
          <c:y val="3.2179234807187568E-2"/>
        </c:manualLayout>
      </c:layout>
      <c:overlay val="0"/>
      <c:spPr>
        <a:noFill/>
        <a:ln w="25400">
          <a:noFill/>
        </a:ln>
      </c:spPr>
    </c:title>
    <c:autoTitleDeleted val="0"/>
    <c:plotArea>
      <c:layout>
        <c:manualLayout>
          <c:layoutTarget val="inner"/>
          <c:xMode val="edge"/>
          <c:yMode val="edge"/>
          <c:x val="0.13736719801434641"/>
          <c:y val="0.18069911159654373"/>
          <c:w val="0.55862660525834207"/>
          <c:h val="0.64853653751088292"/>
        </c:manualLayout>
      </c:layout>
      <c:scatterChart>
        <c:scatterStyle val="lineMarker"/>
        <c:varyColors val="0"/>
        <c:ser>
          <c:idx val="0"/>
          <c:order val="0"/>
          <c:tx>
            <c:strRef>
              <c:f>'Ejendomsværdi plot'!$M$1</c:f>
              <c:strCache>
                <c:ptCount val="1"/>
                <c:pt idx="0">
                  <c:v>observeret y</c:v>
                </c:pt>
              </c:strCache>
            </c:strRef>
          </c:tx>
          <c:spPr>
            <a:ln w="28575">
              <a:noFill/>
            </a:ln>
          </c:spPr>
          <c:marker>
            <c:symbol val="circle"/>
            <c:size val="5"/>
            <c:spPr>
              <a:solidFill>
                <a:srgbClr val="000000"/>
              </a:solidFill>
              <a:ln>
                <a:solidFill>
                  <a:srgbClr val="000000"/>
                </a:solidFill>
                <a:prstDash val="solid"/>
              </a:ln>
            </c:spPr>
          </c:marker>
          <c:trendline>
            <c:name>Regressionslinie</c:name>
            <c:spPr>
              <a:ln w="25400">
                <a:solidFill>
                  <a:srgbClr val="000000"/>
                </a:solidFill>
                <a:prstDash val="solid"/>
              </a:ln>
            </c:spPr>
            <c:trendlineType val="linear"/>
            <c:dispRSqr val="1"/>
            <c:dispEq val="1"/>
            <c:trendlineLbl>
              <c:layout>
                <c:manualLayout>
                  <c:x val="-0.20864742755621435"/>
                  <c:y val="-2.4590550612633488E-2"/>
                </c:manualLayout>
              </c:layout>
              <c:numFmt formatCode="General" sourceLinked="0"/>
              <c:spPr>
                <a:noFill/>
                <a:ln w="25400">
                  <a:noFill/>
                </a:ln>
              </c:spPr>
              <c:txPr>
                <a:bodyPr/>
                <a:lstStyle/>
                <a:p>
                  <a:pPr>
                    <a:defRPr sz="975" b="0" i="0" u="none" strike="noStrike" baseline="0">
                      <a:solidFill>
                        <a:srgbClr val="000000"/>
                      </a:solidFill>
                      <a:latin typeface="Arial"/>
                      <a:ea typeface="Arial"/>
                      <a:cs typeface="Arial"/>
                    </a:defRPr>
                  </a:pPr>
                  <a:endParaRPr lang="da-DK"/>
                </a:p>
              </c:txPr>
            </c:trendlineLbl>
          </c:trendline>
          <c:xVal>
            <c:numRef>
              <c:f>'Ejendomsværdi plot'!$L$2:$L$6</c:f>
              <c:numCache>
                <c:formatCode>General</c:formatCode>
                <c:ptCount val="5"/>
                <c:pt idx="0">
                  <c:v>800</c:v>
                </c:pt>
                <c:pt idx="1">
                  <c:v>1000</c:v>
                </c:pt>
                <c:pt idx="2">
                  <c:v>1200</c:v>
                </c:pt>
                <c:pt idx="3">
                  <c:v>1400</c:v>
                </c:pt>
                <c:pt idx="4">
                  <c:v>1600</c:v>
                </c:pt>
              </c:numCache>
            </c:numRef>
          </c:xVal>
          <c:yVal>
            <c:numRef>
              <c:f>'Ejendomsværdi plot'!$M$2:$M$6</c:f>
              <c:numCache>
                <c:formatCode>General</c:formatCode>
                <c:ptCount val="5"/>
                <c:pt idx="0">
                  <c:v>1200</c:v>
                </c:pt>
                <c:pt idx="1">
                  <c:v>1350</c:v>
                </c:pt>
                <c:pt idx="2">
                  <c:v>1400</c:v>
                </c:pt>
                <c:pt idx="3">
                  <c:v>1550</c:v>
                </c:pt>
                <c:pt idx="4">
                  <c:v>1560</c:v>
                </c:pt>
              </c:numCache>
            </c:numRef>
          </c:yVal>
          <c:smooth val="0"/>
          <c:extLst>
            <c:ext xmlns:c16="http://schemas.microsoft.com/office/drawing/2014/chart" uri="{C3380CC4-5D6E-409C-BE32-E72D297353CC}">
              <c16:uniqueId val="{00000001-1728-4D30-8316-96CB06505626}"/>
            </c:ext>
          </c:extLst>
        </c:ser>
        <c:dLbls>
          <c:showLegendKey val="0"/>
          <c:showVal val="0"/>
          <c:showCatName val="0"/>
          <c:showSerName val="0"/>
          <c:showPercent val="0"/>
          <c:showBubbleSize val="0"/>
        </c:dLbls>
        <c:axId val="473167520"/>
        <c:axId val="1"/>
      </c:scatterChart>
      <c:valAx>
        <c:axId val="473167520"/>
        <c:scaling>
          <c:orientation val="minMax"/>
          <c:min val="750"/>
        </c:scaling>
        <c:delete val="0"/>
        <c:axPos val="b"/>
        <c:title>
          <c:tx>
            <c:rich>
              <a:bodyPr/>
              <a:lstStyle/>
              <a:p>
                <a:pPr>
                  <a:defRPr sz="975" b="1" i="0" u="none" strike="noStrike" baseline="0">
                    <a:solidFill>
                      <a:srgbClr val="000000"/>
                    </a:solidFill>
                    <a:latin typeface="Arial"/>
                    <a:ea typeface="Arial"/>
                    <a:cs typeface="Arial"/>
                  </a:defRPr>
                </a:pPr>
                <a:r>
                  <a:rPr lang="da-DK"/>
                  <a:t>grundareal</a:t>
                </a:r>
              </a:p>
            </c:rich>
          </c:tx>
          <c:layout>
            <c:manualLayout>
              <c:xMode val="edge"/>
              <c:yMode val="edge"/>
              <c:x val="0.34799688712944032"/>
              <c:y val="0.9059708762366242"/>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da-DK"/>
          </a:p>
        </c:txPr>
        <c:crossAx val="1"/>
        <c:crosses val="autoZero"/>
        <c:crossBetween val="midCat"/>
      </c:valAx>
      <c:valAx>
        <c:axId val="1"/>
        <c:scaling>
          <c:orientation val="minMax"/>
          <c:min val="1100"/>
        </c:scaling>
        <c:delete val="0"/>
        <c:axPos val="l"/>
        <c:title>
          <c:tx>
            <c:rich>
              <a:bodyPr rot="0" vert="wordArtVert"/>
              <a:lstStyle/>
              <a:p>
                <a:pPr algn="ctr">
                  <a:defRPr sz="975" b="1" i="0" u="none" strike="noStrike" baseline="0">
                    <a:solidFill>
                      <a:srgbClr val="000000"/>
                    </a:solidFill>
                    <a:latin typeface="Arial"/>
                    <a:ea typeface="Arial"/>
                    <a:cs typeface="Arial"/>
                  </a:defRPr>
                </a:pPr>
                <a:r>
                  <a:rPr lang="da-DK"/>
                  <a:t>Ejendomsværdi</a:t>
                </a:r>
              </a:p>
            </c:rich>
          </c:tx>
          <c:layout>
            <c:manualLayout>
              <c:xMode val="edge"/>
              <c:yMode val="edge"/>
              <c:x val="2.9305066148499391E-2"/>
              <c:y val="0.22525514839491217"/>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da-DK"/>
          </a:p>
        </c:txPr>
        <c:crossAx val="473167520"/>
        <c:crosses val="autoZero"/>
        <c:crossBetween val="midCat"/>
      </c:valAx>
      <c:spPr>
        <a:solidFill>
          <a:srgbClr val="C0C0C0"/>
        </a:solidFill>
        <a:ln w="12700">
          <a:solidFill>
            <a:srgbClr val="808080"/>
          </a:solidFill>
          <a:prstDash val="solid"/>
        </a:ln>
      </c:spPr>
    </c:plotArea>
    <c:legend>
      <c:legendPos val="r"/>
      <c:layout>
        <c:manualLayout>
          <c:xMode val="edge"/>
          <c:yMode val="edge"/>
          <c:x val="0.74544607338447333"/>
          <c:y val="0.45298531193216235"/>
          <c:w val="0.23993464905284634"/>
          <c:h val="0.10643927922471225"/>
        </c:manualLayout>
      </c:layout>
      <c:overlay val="0"/>
      <c:spPr>
        <a:solidFill>
          <a:srgbClr val="FFFFFF"/>
        </a:solidFill>
        <a:ln w="3175">
          <a:solidFill>
            <a:srgbClr val="000000"/>
          </a:solidFill>
          <a:prstDash val="solid"/>
        </a:ln>
      </c:spPr>
      <c:txPr>
        <a:bodyPr/>
        <a:lstStyle/>
        <a:p>
          <a:pPr>
            <a:defRPr sz="895" b="0" i="0" u="none" strike="noStrike" baseline="0">
              <a:solidFill>
                <a:srgbClr val="000000"/>
              </a:solidFill>
              <a:latin typeface="Arial"/>
              <a:ea typeface="Arial"/>
              <a:cs typeface="Arial"/>
            </a:defRPr>
          </a:pPr>
          <a:endParaRPr lang="da-DK"/>
        </a:p>
      </c:txPr>
    </c:legend>
    <c:plotVisOnly val="1"/>
    <c:dispBlanksAs val="gap"/>
    <c:showDLblsOverMax val="0"/>
  </c:chart>
  <c:spPr>
    <a:solidFill>
      <a:srgbClr val="FFFFFF"/>
    </a:solidFill>
    <a:ln w="3175">
      <a:solidFill>
        <a:srgbClr val="000000"/>
      </a:solidFill>
      <a:prstDash val="solid"/>
    </a:ln>
  </c:spPr>
  <c:txPr>
    <a:bodyPr/>
    <a:lstStyle/>
    <a:p>
      <a:pPr>
        <a:defRPr sz="975" b="0" i="0" u="none" strike="noStrike" baseline="0">
          <a:solidFill>
            <a:srgbClr val="000000"/>
          </a:solidFill>
          <a:latin typeface="Arial"/>
          <a:ea typeface="Arial"/>
          <a:cs typeface="Arial"/>
        </a:defRPr>
      </a:pPr>
      <a:endParaRPr lang="da-DK"/>
    </a:p>
  </c:txPr>
  <c:printSettings>
    <c:headerFooter alignWithMargins="0"/>
    <c:pageMargins b="1" l="0.75" r="0.75" t="1" header="0" footer="0"/>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350" b="1" i="0" u="none" strike="noStrike" baseline="0">
                <a:solidFill>
                  <a:srgbClr val="000000"/>
                </a:solidFill>
                <a:latin typeface="Arial"/>
                <a:ea typeface="Arial"/>
                <a:cs typeface="Arial"/>
              </a:defRPr>
            </a:pPr>
            <a:r>
              <a:rPr lang="da-DK"/>
              <a:t>Plot af x- og y-værdier med regressionslinie</a:t>
            </a:r>
          </a:p>
        </c:rich>
      </c:tx>
      <c:layout>
        <c:manualLayout>
          <c:xMode val="edge"/>
          <c:yMode val="edge"/>
          <c:x val="0.14286188593492027"/>
          <c:y val="3.2179293845959842E-2"/>
        </c:manualLayout>
      </c:layout>
      <c:overlay val="0"/>
      <c:spPr>
        <a:noFill/>
        <a:ln w="25400">
          <a:noFill/>
        </a:ln>
      </c:spPr>
    </c:title>
    <c:autoTitleDeleted val="0"/>
    <c:plotArea>
      <c:layout>
        <c:manualLayout>
          <c:layoutTarget val="inner"/>
          <c:xMode val="edge"/>
          <c:yMode val="edge"/>
          <c:x val="0.16850376289759827"/>
          <c:y val="0.18069911159654373"/>
          <c:w val="0.53481629093585537"/>
          <c:h val="0.64853653751088292"/>
        </c:manualLayout>
      </c:layout>
      <c:scatterChart>
        <c:scatterStyle val="lineMarker"/>
        <c:varyColors val="0"/>
        <c:ser>
          <c:idx val="0"/>
          <c:order val="0"/>
          <c:tx>
            <c:strRef>
              <c:f>'Ejendomsvurdering plot'!$M$1</c:f>
              <c:strCache>
                <c:ptCount val="1"/>
                <c:pt idx="0">
                  <c:v>observeret y</c:v>
                </c:pt>
              </c:strCache>
            </c:strRef>
          </c:tx>
          <c:spPr>
            <a:ln w="19050">
              <a:noFill/>
            </a:ln>
          </c:spPr>
          <c:marker>
            <c:symbol val="circle"/>
            <c:size val="5"/>
            <c:spPr>
              <a:solidFill>
                <a:srgbClr val="000000"/>
              </a:solidFill>
              <a:ln>
                <a:solidFill>
                  <a:srgbClr val="000000"/>
                </a:solidFill>
                <a:prstDash val="solid"/>
              </a:ln>
            </c:spPr>
          </c:marker>
          <c:trendline>
            <c:name>Regressionslinie</c:name>
            <c:spPr>
              <a:ln w="25400">
                <a:solidFill>
                  <a:srgbClr val="000000"/>
                </a:solidFill>
                <a:prstDash val="solid"/>
              </a:ln>
            </c:spPr>
            <c:trendlineType val="linear"/>
            <c:dispRSqr val="1"/>
            <c:dispEq val="1"/>
            <c:trendlineLbl>
              <c:numFmt formatCode="General" sourceLinked="0"/>
              <c:spPr>
                <a:noFill/>
                <a:ln w="25400">
                  <a:noFill/>
                </a:ln>
              </c:spPr>
              <c:txPr>
                <a:bodyPr/>
                <a:lstStyle/>
                <a:p>
                  <a:pPr>
                    <a:defRPr sz="975" b="0" i="0" u="none" strike="noStrike" baseline="0">
                      <a:solidFill>
                        <a:srgbClr val="000000"/>
                      </a:solidFill>
                      <a:latin typeface="Arial"/>
                      <a:ea typeface="Arial"/>
                      <a:cs typeface="Arial"/>
                    </a:defRPr>
                  </a:pPr>
                  <a:endParaRPr lang="da-DK"/>
                </a:p>
              </c:txPr>
            </c:trendlineLbl>
          </c:trendline>
          <c:xVal>
            <c:numRef>
              <c:f>'Ejendomsvurdering plot'!$L$2:$L$10</c:f>
              <c:numCache>
                <c:formatCode>General</c:formatCode>
                <c:ptCount val="9"/>
                <c:pt idx="0">
                  <c:v>110</c:v>
                </c:pt>
                <c:pt idx="1">
                  <c:v>125</c:v>
                </c:pt>
                <c:pt idx="2">
                  <c:v>125</c:v>
                </c:pt>
                <c:pt idx="3">
                  <c:v>130</c:v>
                </c:pt>
                <c:pt idx="4">
                  <c:v>140</c:v>
                </c:pt>
                <c:pt idx="5">
                  <c:v>160</c:v>
                </c:pt>
                <c:pt idx="6">
                  <c:v>160</c:v>
                </c:pt>
                <c:pt idx="7">
                  <c:v>170</c:v>
                </c:pt>
                <c:pt idx="8">
                  <c:v>180</c:v>
                </c:pt>
              </c:numCache>
            </c:numRef>
          </c:xVal>
          <c:yVal>
            <c:numRef>
              <c:f>'Ejendomsvurdering plot'!$M$2:$M$10</c:f>
              <c:numCache>
                <c:formatCode>General</c:formatCode>
                <c:ptCount val="9"/>
                <c:pt idx="0">
                  <c:v>1000</c:v>
                </c:pt>
                <c:pt idx="1">
                  <c:v>1200</c:v>
                </c:pt>
                <c:pt idx="2">
                  <c:v>1250</c:v>
                </c:pt>
                <c:pt idx="3">
                  <c:v>1300</c:v>
                </c:pt>
                <c:pt idx="4">
                  <c:v>1400</c:v>
                </c:pt>
                <c:pt idx="5">
                  <c:v>1700</c:v>
                </c:pt>
                <c:pt idx="6">
                  <c:v>1700</c:v>
                </c:pt>
                <c:pt idx="7">
                  <c:v>1730</c:v>
                </c:pt>
                <c:pt idx="8">
                  <c:v>1800</c:v>
                </c:pt>
              </c:numCache>
            </c:numRef>
          </c:yVal>
          <c:smooth val="0"/>
          <c:extLst>
            <c:ext xmlns:c16="http://schemas.microsoft.com/office/drawing/2014/chart" uri="{C3380CC4-5D6E-409C-BE32-E72D297353CC}">
              <c16:uniqueId val="{00000001-4C5C-4A48-9F02-23A0E7279CC3}"/>
            </c:ext>
          </c:extLst>
        </c:ser>
        <c:dLbls>
          <c:showLegendKey val="0"/>
          <c:showVal val="0"/>
          <c:showCatName val="0"/>
          <c:showSerName val="0"/>
          <c:showPercent val="0"/>
          <c:showBubbleSize val="0"/>
        </c:dLbls>
        <c:axId val="1167709344"/>
        <c:axId val="1"/>
      </c:scatterChart>
      <c:valAx>
        <c:axId val="1167709344"/>
        <c:scaling>
          <c:orientation val="minMax"/>
        </c:scaling>
        <c:delete val="0"/>
        <c:axPos val="b"/>
        <c:title>
          <c:tx>
            <c:rich>
              <a:bodyPr/>
              <a:lstStyle/>
              <a:p>
                <a:pPr>
                  <a:defRPr sz="975" b="1" i="0" u="none" strike="noStrike" baseline="0">
                    <a:solidFill>
                      <a:srgbClr val="000000"/>
                    </a:solidFill>
                    <a:latin typeface="Arial"/>
                    <a:ea typeface="Arial"/>
                    <a:cs typeface="Arial"/>
                  </a:defRPr>
                </a:pPr>
                <a:r>
                  <a:rPr lang="da-DK"/>
                  <a:t>Beboelsesareal</a:t>
                </a:r>
              </a:p>
            </c:rich>
          </c:tx>
          <c:layout>
            <c:manualLayout>
              <c:xMode val="edge"/>
              <c:yMode val="edge"/>
              <c:x val="0.34250221371577039"/>
              <c:y val="0.90597088827856165"/>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da-DK"/>
          </a:p>
        </c:txPr>
        <c:crossAx val="1"/>
        <c:crosses val="autoZero"/>
        <c:crossBetween val="midCat"/>
      </c:valAx>
      <c:valAx>
        <c:axId val="1"/>
        <c:scaling>
          <c:orientation val="minMax"/>
        </c:scaling>
        <c:delete val="0"/>
        <c:axPos val="l"/>
        <c:title>
          <c:tx>
            <c:rich>
              <a:bodyPr rot="0" vert="wordArtVert"/>
              <a:lstStyle/>
              <a:p>
                <a:pPr algn="ctr">
                  <a:defRPr sz="975" b="1" i="0" u="none" strike="noStrike" baseline="0">
                    <a:solidFill>
                      <a:srgbClr val="000000"/>
                    </a:solidFill>
                    <a:latin typeface="Arial"/>
                    <a:ea typeface="Arial"/>
                    <a:cs typeface="Arial"/>
                  </a:defRPr>
                </a:pPr>
                <a:r>
                  <a:rPr lang="da-DK"/>
                  <a:t>Ejendomsvurdering</a:t>
                </a:r>
              </a:p>
            </c:rich>
          </c:tx>
          <c:layout>
            <c:manualLayout>
              <c:xMode val="edge"/>
              <c:yMode val="edge"/>
              <c:x val="2.9305002243060568E-2"/>
              <c:y val="0.1831744418923868"/>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da-DK"/>
          </a:p>
        </c:txPr>
        <c:crossAx val="1167709344"/>
        <c:crosses val="autoZero"/>
        <c:crossBetween val="midCat"/>
      </c:valAx>
      <c:spPr>
        <a:solidFill>
          <a:srgbClr val="C0C0C0"/>
        </a:solidFill>
        <a:ln w="12700">
          <a:solidFill>
            <a:srgbClr val="808080"/>
          </a:solidFill>
          <a:prstDash val="solid"/>
        </a:ln>
      </c:spPr>
    </c:plotArea>
    <c:legend>
      <c:legendPos val="r"/>
      <c:layout>
        <c:manualLayout>
          <c:xMode val="edge"/>
          <c:yMode val="edge"/>
          <c:x val="0.74544599455785321"/>
          <c:y val="0.45298544413928082"/>
          <c:w val="0.23993470586505841"/>
          <c:h val="0.10643920272125178"/>
        </c:manualLayout>
      </c:layout>
      <c:overlay val="0"/>
      <c:spPr>
        <a:solidFill>
          <a:srgbClr val="FFFFFF"/>
        </a:solidFill>
        <a:ln w="3175">
          <a:solidFill>
            <a:srgbClr val="000000"/>
          </a:solidFill>
          <a:prstDash val="solid"/>
        </a:ln>
      </c:spPr>
      <c:txPr>
        <a:bodyPr/>
        <a:lstStyle/>
        <a:p>
          <a:pPr>
            <a:defRPr sz="895" b="0" i="0" u="none" strike="noStrike" baseline="0">
              <a:solidFill>
                <a:srgbClr val="000000"/>
              </a:solidFill>
              <a:latin typeface="Arial"/>
              <a:ea typeface="Arial"/>
              <a:cs typeface="Arial"/>
            </a:defRPr>
          </a:pPr>
          <a:endParaRPr lang="da-DK"/>
        </a:p>
      </c:txPr>
    </c:legend>
    <c:plotVisOnly val="1"/>
    <c:dispBlanksAs val="gap"/>
    <c:showDLblsOverMax val="0"/>
  </c:chart>
  <c:spPr>
    <a:solidFill>
      <a:srgbClr val="FFFFFF"/>
    </a:solidFill>
    <a:ln w="3175">
      <a:solidFill>
        <a:srgbClr val="000000"/>
      </a:solidFill>
      <a:prstDash val="solid"/>
    </a:ln>
  </c:spPr>
  <c:txPr>
    <a:bodyPr/>
    <a:lstStyle/>
    <a:p>
      <a:pPr>
        <a:defRPr sz="975" b="0" i="0" u="none" strike="noStrike" baseline="0">
          <a:solidFill>
            <a:srgbClr val="000000"/>
          </a:solidFill>
          <a:latin typeface="Arial"/>
          <a:ea typeface="Arial"/>
          <a:cs typeface="Arial"/>
        </a:defRPr>
      </a:pPr>
      <a:endParaRPr lang="da-DK"/>
    </a:p>
  </c:txPr>
  <c:printSettings>
    <c:headerFooter alignWithMargins="0"/>
    <c:pageMargins b="1" l="0.75" r="0.75" t="1" header="0" footer="0"/>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7412049818462657E-2"/>
          <c:y val="1.6504448100174089E-2"/>
          <c:w val="0.77374535060231342"/>
          <c:h val="0.93994580292067953"/>
        </c:manualLayout>
      </c:layout>
      <c:barChart>
        <c:barDir val="col"/>
        <c:grouping val="clustered"/>
        <c:varyColors val="0"/>
        <c:ser>
          <c:idx val="0"/>
          <c:order val="0"/>
          <c:tx>
            <c:strRef>
              <c:f>'Hypergeometrisk fordeling'!$B$1</c:f>
              <c:strCache>
                <c:ptCount val="1"/>
                <c:pt idx="0">
                  <c:v>X₁ ~ h(N₁, G₁, n₁)</c:v>
                </c:pt>
              </c:strCache>
            </c:strRef>
          </c:tx>
          <c:spPr>
            <a:solidFill>
              <a:schemeClr val="accent1"/>
            </a:solidFill>
            <a:ln>
              <a:solidFill>
                <a:schemeClr val="tx1"/>
              </a:solidFill>
            </a:ln>
          </c:spPr>
          <c:invertIfNegative val="0"/>
          <c:val>
            <c:numRef>
              <c:f>'Hypergeometrisk fordeling'!$B$8:$B$58</c:f>
              <c:numCache>
                <c:formatCode>General</c:formatCode>
                <c:ptCount val="51"/>
                <c:pt idx="0">
                  <c:v>8.793036285519989E-8</c:v>
                </c:pt>
                <c:pt idx="1">
                  <c:v>2.8364633179096754E-6</c:v>
                </c:pt>
                <c:pt idx="2">
                  <c:v>4.1261677327717314E-5</c:v>
                </c:pt>
                <c:pt idx="3">
                  <c:v>3.601019112237136E-4</c:v>
                </c:pt>
                <c:pt idx="4">
                  <c:v>2.1155987284393212E-3</c:v>
                </c:pt>
                <c:pt idx="5">
                  <c:v>8.897603795036263E-3</c:v>
                </c:pt>
                <c:pt idx="6">
                  <c:v>2.7805011859488277E-2</c:v>
                </c:pt>
                <c:pt idx="7">
                  <c:v>6.6130839017161061E-2</c:v>
                </c:pt>
                <c:pt idx="8">
                  <c:v>0.12160243095589805</c:v>
                </c:pt>
                <c:pt idx="9">
                  <c:v>0.17460861880846903</c:v>
                </c:pt>
                <c:pt idx="10">
                  <c:v>0.19687121770654961</c:v>
                </c:pt>
                <c:pt idx="11">
                  <c:v>0.17460861880846973</c:v>
                </c:pt>
                <c:pt idx="12">
                  <c:v>0.12160243095589832</c:v>
                </c:pt>
                <c:pt idx="13">
                  <c:v>6.6130839017161117E-2</c:v>
                </c:pt>
                <c:pt idx="14">
                  <c:v>2.7805011859488214E-2</c:v>
                </c:pt>
                <c:pt idx="15">
                  <c:v>8.8976037950362526E-3</c:v>
                </c:pt>
                <c:pt idx="16">
                  <c:v>2.1155987284393113E-3</c:v>
                </c:pt>
                <c:pt idx="17">
                  <c:v>3.6010191122371355E-4</c:v>
                </c:pt>
                <c:pt idx="18">
                  <c:v>4.1261677327717551E-5</c:v>
                </c:pt>
                <c:pt idx="19">
                  <c:v>2.8364633179096809E-6</c:v>
                </c:pt>
                <c:pt idx="20">
                  <c:v>8.7930362855199665E-8</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numCache>
            </c:numRef>
          </c:val>
          <c:extLst>
            <c:ext xmlns:c15="http://schemas.microsoft.com/office/drawing/2012/chart" uri="{02D57815-91ED-43cb-92C2-25804820EDAC}">
              <c15:filteredCategoryTitle>
                <c15:cat>
                  <c:numRef>
                    <c:extLst>
                      <c:ext uri="{02D57815-91ED-43cb-92C2-25804820EDAC}">
                        <c15:formulaRef>
                          <c15:sqref>'Hypergeometrisk fordeling'!$A$8:$A$58</c15:sqref>
                        </c15:formulaRef>
                      </c:ext>
                    </c:extLst>
                    <c:numCache>
                      <c:formatCode>General</c:formatCode>
                      <c:ptCount val="5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numCache>
                  </c:numRef>
                </c15:cat>
              </c15:filteredCategoryTitle>
            </c:ext>
            <c:ext xmlns:c16="http://schemas.microsoft.com/office/drawing/2014/chart" uri="{C3380CC4-5D6E-409C-BE32-E72D297353CC}">
              <c16:uniqueId val="{00000000-4CBC-42D2-8F8C-2D3E7891F001}"/>
            </c:ext>
          </c:extLst>
        </c:ser>
        <c:ser>
          <c:idx val="2"/>
          <c:order val="2"/>
          <c:tx>
            <c:strRef>
              <c:f>'Hypergeometrisk fordeling'!$D$1</c:f>
              <c:strCache>
                <c:ptCount val="1"/>
                <c:pt idx="0">
                  <c:v>X₂ ~ h(N₂, G₂, n₂)</c:v>
                </c:pt>
              </c:strCache>
            </c:strRef>
          </c:tx>
          <c:spPr>
            <a:solidFill>
              <a:schemeClr val="accent2"/>
            </a:solidFill>
            <a:ln>
              <a:solidFill>
                <a:schemeClr val="tx1"/>
              </a:solidFill>
            </a:ln>
          </c:spPr>
          <c:invertIfNegative val="0"/>
          <c:val>
            <c:numRef>
              <c:f>'Hypergeometrisk fordeling'!$D$8:$D$58</c:f>
              <c:numCache>
                <c:formatCode>General</c:formatCode>
                <c:ptCount val="51"/>
                <c:pt idx="0">
                  <c:v>2.1410688229706835E-17</c:v>
                </c:pt>
                <c:pt idx="1">
                  <c:v>3.1292544335724975E-15</c:v>
                </c:pt>
                <c:pt idx="2">
                  <c:v>2.0261922457382046E-13</c:v>
                </c:pt>
                <c:pt idx="3">
                  <c:v>7.7805782236347301E-12</c:v>
                </c:pt>
                <c:pt idx="4">
                  <c:v>1.9998517465436032E-10</c:v>
                </c:pt>
                <c:pt idx="5">
                  <c:v>3.6797272136402493E-9</c:v>
                </c:pt>
                <c:pt idx="6">
                  <c:v>5.0596249187553399E-8</c:v>
                </c:pt>
                <c:pt idx="7">
                  <c:v>5.356354801208668E-7</c:v>
                </c:pt>
                <c:pt idx="8">
                  <c:v>4.4625130937569349E-6</c:v>
                </c:pt>
                <c:pt idx="9">
                  <c:v>2.9750087291712949E-5</c:v>
                </c:pt>
                <c:pt idx="10">
                  <c:v>1.6078569904475946E-4</c:v>
                </c:pt>
                <c:pt idx="11">
                  <c:v>7.1177858865663661E-4</c:v>
                </c:pt>
                <c:pt idx="12">
                  <c:v>2.6024404647758265E-3</c:v>
                </c:pt>
                <c:pt idx="13">
                  <c:v>7.9114190129185389E-3</c:v>
                </c:pt>
                <c:pt idx="14">
                  <c:v>2.0104567546565016E-2</c:v>
                </c:pt>
                <c:pt idx="15">
                  <c:v>4.288974409933842E-2</c:v>
                </c:pt>
                <c:pt idx="16">
                  <c:v>7.7067508928498688E-2</c:v>
                </c:pt>
                <c:pt idx="17">
                  <c:v>0.11693001354668851</c:v>
                </c:pt>
                <c:pt idx="18">
                  <c:v>0.15006018405158333</c:v>
                </c:pt>
                <c:pt idx="19">
                  <c:v>0.16305351068423207</c:v>
                </c:pt>
                <c:pt idx="20">
                  <c:v>0.15006018405158347</c:v>
                </c:pt>
                <c:pt idx="21">
                  <c:v>0.11693001354668889</c:v>
                </c:pt>
                <c:pt idx="22">
                  <c:v>7.7067508928499479E-2</c:v>
                </c:pt>
                <c:pt idx="23">
                  <c:v>4.2889744099338392E-2</c:v>
                </c:pt>
                <c:pt idx="24">
                  <c:v>2.0104567546565047E-2</c:v>
                </c:pt>
                <c:pt idx="25">
                  <c:v>7.9114190129185632E-3</c:v>
                </c:pt>
                <c:pt idx="26">
                  <c:v>2.6024404647758477E-3</c:v>
                </c:pt>
                <c:pt idx="27">
                  <c:v>7.1177858865664008E-4</c:v>
                </c:pt>
                <c:pt idx="28">
                  <c:v>1.6078569904475886E-4</c:v>
                </c:pt>
                <c:pt idx="29">
                  <c:v>2.975008729171319E-5</c:v>
                </c:pt>
                <c:pt idx="30">
                  <c:v>4.4625130937569984E-6</c:v>
                </c:pt>
                <c:pt idx="31">
                  <c:v>5.3563548012085928E-7</c:v>
                </c:pt>
                <c:pt idx="32">
                  <c:v>5.0596249187553352E-8</c:v>
                </c:pt>
                <c:pt idx="33">
                  <c:v>3.679727213640267E-9</c:v>
                </c:pt>
                <c:pt idx="34">
                  <c:v>1.9998517465436068E-10</c:v>
                </c:pt>
                <c:pt idx="35">
                  <c:v>7.7805782236347107E-12</c:v>
                </c:pt>
                <c:pt idx="36">
                  <c:v>2.0261922457382009E-13</c:v>
                </c:pt>
                <c:pt idx="37">
                  <c:v>3.129254433572524E-15</c:v>
                </c:pt>
                <c:pt idx="38">
                  <c:v>2.1410688229706678E-17</c:v>
                </c:pt>
                <c:pt idx="39">
                  <c:v>0</c:v>
                </c:pt>
                <c:pt idx="40">
                  <c:v>0</c:v>
                </c:pt>
                <c:pt idx="41">
                  <c:v>0</c:v>
                </c:pt>
                <c:pt idx="42">
                  <c:v>0</c:v>
                </c:pt>
                <c:pt idx="43">
                  <c:v>0</c:v>
                </c:pt>
                <c:pt idx="44">
                  <c:v>0</c:v>
                </c:pt>
                <c:pt idx="45">
                  <c:v>0</c:v>
                </c:pt>
                <c:pt idx="46">
                  <c:v>0</c:v>
                </c:pt>
                <c:pt idx="47">
                  <c:v>0</c:v>
                </c:pt>
                <c:pt idx="48">
                  <c:v>0</c:v>
                </c:pt>
                <c:pt idx="49">
                  <c:v>0</c:v>
                </c:pt>
                <c:pt idx="50">
                  <c:v>0</c:v>
                </c:pt>
              </c:numCache>
            </c:numRef>
          </c:val>
          <c:extLst>
            <c:ext xmlns:c15="http://schemas.microsoft.com/office/drawing/2012/chart" uri="{02D57815-91ED-43cb-92C2-25804820EDAC}">
              <c15:filteredCategoryTitle>
                <c15:cat>
                  <c:numRef>
                    <c:extLst>
                      <c:ext uri="{02D57815-91ED-43cb-92C2-25804820EDAC}">
                        <c15:formulaRef>
                          <c15:sqref>'Hypergeometrisk fordeling'!$A$8:$A$58</c15:sqref>
                        </c15:formulaRef>
                      </c:ext>
                    </c:extLst>
                    <c:numCache>
                      <c:formatCode>General</c:formatCode>
                      <c:ptCount val="5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numCache>
                  </c:numRef>
                </c15:cat>
              </c15:filteredCategoryTitle>
            </c:ext>
            <c:ext xmlns:c16="http://schemas.microsoft.com/office/drawing/2014/chart" uri="{C3380CC4-5D6E-409C-BE32-E72D297353CC}">
              <c16:uniqueId val="{00000001-4CBC-42D2-8F8C-2D3E7891F001}"/>
            </c:ext>
          </c:extLst>
        </c:ser>
        <c:ser>
          <c:idx val="4"/>
          <c:order val="4"/>
          <c:tx>
            <c:strRef>
              <c:f>'Hypergeometrisk fordeling'!$F$1</c:f>
              <c:strCache>
                <c:ptCount val="1"/>
                <c:pt idx="0">
                  <c:v>X₃ ~ h(N₃, G₃, n₃)</c:v>
                </c:pt>
              </c:strCache>
            </c:strRef>
          </c:tx>
          <c:spPr>
            <a:solidFill>
              <a:schemeClr val="accent3"/>
            </a:solidFill>
            <a:ln>
              <a:solidFill>
                <a:schemeClr val="tx1"/>
              </a:solidFill>
            </a:ln>
          </c:spPr>
          <c:invertIfNegative val="0"/>
          <c:val>
            <c:numRef>
              <c:f>'Hypergeometrisk fordeling'!$F$8:$F$58</c:f>
              <c:numCache>
                <c:formatCode>General</c:formatCode>
                <c:ptCount val="5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5.9341967258583022E-4</c:v>
                </c:pt>
                <c:pt idx="41">
                  <c:v>7.2368252754369351E-3</c:v>
                </c:pt>
                <c:pt idx="42">
                  <c:v>3.7993332696043831E-2</c:v>
                </c:pt>
                <c:pt idx="43">
                  <c:v>0.11309643221147959</c:v>
                </c:pt>
                <c:pt idx="44">
                  <c:v>0.21141321703168633</c:v>
                </c:pt>
                <c:pt idx="45">
                  <c:v>0.25933354622553551</c:v>
                </c:pt>
                <c:pt idx="46">
                  <c:v>0.21141321703168631</c:v>
                </c:pt>
                <c:pt idx="47">
                  <c:v>0.11309643221147937</c:v>
                </c:pt>
                <c:pt idx="48">
                  <c:v>3.7993332696043859E-2</c:v>
                </c:pt>
                <c:pt idx="49">
                  <c:v>7.2368252754369264E-3</c:v>
                </c:pt>
                <c:pt idx="50">
                  <c:v>5.9341967258582837E-4</c:v>
                </c:pt>
              </c:numCache>
            </c:numRef>
          </c:val>
          <c:extLst>
            <c:ext xmlns:c15="http://schemas.microsoft.com/office/drawing/2012/chart" uri="{02D57815-91ED-43cb-92C2-25804820EDAC}">
              <c15:filteredCategoryTitle>
                <c15:cat>
                  <c:numRef>
                    <c:extLst>
                      <c:ext uri="{02D57815-91ED-43cb-92C2-25804820EDAC}">
                        <c15:formulaRef>
                          <c15:sqref>'Hypergeometrisk fordeling'!$A$8:$A$58</c15:sqref>
                        </c15:formulaRef>
                      </c:ext>
                    </c:extLst>
                    <c:numCache>
                      <c:formatCode>General</c:formatCode>
                      <c:ptCount val="5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numCache>
                  </c:numRef>
                </c15:cat>
              </c15:filteredCategoryTitle>
            </c:ext>
            <c:ext xmlns:c16="http://schemas.microsoft.com/office/drawing/2014/chart" uri="{C3380CC4-5D6E-409C-BE32-E72D297353CC}">
              <c16:uniqueId val="{00000002-4CBC-42D2-8F8C-2D3E7891F001}"/>
            </c:ext>
          </c:extLst>
        </c:ser>
        <c:dLbls>
          <c:showLegendKey val="0"/>
          <c:showVal val="0"/>
          <c:showCatName val="0"/>
          <c:showSerName val="0"/>
          <c:showPercent val="0"/>
          <c:showBubbleSize val="0"/>
        </c:dLbls>
        <c:gapWidth val="0"/>
        <c:overlap val="100"/>
        <c:axId val="417560488"/>
        <c:axId val="417563232"/>
      </c:barChart>
      <c:scatterChart>
        <c:scatterStyle val="smoothMarker"/>
        <c:varyColors val="0"/>
        <c:ser>
          <c:idx val="1"/>
          <c:order val="1"/>
          <c:tx>
            <c:strRef>
              <c:f>'Hypergeometrisk fordeling'!$C$1</c:f>
              <c:strCache>
                <c:ptCount val="1"/>
                <c:pt idx="0">
                  <c:v>Y₁ ~ N(µ₁, σ₁²)</c:v>
                </c:pt>
              </c:strCache>
            </c:strRef>
          </c:tx>
          <c:spPr>
            <a:ln>
              <a:solidFill>
                <a:schemeClr val="accent1">
                  <a:lumMod val="50000"/>
                </a:schemeClr>
              </a:solidFill>
            </a:ln>
          </c:spPr>
          <c:marker>
            <c:symbol val="none"/>
          </c:marker>
          <c:yVal>
            <c:numRef>
              <c:f>'Hypergeometrisk fordeling'!$C$8:$C$58</c:f>
              <c:numCache>
                <c:formatCode>General</c:formatCode>
                <c:ptCount val="51"/>
                <c:pt idx="0">
                  <c:v>8.3811469214764484E-7</c:v>
                </c:pt>
                <c:pt idx="1">
                  <c:v>8.7991020479575712E-6</c:v>
                </c:pt>
                <c:pt idx="2">
                  <c:v>7.2124924372984436E-5</c:v>
                </c:pt>
                <c:pt idx="3">
                  <c:v>4.6157736418909611E-4</c:v>
                </c:pt>
                <c:pt idx="4">
                  <c:v>2.3062997428528191E-3</c:v>
                </c:pt>
                <c:pt idx="5">
                  <c:v>8.9970288701218329E-3</c:v>
                </c:pt>
                <c:pt idx="6">
                  <c:v>2.7402778059593656E-2</c:v>
                </c:pt>
                <c:pt idx="7">
                  <c:v>6.5163167736366018E-2</c:v>
                </c:pt>
                <c:pt idx="8">
                  <c:v>0.12098231734715365</c:v>
                </c:pt>
                <c:pt idx="9">
                  <c:v>0.17536936333958542</c:v>
                </c:pt>
                <c:pt idx="10">
                  <c:v>0.19847127856504604</c:v>
                </c:pt>
                <c:pt idx="11">
                  <c:v>0.17536936333958542</c:v>
                </c:pt>
                <c:pt idx="12">
                  <c:v>0.12098231734715365</c:v>
                </c:pt>
                <c:pt idx="13">
                  <c:v>6.5163167736366018E-2</c:v>
                </c:pt>
                <c:pt idx="14">
                  <c:v>2.7402778059593656E-2</c:v>
                </c:pt>
                <c:pt idx="15">
                  <c:v>8.9970288701218329E-3</c:v>
                </c:pt>
                <c:pt idx="16">
                  <c:v>2.3062997428528191E-3</c:v>
                </c:pt>
                <c:pt idx="17">
                  <c:v>4.6157736418909611E-4</c:v>
                </c:pt>
                <c:pt idx="18">
                  <c:v>7.2124924372984436E-5</c:v>
                </c:pt>
                <c:pt idx="19">
                  <c:v>8.7991020479575712E-6</c:v>
                </c:pt>
                <c:pt idx="20">
                  <c:v>8.3811469214764484E-7</c:v>
                </c:pt>
                <c:pt idx="21">
                  <c:v>6.2327638014143608E-8</c:v>
                </c:pt>
                <c:pt idx="22">
                  <c:v>3.6188451487401819E-9</c:v>
                </c:pt>
                <c:pt idx="23">
                  <c:v>1.640481913308432E-10</c:v>
                </c:pt>
                <c:pt idx="24">
                  <c:v>5.8061066492728116E-12</c:v>
                </c:pt>
                <c:pt idx="25">
                  <c:v>1.6043927358025907E-13</c:v>
                </c:pt>
                <c:pt idx="26">
                  <c:v>3.4613736301533619E-15</c:v>
                </c:pt>
                <c:pt idx="27">
                  <c:v>5.8304005280240876E-17</c:v>
                </c:pt>
                <c:pt idx="28">
                  <c:v>7.6676170697345925E-19</c:v>
                </c:pt>
                <c:pt idx="29">
                  <c:v>7.8728967618803608E-21</c:v>
                </c:pt>
                <c:pt idx="30">
                  <c:v>6.3113289036188777E-23</c:v>
                </c:pt>
                <c:pt idx="31">
                  <c:v>3.9502009188843968E-25</c:v>
                </c:pt>
                <c:pt idx="32">
                  <c:v>1.9303216154200125E-27</c:v>
                </c:pt>
                <c:pt idx="33">
                  <c:v>7.3646528089402204E-30</c:v>
                </c:pt>
                <c:pt idx="34">
                  <c:v>2.1937493109126371E-32</c:v>
                </c:pt>
                <c:pt idx="35">
                  <c:v>5.1019222123408756E-35</c:v>
                </c:pt>
                <c:pt idx="36">
                  <c:v>9.2638770791315013E-38</c:v>
                </c:pt>
                <c:pt idx="37">
                  <c:v>1.3132997169333069E-40</c:v>
                </c:pt>
                <c:pt idx="38">
                  <c:v>1.4536070920630551E-43</c:v>
                </c:pt>
                <c:pt idx="39">
                  <c:v>1.2561523971986883E-46</c:v>
                </c:pt>
                <c:pt idx="40">
                  <c:v>8.4751958997230017E-50</c:v>
                </c:pt>
                <c:pt idx="41">
                  <c:v>4.4644634850837694E-53</c:v>
                </c:pt>
                <c:pt idx="42">
                  <c:v>1.8361194058970396E-56</c:v>
                </c:pt>
                <c:pt idx="43">
                  <c:v>5.8958263244653901E-60</c:v>
                </c:pt>
                <c:pt idx="44">
                  <c:v>1.478088910888396E-63</c:v>
                </c:pt>
                <c:pt idx="45">
                  <c:v>2.8931340152990687E-67</c:v>
                </c:pt>
                <c:pt idx="46">
                  <c:v>4.4212865167944629E-71</c:v>
                </c:pt>
                <c:pt idx="47">
                  <c:v>5.275223735956982E-75</c:v>
                </c:pt>
                <c:pt idx="48">
                  <c:v>4.914113960614133E-79</c:v>
                </c:pt>
                <c:pt idx="49">
                  <c:v>3.5740586858377949E-83</c:v>
                </c:pt>
                <c:pt idx="50">
                  <c:v>2.0295055841643299E-87</c:v>
                </c:pt>
              </c:numCache>
            </c:numRef>
          </c:yVal>
          <c:smooth val="1"/>
          <c:extLst>
            <c:ext xmlns:c16="http://schemas.microsoft.com/office/drawing/2014/chart" uri="{C3380CC4-5D6E-409C-BE32-E72D297353CC}">
              <c16:uniqueId val="{00000003-4CBC-42D2-8F8C-2D3E7891F001}"/>
            </c:ext>
          </c:extLst>
        </c:ser>
        <c:ser>
          <c:idx val="3"/>
          <c:order val="3"/>
          <c:tx>
            <c:strRef>
              <c:f>'Hypergeometrisk fordeling'!$E$1</c:f>
              <c:strCache>
                <c:ptCount val="1"/>
                <c:pt idx="0">
                  <c:v>Y₂ ~ N(µ₂, σ₂²)</c:v>
                </c:pt>
              </c:strCache>
            </c:strRef>
          </c:tx>
          <c:spPr>
            <a:ln>
              <a:solidFill>
                <a:schemeClr val="accent2">
                  <a:lumMod val="50000"/>
                </a:schemeClr>
              </a:solidFill>
            </a:ln>
          </c:spPr>
          <c:marker>
            <c:symbol val="none"/>
          </c:marker>
          <c:yVal>
            <c:numRef>
              <c:f>'Hypergeometrisk fordeling'!$E$8:$E$58</c:f>
              <c:numCache>
                <c:formatCode>General</c:formatCode>
                <c:ptCount val="51"/>
                <c:pt idx="0">
                  <c:v>1.0907766053667718E-14</c:v>
                </c:pt>
                <c:pt idx="1">
                  <c:v>2.4444312336900825E-13</c:v>
                </c:pt>
                <c:pt idx="2">
                  <c:v>4.6304475413438321E-12</c:v>
                </c:pt>
                <c:pt idx="3">
                  <c:v>7.414318652071152E-11</c:v>
                </c:pt>
                <c:pt idx="4">
                  <c:v>1.0035122088910156E-9</c:v>
                </c:pt>
                <c:pt idx="5">
                  <c:v>1.1480933688398435E-8</c:v>
                </c:pt>
                <c:pt idx="6">
                  <c:v>1.1102860703072276E-7</c:v>
                </c:pt>
                <c:pt idx="7">
                  <c:v>9.0760255210341155E-7</c:v>
                </c:pt>
                <c:pt idx="8">
                  <c:v>6.2713300887162276E-6</c:v>
                </c:pt>
                <c:pt idx="9">
                  <c:v>3.6629142074060142E-5</c:v>
                </c:pt>
                <c:pt idx="10">
                  <c:v>1.808410283019934E-4</c:v>
                </c:pt>
                <c:pt idx="11">
                  <c:v>7.5469300310540294E-4</c:v>
                </c:pt>
                <c:pt idx="12">
                  <c:v>2.6622376064333922E-3</c:v>
                </c:pt>
                <c:pt idx="13">
                  <c:v>7.9382804673466187E-3</c:v>
                </c:pt>
                <c:pt idx="14">
                  <c:v>2.0008254297735537E-2</c:v>
                </c:pt>
                <c:pt idx="15">
                  <c:v>4.262801330839789E-2</c:v>
                </c:pt>
                <c:pt idx="16">
                  <c:v>7.6768688543103952E-2</c:v>
                </c:pt>
                <c:pt idx="17">
                  <c:v>0.11686279927193295</c:v>
                </c:pt>
                <c:pt idx="18">
                  <c:v>0.15037359515748705</c:v>
                </c:pt>
                <c:pt idx="19">
                  <c:v>0.16355733129871605</c:v>
                </c:pt>
                <c:pt idx="20">
                  <c:v>0.15037359515748705</c:v>
                </c:pt>
                <c:pt idx="21">
                  <c:v>0.11686279927193295</c:v>
                </c:pt>
                <c:pt idx="22">
                  <c:v>7.6768688543103952E-2</c:v>
                </c:pt>
                <c:pt idx="23">
                  <c:v>4.262801330839789E-2</c:v>
                </c:pt>
                <c:pt idx="24">
                  <c:v>2.0008254297735537E-2</c:v>
                </c:pt>
                <c:pt idx="25">
                  <c:v>7.9382804673466187E-3</c:v>
                </c:pt>
                <c:pt idx="26">
                  <c:v>2.6622376064333922E-3</c:v>
                </c:pt>
                <c:pt idx="27">
                  <c:v>7.5469300310540294E-4</c:v>
                </c:pt>
                <c:pt idx="28">
                  <c:v>1.808410283019934E-4</c:v>
                </c:pt>
                <c:pt idx="29">
                  <c:v>3.6629142074060142E-5</c:v>
                </c:pt>
                <c:pt idx="30">
                  <c:v>6.2713300887162276E-6</c:v>
                </c:pt>
                <c:pt idx="31">
                  <c:v>9.0760255210341155E-7</c:v>
                </c:pt>
                <c:pt idx="32">
                  <c:v>1.1102860703072276E-7</c:v>
                </c:pt>
                <c:pt idx="33">
                  <c:v>1.1480933688398435E-8</c:v>
                </c:pt>
                <c:pt idx="34">
                  <c:v>1.0035122088910156E-9</c:v>
                </c:pt>
                <c:pt idx="35">
                  <c:v>7.414318652071152E-11</c:v>
                </c:pt>
                <c:pt idx="36">
                  <c:v>4.6304475413438321E-12</c:v>
                </c:pt>
                <c:pt idx="37">
                  <c:v>2.4444312336900825E-13</c:v>
                </c:pt>
                <c:pt idx="38">
                  <c:v>1.0907766053667718E-14</c:v>
                </c:pt>
                <c:pt idx="39">
                  <c:v>4.1143093234002832E-16</c:v>
                </c:pt>
                <c:pt idx="40">
                  <c:v>1.3117805872480255E-17</c:v>
                </c:pt>
                <c:pt idx="41">
                  <c:v>3.5353188911989215E-19</c:v>
                </c:pt>
                <c:pt idx="42">
                  <c:v>8.0537681465111179E-21</c:v>
                </c:pt>
                <c:pt idx="43">
                  <c:v>1.5508606847146124E-22</c:v>
                </c:pt>
                <c:pt idx="44">
                  <c:v>2.524350088377036E-24</c:v>
                </c:pt>
                <c:pt idx="45">
                  <c:v>3.47319780204388E-26</c:v>
                </c:pt>
                <c:pt idx="46">
                  <c:v>4.0393602272019485E-28</c:v>
                </c:pt>
                <c:pt idx="47">
                  <c:v>3.9709899417910514E-30</c:v>
                </c:pt>
                <c:pt idx="48">
                  <c:v>3.2998038409619991E-32</c:v>
                </c:pt>
                <c:pt idx="49">
                  <c:v>2.3178247448258033E-34</c:v>
                </c:pt>
                <c:pt idx="50">
                  <c:v>1.3761830388515687E-36</c:v>
                </c:pt>
              </c:numCache>
            </c:numRef>
          </c:yVal>
          <c:smooth val="1"/>
          <c:extLst>
            <c:ext xmlns:c16="http://schemas.microsoft.com/office/drawing/2014/chart" uri="{C3380CC4-5D6E-409C-BE32-E72D297353CC}">
              <c16:uniqueId val="{00000004-4CBC-42D2-8F8C-2D3E7891F001}"/>
            </c:ext>
          </c:extLst>
        </c:ser>
        <c:ser>
          <c:idx val="5"/>
          <c:order val="5"/>
          <c:tx>
            <c:strRef>
              <c:f>'Hypergeometrisk fordeling'!$G$1</c:f>
              <c:strCache>
                <c:ptCount val="1"/>
                <c:pt idx="0">
                  <c:v>Y₃ ~ N(µ₃, σ₃²)</c:v>
                </c:pt>
              </c:strCache>
            </c:strRef>
          </c:tx>
          <c:spPr>
            <a:ln>
              <a:solidFill>
                <a:schemeClr val="accent3">
                  <a:lumMod val="50000"/>
                </a:schemeClr>
              </a:solidFill>
            </a:ln>
          </c:spPr>
          <c:marker>
            <c:symbol val="none"/>
          </c:marker>
          <c:yVal>
            <c:numRef>
              <c:f>'Hypergeometrisk fordeling'!$G$8:$G$58</c:f>
              <c:numCache>
                <c:formatCode>General</c:formatCode>
                <c:ptCount val="51"/>
                <c:pt idx="0">
                  <c:v>8.7992309410210744E-195</c:v>
                </c:pt>
                <c:pt idx="1">
                  <c:v>2.8049858310783912E-186</c:v>
                </c:pt>
                <c:pt idx="2">
                  <c:v>5.7587344884395189E-178</c:v>
                </c:pt>
                <c:pt idx="3">
                  <c:v>7.6143680832698149E-170</c:v>
                </c:pt>
                <c:pt idx="4">
                  <c:v>6.4841209401933945E-162</c:v>
                </c:pt>
                <c:pt idx="5">
                  <c:v>3.5561393772777796E-154</c:v>
                </c:pt>
                <c:pt idx="6">
                  <c:v>1.2560787534744411E-146</c:v>
                </c:pt>
                <c:pt idx="7">
                  <c:v>2.8573628439948141E-139</c:v>
                </c:pt>
                <c:pt idx="8">
                  <c:v>4.1862421334082321E-132</c:v>
                </c:pt>
                <c:pt idx="9">
                  <c:v>3.9499693327264689E-125</c:v>
                </c:pt>
                <c:pt idx="10">
                  <c:v>2.4003442487761467E-118</c:v>
                </c:pt>
                <c:pt idx="11">
                  <c:v>9.3942857556295237E-112</c:v>
                </c:pt>
                <c:pt idx="12">
                  <c:v>2.3679058457245746E-105</c:v>
                </c:pt>
                <c:pt idx="13">
                  <c:v>3.8439304475350905E-99</c:v>
                </c:pt>
                <c:pt idx="14">
                  <c:v>4.0188059823927495E-93</c:v>
                </c:pt>
                <c:pt idx="15">
                  <c:v>2.7060074455524399E-87</c:v>
                </c:pt>
                <c:pt idx="16">
                  <c:v>1.1734683006365606E-81</c:v>
                </c:pt>
                <c:pt idx="17">
                  <c:v>3.2773601247000392E-76</c:v>
                </c:pt>
                <c:pt idx="18">
                  <c:v>5.8950486890597868E-71</c:v>
                </c:pt>
                <c:pt idx="19">
                  <c:v>6.8290619965965117E-66</c:v>
                </c:pt>
                <c:pt idx="20">
                  <c:v>5.0950111923136294E-61</c:v>
                </c:pt>
                <c:pt idx="21">
                  <c:v>2.4481592078627894E-56</c:v>
                </c:pt>
                <c:pt idx="22">
                  <c:v>7.5760808406471207E-52</c:v>
                </c:pt>
                <c:pt idx="23">
                  <c:v>1.5099409762407499E-47</c:v>
                </c:pt>
                <c:pt idx="24">
                  <c:v>1.9381427894174066E-43</c:v>
                </c:pt>
                <c:pt idx="25">
                  <c:v>1.6022194391768782E-39</c:v>
                </c:pt>
                <c:pt idx="26">
                  <c:v>8.5303853688773359E-36</c:v>
                </c:pt>
                <c:pt idx="27">
                  <c:v>2.9249990812168909E-32</c:v>
                </c:pt>
                <c:pt idx="28">
                  <c:v>6.4594158472772242E-29</c:v>
                </c:pt>
                <c:pt idx="29">
                  <c:v>9.1869464152909115E-26</c:v>
                </c:pt>
                <c:pt idx="30">
                  <c:v>8.4151052048251691E-23</c:v>
                </c:pt>
                <c:pt idx="31">
                  <c:v>4.9643037231874437E-20</c:v>
                </c:pt>
                <c:pt idx="32">
                  <c:v>1.8861123852751396E-17</c:v>
                </c:pt>
                <c:pt idx="33">
                  <c:v>4.6151648402045151E-15</c:v>
                </c:pt>
                <c:pt idx="34">
                  <c:v>7.273062100852753E-13</c:v>
                </c:pt>
                <c:pt idx="35">
                  <c:v>7.3817239854413336E-11</c:v>
                </c:pt>
                <c:pt idx="36">
                  <c:v>4.8251268649869263E-9</c:v>
                </c:pt>
                <c:pt idx="37">
                  <c:v>2.0312814330708164E-7</c:v>
                </c:pt>
                <c:pt idx="38">
                  <c:v>5.5073400041085681E-6</c:v>
                </c:pt>
                <c:pt idx="39">
                  <c:v>9.6166565830646091E-5</c:v>
                </c:pt>
                <c:pt idx="40">
                  <c:v>1.0814756701267695E-3</c:v>
                </c:pt>
                <c:pt idx="41">
                  <c:v>7.8328503234329529E-3</c:v>
                </c:pt>
                <c:pt idx="42">
                  <c:v>3.6537037412791552E-2</c:v>
                </c:pt>
                <c:pt idx="43">
                  <c:v>0.10976332641116802</c:v>
                </c:pt>
                <c:pt idx="44">
                  <c:v>0.21236924253879594</c:v>
                </c:pt>
                <c:pt idx="45">
                  <c:v>0.26462837142006135</c:v>
                </c:pt>
                <c:pt idx="46">
                  <c:v>0.21236924253879594</c:v>
                </c:pt>
                <c:pt idx="47">
                  <c:v>0.10976332641116802</c:v>
                </c:pt>
                <c:pt idx="48">
                  <c:v>3.6537037412791552E-2</c:v>
                </c:pt>
                <c:pt idx="49">
                  <c:v>7.8328503234329529E-3</c:v>
                </c:pt>
                <c:pt idx="50">
                  <c:v>1.0814756701267695E-3</c:v>
                </c:pt>
              </c:numCache>
            </c:numRef>
          </c:yVal>
          <c:smooth val="1"/>
          <c:extLst>
            <c:ext xmlns:c16="http://schemas.microsoft.com/office/drawing/2014/chart" uri="{C3380CC4-5D6E-409C-BE32-E72D297353CC}">
              <c16:uniqueId val="{00000005-4CBC-42D2-8F8C-2D3E7891F001}"/>
            </c:ext>
          </c:extLst>
        </c:ser>
        <c:dLbls>
          <c:showLegendKey val="0"/>
          <c:showVal val="0"/>
          <c:showCatName val="0"/>
          <c:showSerName val="0"/>
          <c:showPercent val="0"/>
          <c:showBubbleSize val="0"/>
        </c:dLbls>
        <c:axId val="417560488"/>
        <c:axId val="417563232"/>
      </c:scatterChart>
      <c:catAx>
        <c:axId val="417560488"/>
        <c:scaling>
          <c:orientation val="minMax"/>
        </c:scaling>
        <c:delete val="0"/>
        <c:axPos val="b"/>
        <c:numFmt formatCode="General" sourceLinked="1"/>
        <c:majorTickMark val="out"/>
        <c:minorTickMark val="none"/>
        <c:tickLblPos val="nextTo"/>
        <c:crossAx val="417563232"/>
        <c:crosses val="autoZero"/>
        <c:auto val="1"/>
        <c:lblAlgn val="ctr"/>
        <c:lblOffset val="100"/>
        <c:noMultiLvlLbl val="0"/>
      </c:catAx>
      <c:valAx>
        <c:axId val="417563232"/>
        <c:scaling>
          <c:orientation val="minMax"/>
        </c:scaling>
        <c:delete val="0"/>
        <c:axPos val="l"/>
        <c:majorGridlines/>
        <c:numFmt formatCode="General" sourceLinked="1"/>
        <c:majorTickMark val="out"/>
        <c:minorTickMark val="none"/>
        <c:tickLblPos val="nextTo"/>
        <c:crossAx val="417560488"/>
        <c:crosses val="autoZero"/>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Binomialfordeling!$B$1</c:f>
              <c:strCache>
                <c:ptCount val="1"/>
                <c:pt idx="0">
                  <c:v>X₁ ~ b(n₁, p₁)</c:v>
                </c:pt>
              </c:strCache>
            </c:strRef>
          </c:tx>
          <c:spPr>
            <a:solidFill>
              <a:schemeClr val="accent1"/>
            </a:solidFill>
            <a:ln w="12700">
              <a:solidFill>
                <a:schemeClr val="tx1"/>
              </a:solidFill>
            </a:ln>
          </c:spPr>
          <c:invertIfNegative val="0"/>
          <c:val>
            <c:numRef>
              <c:f>Binomialfordeling!$B$7:$B$198</c:f>
              <c:numCache>
                <c:formatCode>General</c:formatCode>
                <c:ptCount val="192"/>
                <c:pt idx="0">
                  <c:v>6.0295835283581037E-34</c:v>
                </c:pt>
                <c:pt idx="1">
                  <c:v>5.6723082058568882E-32</c:v>
                </c:pt>
                <c:pt idx="2">
                  <c:v>2.6541322724420402E-30</c:v>
                </c:pt>
                <c:pt idx="3">
                  <c:v>8.2357328274730981E-29</c:v>
                </c:pt>
                <c:pt idx="4">
                  <c:v>1.9065106888672512E-27</c:v>
                </c:pt>
                <c:pt idx="5">
                  <c:v>3.5119634211939504E-26</c:v>
                </c:pt>
                <c:pt idx="6">
                  <c:v>5.3622963878828539E-25</c:v>
                </c:pt>
                <c:pt idx="7">
                  <c:v>6.9801320784700195E-24</c:v>
                </c:pt>
                <c:pt idx="8">
                  <c:v>7.9073436530726681E-23</c:v>
                </c:pt>
                <c:pt idx="9">
                  <c:v>7.9191456585250622E-22</c:v>
                </c:pt>
                <c:pt idx="10">
                  <c:v>7.0988640037465559E-21</c:v>
                </c:pt>
                <c:pt idx="11">
                  <c:v>5.7532584388572467E-20</c:v>
                </c:pt>
                <c:pt idx="12">
                  <c:v>4.2505416824392941E-19</c:v>
                </c:pt>
                <c:pt idx="13">
                  <c:v>2.8826578321663559E-18</c:v>
                </c:pt>
                <c:pt idx="14">
                  <c:v>1.8051953204845532E-17</c:v>
                </c:pt>
                <c:pt idx="15">
                  <c:v>1.0491687429801361E-16</c:v>
                </c:pt>
                <c:pt idx="16">
                  <c:v>5.6843022940565662E-16</c:v>
                </c:pt>
                <c:pt idx="17">
                  <c:v>2.8820760094974909E-15</c:v>
                </c:pt>
                <c:pt idx="18">
                  <c:v>1.372212308999554E-14</c:v>
                </c:pt>
                <c:pt idx="19">
                  <c:v>6.15393564185261E-14</c:v>
                </c:pt>
                <c:pt idx="20">
                  <c:v>2.6066969181459347E-13</c:v>
                </c:pt>
                <c:pt idx="21">
                  <c:v>1.0454577618406264E-12</c:v>
                </c:pt>
                <c:pt idx="22">
                  <c:v>3.9789810338710794E-12</c:v>
                </c:pt>
                <c:pt idx="23">
                  <c:v>1.4400244792926048E-11</c:v>
                </c:pt>
                <c:pt idx="24">
                  <c:v>4.9648605181580588E-11</c:v>
                </c:pt>
                <c:pt idx="25">
                  <c:v>1.6335132128697728E-10</c:v>
                </c:pt>
                <c:pt idx="26">
                  <c:v>5.1368457979912184E-10</c:v>
                </c:pt>
                <c:pt idx="27">
                  <c:v>1.5461650287486005E-9</c:v>
                </c:pt>
                <c:pt idx="28">
                  <c:v>4.4604718206756108E-9</c:v>
                </c:pt>
                <c:pt idx="29">
                  <c:v>1.2348367433563616E-8</c:v>
                </c:pt>
                <c:pt idx="30">
                  <c:v>3.2842971293448065E-8</c:v>
                </c:pt>
                <c:pt idx="31">
                  <c:v>8.4012858200332782E-8</c:v>
                </c:pt>
                <c:pt idx="32">
                  <c:v>2.0689733735902713E-7</c:v>
                </c:pt>
                <c:pt idx="33">
                  <c:v>4.9099517373261807E-7</c:v>
                </c:pt>
                <c:pt idx="34">
                  <c:v>1.1238142387365586E-6</c:v>
                </c:pt>
                <c:pt idx="35">
                  <c:v>2.4829345718098589E-6</c:v>
                </c:pt>
                <c:pt idx="36">
                  <c:v>5.2993976681911644E-6</c:v>
                </c:pt>
                <c:pt idx="37">
                  <c:v>1.0934416729648215E-5</c:v>
                </c:pt>
                <c:pt idx="38">
                  <c:v>2.1825886025165849E-5</c:v>
                </c:pt>
                <c:pt idx="39">
                  <c:v>4.2173325120957565E-5</c:v>
                </c:pt>
                <c:pt idx="40">
                  <c:v>7.8933357763702613E-5</c:v>
                </c:pt>
                <c:pt idx="41">
                  <c:v>1.431834443889809E-4</c:v>
                </c:pt>
                <c:pt idx="42">
                  <c:v>2.5186853224074522E-4</c:v>
                </c:pt>
                <c:pt idx="43">
                  <c:v>4.298637879304912E-4</c:v>
                </c:pt>
                <c:pt idx="44">
                  <c:v>7.1216239492961832E-4</c:v>
                </c:pt>
                <c:pt idx="45">
                  <c:v>1.1458374055733278E-3</c:v>
                </c:pt>
                <c:pt idx="46">
                  <c:v>1.7912539325283207E-3</c:v>
                </c:pt>
                <c:pt idx="47">
                  <c:v>2.7218641051597412E-3</c:v>
                </c:pt>
                <c:pt idx="48">
                  <c:v>4.0218589016539413E-3</c:v>
                </c:pt>
                <c:pt idx="49">
                  <c:v>5.7810393411224497E-3</c:v>
                </c:pt>
                <c:pt idx="50">
                  <c:v>8.0865523440297633E-3</c:v>
                </c:pt>
                <c:pt idx="51">
                  <c:v>1.1011626589631415E-2</c:v>
                </c:pt>
                <c:pt idx="52">
                  <c:v>1.4602099553414807E-2</c:v>
                </c:pt>
                <c:pt idx="53">
                  <c:v>1.8862244621659689E-2</c:v>
                </c:pt>
                <c:pt idx="54">
                  <c:v>2.3742029299900068E-2</c:v>
                </c:pt>
                <c:pt idx="55">
                  <c:v>2.9128280723160975E-2</c:v>
                </c:pt>
                <c:pt idx="56">
                  <c:v>3.484214389273621E-2</c:v>
                </c:pt>
                <c:pt idx="57">
                  <c:v>4.0644606190662499E-2</c:v>
                </c:pt>
                <c:pt idx="58">
                  <c:v>4.6250758768684945E-2</c:v>
                </c:pt>
                <c:pt idx="59">
                  <c:v>5.1352031428221062E-2</c:v>
                </c:pt>
                <c:pt idx="60">
                  <c:v>5.5644141517744078E-2</c:v>
                </c:pt>
                <c:pt idx="61">
                  <c:v>5.8857260528800533E-2</c:v>
                </c:pt>
                <c:pt idx="62">
                  <c:v>6.0784219467634626E-2</c:v>
                </c:pt>
                <c:pt idx="63">
                  <c:v>6.1302634985482274E-2</c:v>
                </c:pt>
                <c:pt idx="64">
                  <c:v>6.0387670284206427E-2</c:v>
                </c:pt>
                <c:pt idx="65">
                  <c:v>5.8113599577751807E-2</c:v>
                </c:pt>
                <c:pt idx="66">
                  <c:v>5.4644130946244235E-2</c:v>
                </c:pt>
                <c:pt idx="67">
                  <c:v>5.0213196737192531E-2</c:v>
                </c:pt>
                <c:pt idx="68">
                  <c:v>4.5099297859655885E-2</c:v>
                </c:pt>
                <c:pt idx="69">
                  <c:v>3.9597242053286401E-2</c:v>
                </c:pt>
                <c:pt idx="70">
                  <c:v>3.399115064105139E-2</c:v>
                </c:pt>
                <c:pt idx="71">
                  <c:v>2.8531987494159885E-2</c:v>
                </c:pt>
                <c:pt idx="72">
                  <c:v>2.3421780778787985E-2</c:v>
                </c:pt>
                <c:pt idx="73">
                  <c:v>1.880542488617877E-2</c:v>
                </c:pt>
                <c:pt idx="74">
                  <c:v>1.4769730638721225E-2</c:v>
                </c:pt>
                <c:pt idx="75">
                  <c:v>1.1348443780318953E-2</c:v>
                </c:pt>
                <c:pt idx="76">
                  <c:v>8.531390964466019E-3</c:v>
                </c:pt>
                <c:pt idx="77">
                  <c:v>6.2757566796178771E-3</c:v>
                </c:pt>
                <c:pt idx="78">
                  <c:v>4.5176801815389241E-3</c:v>
                </c:pt>
                <c:pt idx="79">
                  <c:v>3.182775249756028E-3</c:v>
                </c:pt>
                <c:pt idx="80">
                  <c:v>2.1946897990855006E-3</c:v>
                </c:pt>
                <c:pt idx="81">
                  <c:v>1.4813246239266909E-3</c:v>
                </c:pt>
                <c:pt idx="82">
                  <c:v>9.7874197030468468E-4</c:v>
                </c:pt>
                <c:pt idx="83">
                  <c:v>6.3307586174895603E-4</c:v>
                </c:pt>
                <c:pt idx="84">
                  <c:v>4.0090305104357869E-4</c:v>
                </c:pt>
                <c:pt idx="85">
                  <c:v>2.4856693120893416E-4</c:v>
                </c:pt>
                <c:pt idx="86">
                  <c:v>1.5090023001889226E-4</c:v>
                </c:pt>
                <c:pt idx="87">
                  <c:v>8.9701371936088591E-5</c:v>
                </c:pt>
                <c:pt idx="88">
                  <c:v>5.2214231425484318E-5</c:v>
                </c:pt>
                <c:pt idx="89">
                  <c:v>2.9762899985782619E-5</c:v>
                </c:pt>
                <c:pt idx="90">
                  <c:v>1.6613917305496514E-5</c:v>
                </c:pt>
                <c:pt idx="91">
                  <c:v>9.0822021287879017E-6</c:v>
                </c:pt>
                <c:pt idx="92">
                  <c:v>4.8623080832251632E-6</c:v>
                </c:pt>
                <c:pt idx="93">
                  <c:v>2.5493757836457585E-6</c:v>
                </c:pt>
                <c:pt idx="94">
                  <c:v>1.3090951547015494E-6</c:v>
                </c:pt>
                <c:pt idx="95">
                  <c:v>6.583524886409539E-7</c:v>
                </c:pt>
                <c:pt idx="96">
                  <c:v>3.2426316604703835E-7</c:v>
                </c:pt>
                <c:pt idx="97">
                  <c:v>1.5641868372941494E-7</c:v>
                </c:pt>
                <c:pt idx="98">
                  <c:v>7.3897465264795108E-8</c:v>
                </c:pt>
                <c:pt idx="99">
                  <c:v>3.4191364525502339E-8</c:v>
                </c:pt>
                <c:pt idx="100">
                  <c:v>1.5493280999913975E-8</c:v>
                </c:pt>
                <c:pt idx="101">
                  <c:v>6.8754725643182644E-9</c:v>
                </c:pt>
                <c:pt idx="102">
                  <c:v>2.9880236341857391E-9</c:v>
                </c:pt>
                <c:pt idx="103">
                  <c:v>1.2716744549490611E-9</c:v>
                </c:pt>
                <c:pt idx="104">
                  <c:v>5.2998602427842959E-10</c:v>
                </c:pt>
                <c:pt idx="105">
                  <c:v>2.1628853954561392E-10</c:v>
                </c:pt>
                <c:pt idx="106">
                  <c:v>8.6430142949935169E-11</c:v>
                </c:pt>
                <c:pt idx="107">
                  <c:v>3.3817345651356347E-11</c:v>
                </c:pt>
                <c:pt idx="108">
                  <c:v>1.2954903557982108E-11</c:v>
                </c:pt>
                <c:pt idx="109">
                  <c:v>4.858754052486969E-12</c:v>
                </c:pt>
                <c:pt idx="110">
                  <c:v>1.7839604431519578E-12</c:v>
                </c:pt>
                <c:pt idx="111">
                  <c:v>6.4118949368632237E-13</c:v>
                </c:pt>
                <c:pt idx="112">
                  <c:v>2.2557839330115985E-13</c:v>
                </c:pt>
                <c:pt idx="113">
                  <c:v>7.7675719368132554E-14</c:v>
                </c:pt>
                <c:pt idx="114">
                  <c:v>2.6176656409213183E-14</c:v>
                </c:pt>
                <c:pt idx="115">
                  <c:v>8.6326909715523285E-15</c:v>
                </c:pt>
                <c:pt idx="116">
                  <c:v>2.7857422744020811E-15</c:v>
                </c:pt>
                <c:pt idx="117">
                  <c:v>8.7953975368608889E-16</c:v>
                </c:pt>
                <c:pt idx="118">
                  <c:v>2.7167165172039173E-16</c:v>
                </c:pt>
                <c:pt idx="119">
                  <c:v>8.2084160164858713E-17</c:v>
                </c:pt>
                <c:pt idx="120">
                  <c:v>2.4257707033794562E-17</c:v>
                </c:pt>
                <c:pt idx="121">
                  <c:v>7.0107077316122313E-18</c:v>
                </c:pt>
                <c:pt idx="122">
                  <c:v>1.9812496770276421E-18</c:v>
                </c:pt>
                <c:pt idx="123">
                  <c:v>5.4742209860356708E-19</c:v>
                </c:pt>
                <c:pt idx="124">
                  <c:v>1.478593150296591E-19</c:v>
                </c:pt>
                <c:pt idx="125">
                  <c:v>3.9034859167830084E-20</c:v>
                </c:pt>
                <c:pt idx="126">
                  <c:v>1.0070827205346416E-20</c:v>
                </c:pt>
                <c:pt idx="127">
                  <c:v>2.5387148143692234E-21</c:v>
                </c:pt>
                <c:pt idx="128">
                  <c:v>6.2520588712077859E-22</c:v>
                </c:pt>
                <c:pt idx="129">
                  <c:v>1.503879485507461E-22</c:v>
                </c:pt>
                <c:pt idx="130">
                  <c:v>3.5326491703195031E-23</c:v>
                </c:pt>
                <c:pt idx="131">
                  <c:v>8.102110948904049E-24</c:v>
                </c:pt>
                <c:pt idx="132">
                  <c:v>1.8139054363217982E-24</c:v>
                </c:pt>
                <c:pt idx="133">
                  <c:v>3.9632744748273192E-25</c:v>
                </c:pt>
                <c:pt idx="134">
                  <c:v>8.4492173588989435E-26</c:v>
                </c:pt>
                <c:pt idx="135">
                  <c:v>1.7571009233929277E-26</c:v>
                </c:pt>
                <c:pt idx="136">
                  <c:v>3.5635672809812709E-27</c:v>
                </c:pt>
                <c:pt idx="137">
                  <c:v>7.0463826288058926E-28</c:v>
                </c:pt>
                <c:pt idx="138">
                  <c:v>1.3580633619437823E-28</c:v>
                </c:pt>
                <c:pt idx="139">
                  <c:v>2.5504701170832927E-29</c:v>
                </c:pt>
                <c:pt idx="140">
                  <c:v>4.6658920265617738E-30</c:v>
                </c:pt>
                <c:pt idx="141">
                  <c:v>8.3123703617054965E-31</c:v>
                </c:pt>
                <c:pt idx="142">
                  <c:v>1.4416030162722242E-31</c:v>
                </c:pt>
                <c:pt idx="143">
                  <c:v>2.4330154235594182E-32</c:v>
                </c:pt>
                <c:pt idx="144">
                  <c:v>3.9945029342019727E-33</c:v>
                </c:pt>
                <c:pt idx="145">
                  <c:v>6.3772249623749961E-34</c:v>
                </c:pt>
                <c:pt idx="146">
                  <c:v>9.8963683223116472E-35</c:v>
                </c:pt>
                <c:pt idx="147">
                  <c:v>1.4921420406774944E-35</c:v>
                </c:pt>
                <c:pt idx="148">
                  <c:v>2.1849437707379596E-36</c:v>
                </c:pt>
                <c:pt idx="149">
                  <c:v>3.1057149260515204E-37</c:v>
                </c:pt>
                <c:pt idx="150">
                  <c:v>4.2831053607038039E-38</c:v>
                </c:pt>
                <c:pt idx="151">
                  <c:v>5.7280236760228047E-39</c:v>
                </c:pt>
                <c:pt idx="152">
                  <c:v>7.4243826122839531E-40</c:v>
                </c:pt>
                <c:pt idx="153">
                  <c:v>9.321217853877118E-41</c:v>
                </c:pt>
                <c:pt idx="154">
                  <c:v>1.1328559012175003E-41</c:v>
                </c:pt>
                <c:pt idx="155">
                  <c:v>1.3319374630587835E-42</c:v>
                </c:pt>
                <c:pt idx="156">
                  <c:v>1.5139128454973377E-43</c:v>
                </c:pt>
                <c:pt idx="157">
                  <c:v>1.6622961655570274E-44</c:v>
                </c:pt>
                <c:pt idx="158">
                  <c:v>1.7618517832561381E-45</c:v>
                </c:pt>
                <c:pt idx="159">
                  <c:v>1.8010481479076122E-46</c:v>
                </c:pt>
                <c:pt idx="160">
                  <c:v>1.7741668322671763E-47</c:v>
                </c:pt>
                <c:pt idx="161">
                  <c:v>1.6825555477976938E-48</c:v>
                </c:pt>
                <c:pt idx="162">
                  <c:v>1.5346692392847763E-49</c:v>
                </c:pt>
                <c:pt idx="163">
                  <c:v>1.344820494456129E-50</c:v>
                </c:pt>
                <c:pt idx="164">
                  <c:v>1.1308829057858146E-51</c:v>
                </c:pt>
                <c:pt idx="165">
                  <c:v>9.1145786436469449E-53</c:v>
                </c:pt>
                <c:pt idx="166">
                  <c:v>7.0313868694920618E-54</c:v>
                </c:pt>
                <c:pt idx="167">
                  <c:v>5.1844616742612511E-55</c:v>
                </c:pt>
                <c:pt idx="168">
                  <c:v>3.6479154637659757E-56</c:v>
                </c:pt>
                <c:pt idx="169">
                  <c:v>2.445259946125935E-57</c:v>
                </c:pt>
                <c:pt idx="170">
                  <c:v>1.5586116952478996E-58</c:v>
                </c:pt>
                <c:pt idx="171">
                  <c:v>9.4275805604154674E-60</c:v>
                </c:pt>
                <c:pt idx="172">
                  <c:v>5.3993432574403338E-61</c:v>
                </c:pt>
                <c:pt idx="173">
                  <c:v>2.9207041863644907E-62</c:v>
                </c:pt>
                <c:pt idx="174">
                  <c:v>1.4881611654662309E-63</c:v>
                </c:pt>
                <c:pt idx="175">
                  <c:v>7.1203276232542698E-65</c:v>
                </c:pt>
                <c:pt idx="176">
                  <c:v>3.1882063984719942E-66</c:v>
                </c:pt>
                <c:pt idx="177">
                  <c:v>1.3307717069260787E-67</c:v>
                </c:pt>
                <c:pt idx="178">
                  <c:v>5.1552618530929467E-69</c:v>
                </c:pt>
                <c:pt idx="179">
                  <c:v>1.8440818268797277E-70</c:v>
                </c:pt>
                <c:pt idx="180">
                  <c:v>6.0551940584109051E-72</c:v>
                </c:pt>
                <c:pt idx="181">
                  <c:v>1.8125137653197311E-73</c:v>
                </c:pt>
                <c:pt idx="182">
                  <c:v>4.9051135193987697E-75</c:v>
                </c:pt>
                <c:pt idx="183">
                  <c:v>1.1881728368497259E-76</c:v>
                </c:pt>
                <c:pt idx="184">
                  <c:v>2.5444324215471771E-78</c:v>
                </c:pt>
                <c:pt idx="185">
                  <c:v>4.7419434399143654E-80</c:v>
                </c:pt>
                <c:pt idx="186">
                  <c:v>7.5341422011158158E-82</c:v>
                </c:pt>
                <c:pt idx="187">
                  <c:v>9.922048552830106E-84</c:v>
                </c:pt>
                <c:pt idx="188">
                  <c:v>1.039782795310874E-85</c:v>
                </c:pt>
                <c:pt idx="189">
                  <c:v>8.1290765802558131E-88</c:v>
                </c:pt>
                <c:pt idx="190">
                  <c:v>4.2146037258198819E-90</c:v>
                </c:pt>
                <c:pt idx="191">
                  <c:v>1.0868322493713625E-92</c:v>
                </c:pt>
              </c:numCache>
            </c:numRef>
          </c:val>
          <c:extLst>
            <c:ext xmlns:c15="http://schemas.microsoft.com/office/drawing/2012/chart" uri="{02D57815-91ED-43cb-92C2-25804820EDAC}">
              <c15:filteredCategoryTitle>
                <c15:cat>
                  <c:numRef>
                    <c:extLst>
                      <c:ext uri="{02D57815-91ED-43cb-92C2-25804820EDAC}">
                        <c15:formulaRef>
                          <c15:sqref>Binomialfordeling!$A$7:$A$198</c15:sqref>
                        </c15:formulaRef>
                      </c:ext>
                    </c:extLst>
                    <c:numCache>
                      <c:formatCode>General</c:formatCode>
                      <c:ptCount val="192"/>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pt idx="75">
                        <c:v>75</c:v>
                      </c:pt>
                      <c:pt idx="76">
                        <c:v>76</c:v>
                      </c:pt>
                      <c:pt idx="77">
                        <c:v>77</c:v>
                      </c:pt>
                      <c:pt idx="78">
                        <c:v>78</c:v>
                      </c:pt>
                      <c:pt idx="79">
                        <c:v>79</c:v>
                      </c:pt>
                      <c:pt idx="80">
                        <c:v>80</c:v>
                      </c:pt>
                      <c:pt idx="81">
                        <c:v>81</c:v>
                      </c:pt>
                      <c:pt idx="82">
                        <c:v>82</c:v>
                      </c:pt>
                      <c:pt idx="83">
                        <c:v>83</c:v>
                      </c:pt>
                      <c:pt idx="84">
                        <c:v>84</c:v>
                      </c:pt>
                      <c:pt idx="85">
                        <c:v>85</c:v>
                      </c:pt>
                      <c:pt idx="86">
                        <c:v>86</c:v>
                      </c:pt>
                      <c:pt idx="87">
                        <c:v>87</c:v>
                      </c:pt>
                      <c:pt idx="88">
                        <c:v>88</c:v>
                      </c:pt>
                      <c:pt idx="89">
                        <c:v>89</c:v>
                      </c:pt>
                      <c:pt idx="90">
                        <c:v>90</c:v>
                      </c:pt>
                      <c:pt idx="91">
                        <c:v>91</c:v>
                      </c:pt>
                      <c:pt idx="92">
                        <c:v>92</c:v>
                      </c:pt>
                      <c:pt idx="93">
                        <c:v>93</c:v>
                      </c:pt>
                      <c:pt idx="94">
                        <c:v>94</c:v>
                      </c:pt>
                      <c:pt idx="95">
                        <c:v>95</c:v>
                      </c:pt>
                      <c:pt idx="96">
                        <c:v>96</c:v>
                      </c:pt>
                      <c:pt idx="97">
                        <c:v>97</c:v>
                      </c:pt>
                      <c:pt idx="98">
                        <c:v>98</c:v>
                      </c:pt>
                      <c:pt idx="99">
                        <c:v>99</c:v>
                      </c:pt>
                      <c:pt idx="100">
                        <c:v>100</c:v>
                      </c:pt>
                      <c:pt idx="101">
                        <c:v>101</c:v>
                      </c:pt>
                      <c:pt idx="102">
                        <c:v>102</c:v>
                      </c:pt>
                      <c:pt idx="103">
                        <c:v>103</c:v>
                      </c:pt>
                      <c:pt idx="104">
                        <c:v>104</c:v>
                      </c:pt>
                      <c:pt idx="105">
                        <c:v>105</c:v>
                      </c:pt>
                      <c:pt idx="106">
                        <c:v>106</c:v>
                      </c:pt>
                      <c:pt idx="107">
                        <c:v>107</c:v>
                      </c:pt>
                      <c:pt idx="108">
                        <c:v>108</c:v>
                      </c:pt>
                      <c:pt idx="109">
                        <c:v>109</c:v>
                      </c:pt>
                      <c:pt idx="110">
                        <c:v>110</c:v>
                      </c:pt>
                      <c:pt idx="111">
                        <c:v>111</c:v>
                      </c:pt>
                      <c:pt idx="112">
                        <c:v>112</c:v>
                      </c:pt>
                      <c:pt idx="113">
                        <c:v>113</c:v>
                      </c:pt>
                      <c:pt idx="114">
                        <c:v>114</c:v>
                      </c:pt>
                      <c:pt idx="115">
                        <c:v>115</c:v>
                      </c:pt>
                      <c:pt idx="116">
                        <c:v>116</c:v>
                      </c:pt>
                      <c:pt idx="117">
                        <c:v>117</c:v>
                      </c:pt>
                      <c:pt idx="118">
                        <c:v>118</c:v>
                      </c:pt>
                      <c:pt idx="119">
                        <c:v>119</c:v>
                      </c:pt>
                      <c:pt idx="120">
                        <c:v>120</c:v>
                      </c:pt>
                      <c:pt idx="121">
                        <c:v>121</c:v>
                      </c:pt>
                      <c:pt idx="122">
                        <c:v>122</c:v>
                      </c:pt>
                      <c:pt idx="123">
                        <c:v>123</c:v>
                      </c:pt>
                      <c:pt idx="124">
                        <c:v>124</c:v>
                      </c:pt>
                      <c:pt idx="125">
                        <c:v>125</c:v>
                      </c:pt>
                      <c:pt idx="126">
                        <c:v>126</c:v>
                      </c:pt>
                      <c:pt idx="127">
                        <c:v>127</c:v>
                      </c:pt>
                      <c:pt idx="128">
                        <c:v>128</c:v>
                      </c:pt>
                      <c:pt idx="129">
                        <c:v>129</c:v>
                      </c:pt>
                      <c:pt idx="130">
                        <c:v>130</c:v>
                      </c:pt>
                      <c:pt idx="131">
                        <c:v>131</c:v>
                      </c:pt>
                      <c:pt idx="132">
                        <c:v>132</c:v>
                      </c:pt>
                      <c:pt idx="133">
                        <c:v>133</c:v>
                      </c:pt>
                      <c:pt idx="134">
                        <c:v>134</c:v>
                      </c:pt>
                      <c:pt idx="135">
                        <c:v>135</c:v>
                      </c:pt>
                      <c:pt idx="136">
                        <c:v>136</c:v>
                      </c:pt>
                      <c:pt idx="137">
                        <c:v>137</c:v>
                      </c:pt>
                      <c:pt idx="138">
                        <c:v>138</c:v>
                      </c:pt>
                      <c:pt idx="139">
                        <c:v>139</c:v>
                      </c:pt>
                      <c:pt idx="140">
                        <c:v>140</c:v>
                      </c:pt>
                      <c:pt idx="141">
                        <c:v>141</c:v>
                      </c:pt>
                      <c:pt idx="142">
                        <c:v>142</c:v>
                      </c:pt>
                      <c:pt idx="143">
                        <c:v>143</c:v>
                      </c:pt>
                      <c:pt idx="144">
                        <c:v>144</c:v>
                      </c:pt>
                      <c:pt idx="145">
                        <c:v>145</c:v>
                      </c:pt>
                      <c:pt idx="146">
                        <c:v>146</c:v>
                      </c:pt>
                      <c:pt idx="147">
                        <c:v>147</c:v>
                      </c:pt>
                      <c:pt idx="148">
                        <c:v>148</c:v>
                      </c:pt>
                      <c:pt idx="149">
                        <c:v>149</c:v>
                      </c:pt>
                      <c:pt idx="150">
                        <c:v>150</c:v>
                      </c:pt>
                      <c:pt idx="151">
                        <c:v>151</c:v>
                      </c:pt>
                      <c:pt idx="152">
                        <c:v>152</c:v>
                      </c:pt>
                      <c:pt idx="153">
                        <c:v>153</c:v>
                      </c:pt>
                      <c:pt idx="154">
                        <c:v>154</c:v>
                      </c:pt>
                      <c:pt idx="155">
                        <c:v>155</c:v>
                      </c:pt>
                      <c:pt idx="156">
                        <c:v>156</c:v>
                      </c:pt>
                      <c:pt idx="157">
                        <c:v>157</c:v>
                      </c:pt>
                      <c:pt idx="158">
                        <c:v>158</c:v>
                      </c:pt>
                      <c:pt idx="159">
                        <c:v>159</c:v>
                      </c:pt>
                      <c:pt idx="160">
                        <c:v>160</c:v>
                      </c:pt>
                      <c:pt idx="161">
                        <c:v>161</c:v>
                      </c:pt>
                      <c:pt idx="162">
                        <c:v>162</c:v>
                      </c:pt>
                      <c:pt idx="163">
                        <c:v>163</c:v>
                      </c:pt>
                      <c:pt idx="164">
                        <c:v>164</c:v>
                      </c:pt>
                      <c:pt idx="165">
                        <c:v>165</c:v>
                      </c:pt>
                      <c:pt idx="166">
                        <c:v>166</c:v>
                      </c:pt>
                      <c:pt idx="167">
                        <c:v>167</c:v>
                      </c:pt>
                      <c:pt idx="168">
                        <c:v>168</c:v>
                      </c:pt>
                      <c:pt idx="169">
                        <c:v>169</c:v>
                      </c:pt>
                      <c:pt idx="170">
                        <c:v>170</c:v>
                      </c:pt>
                      <c:pt idx="171">
                        <c:v>171</c:v>
                      </c:pt>
                      <c:pt idx="172">
                        <c:v>172</c:v>
                      </c:pt>
                      <c:pt idx="173">
                        <c:v>173</c:v>
                      </c:pt>
                      <c:pt idx="174">
                        <c:v>174</c:v>
                      </c:pt>
                      <c:pt idx="175">
                        <c:v>175</c:v>
                      </c:pt>
                      <c:pt idx="176">
                        <c:v>176</c:v>
                      </c:pt>
                      <c:pt idx="177">
                        <c:v>177</c:v>
                      </c:pt>
                      <c:pt idx="178">
                        <c:v>178</c:v>
                      </c:pt>
                      <c:pt idx="179">
                        <c:v>179</c:v>
                      </c:pt>
                      <c:pt idx="180">
                        <c:v>180</c:v>
                      </c:pt>
                      <c:pt idx="181">
                        <c:v>181</c:v>
                      </c:pt>
                      <c:pt idx="182">
                        <c:v>182</c:v>
                      </c:pt>
                      <c:pt idx="183">
                        <c:v>183</c:v>
                      </c:pt>
                      <c:pt idx="184">
                        <c:v>184</c:v>
                      </c:pt>
                      <c:pt idx="185">
                        <c:v>185</c:v>
                      </c:pt>
                      <c:pt idx="186">
                        <c:v>186</c:v>
                      </c:pt>
                      <c:pt idx="187">
                        <c:v>187</c:v>
                      </c:pt>
                      <c:pt idx="188">
                        <c:v>188</c:v>
                      </c:pt>
                      <c:pt idx="189">
                        <c:v>189</c:v>
                      </c:pt>
                      <c:pt idx="190">
                        <c:v>190</c:v>
                      </c:pt>
                      <c:pt idx="191">
                        <c:v>191</c:v>
                      </c:pt>
                    </c:numCache>
                  </c:numRef>
                </c15:cat>
              </c15:filteredCategoryTitle>
            </c:ext>
            <c:ext xmlns:c16="http://schemas.microsoft.com/office/drawing/2014/chart" uri="{C3380CC4-5D6E-409C-BE32-E72D297353CC}">
              <c16:uniqueId val="{00000000-5118-4552-8073-BC3B15445EB3}"/>
            </c:ext>
          </c:extLst>
        </c:ser>
        <c:ser>
          <c:idx val="2"/>
          <c:order val="2"/>
          <c:tx>
            <c:strRef>
              <c:f>Binomialfordeling!$D$1</c:f>
              <c:strCache>
                <c:ptCount val="1"/>
                <c:pt idx="0">
                  <c:v>X₂ ~ b(n₂, p₂)</c:v>
                </c:pt>
              </c:strCache>
            </c:strRef>
          </c:tx>
          <c:spPr>
            <a:solidFill>
              <a:schemeClr val="accent2"/>
            </a:solidFill>
            <a:ln>
              <a:solidFill>
                <a:schemeClr val="tx1"/>
              </a:solidFill>
            </a:ln>
          </c:spPr>
          <c:invertIfNegative val="0"/>
          <c:val>
            <c:numRef>
              <c:f>Binomialfordeling!$D$7:$D$198</c:f>
              <c:numCache>
                <c:formatCode>General</c:formatCode>
                <c:ptCount val="192"/>
                <c:pt idx="0">
                  <c:v>4.2353452992829554E-43</c:v>
                </c:pt>
                <c:pt idx="1">
                  <c:v>5.3930063477535561E-41</c:v>
                </c:pt>
                <c:pt idx="2">
                  <c:v>3.4155706869106956E-39</c:v>
                </c:pt>
                <c:pt idx="3">
                  <c:v>1.4345396885024649E-37</c:v>
                </c:pt>
                <c:pt idx="4">
                  <c:v>4.4948910239742905E-36</c:v>
                </c:pt>
                <c:pt idx="5">
                  <c:v>1.1207261619776067E-34</c:v>
                </c:pt>
                <c:pt idx="6">
                  <c:v>2.3161674014203858E-33</c:v>
                </c:pt>
                <c:pt idx="7">
                  <c:v>4.0808663739312176E-32</c:v>
                </c:pt>
                <c:pt idx="8">
                  <c:v>6.2573284400278441E-31</c:v>
                </c:pt>
                <c:pt idx="9">
                  <c:v>8.4821563298153898E-30</c:v>
                </c:pt>
                <c:pt idx="10">
                  <c:v>1.0291683013509421E-28</c:v>
                </c:pt>
                <c:pt idx="11">
                  <c:v>1.128966439663762E-27</c:v>
                </c:pt>
                <c:pt idx="12">
                  <c:v>1.1289664396637497E-26</c:v>
                </c:pt>
                <c:pt idx="13">
                  <c:v>1.036333295896477E-25</c:v>
                </c:pt>
                <c:pt idx="14">
                  <c:v>8.7841584128367069E-25</c:v>
                </c:pt>
                <c:pt idx="15">
                  <c:v>6.9102046180983186E-24</c:v>
                </c:pt>
                <c:pt idx="16">
                  <c:v>5.0674833866054047E-23</c:v>
                </c:pt>
                <c:pt idx="17">
                  <c:v>3.477684677082089E-22</c:v>
                </c:pt>
                <c:pt idx="18">
                  <c:v>2.2411745696751749E-21</c:v>
                </c:pt>
                <c:pt idx="19">
                  <c:v>1.3604322826449164E-20</c:v>
                </c:pt>
                <c:pt idx="20">
                  <c:v>7.7998117538308253E-20</c:v>
                </c:pt>
                <c:pt idx="21">
                  <c:v>4.2341835235081462E-19</c:v>
                </c:pt>
                <c:pt idx="22">
                  <c:v>2.1812460575648464E-18</c:v>
                </c:pt>
                <c:pt idx="23">
                  <c:v>1.0684944455897301E-17</c:v>
                </c:pt>
                <c:pt idx="24">
                  <c:v>4.98630741275203E-17</c:v>
                </c:pt>
                <c:pt idx="25">
                  <c:v>2.2205689011455564E-16</c:v>
                </c:pt>
                <c:pt idx="26">
                  <c:v>9.4516522459017552E-16</c:v>
                </c:pt>
                <c:pt idx="27">
                  <c:v>3.8506731372192055E-15</c:v>
                </c:pt>
                <c:pt idx="28">
                  <c:v>1.5035961773903654E-14</c:v>
                </c:pt>
                <c:pt idx="29">
                  <c:v>5.634164986543207E-14</c:v>
                </c:pt>
                <c:pt idx="30">
                  <c:v>2.0282993951555465E-13</c:v>
                </c:pt>
                <c:pt idx="31">
                  <c:v>7.022714034839675E-13</c:v>
                </c:pt>
                <c:pt idx="32">
                  <c:v>2.3409046782798839E-12</c:v>
                </c:pt>
                <c:pt idx="33">
                  <c:v>7.5192695726566453E-12</c:v>
                </c:pt>
                <c:pt idx="34">
                  <c:v>2.3294992009406783E-11</c:v>
                </c:pt>
                <c:pt idx="35">
                  <c:v>6.9663118961464427E-11</c:v>
                </c:pt>
                <c:pt idx="36">
                  <c:v>2.0124901033311919E-10</c:v>
                </c:pt>
                <c:pt idx="37">
                  <c:v>5.6204678561501684E-10</c:v>
                </c:pt>
                <c:pt idx="38">
                  <c:v>1.5185123681528372E-9</c:v>
                </c:pt>
                <c:pt idx="39">
                  <c:v>3.9714938859382008E-9</c:v>
                </c:pt>
                <c:pt idx="40">
                  <c:v>1.0061117844376775E-8</c:v>
                </c:pt>
                <c:pt idx="41">
                  <c:v>2.4702907227656774E-8</c:v>
                </c:pt>
                <c:pt idx="42">
                  <c:v>5.881644578013557E-8</c:v>
                </c:pt>
                <c:pt idx="43">
                  <c:v>1.3587054916651412E-7</c:v>
                </c:pt>
                <c:pt idx="44">
                  <c:v>3.0467941328248659E-7</c:v>
                </c:pt>
                <c:pt idx="45">
                  <c:v>6.6352405559297271E-7</c:v>
                </c:pt>
                <c:pt idx="46">
                  <c:v>1.4039784364720857E-6</c:v>
                </c:pt>
                <c:pt idx="47">
                  <c:v>2.8876152239496865E-6</c:v>
                </c:pt>
                <c:pt idx="48">
                  <c:v>5.775230447899351E-6</c:v>
                </c:pt>
                <c:pt idx="49">
                  <c:v>1.1236162640130702E-5</c:v>
                </c:pt>
                <c:pt idx="50">
                  <c:v>2.1273801265314167E-5</c:v>
                </c:pt>
                <c:pt idx="51">
                  <c:v>3.9210535665481202E-5</c:v>
                </c:pt>
                <c:pt idx="52">
                  <c:v>7.0377884527786472E-5</c:v>
                </c:pt>
                <c:pt idx="53">
                  <c:v>1.2305064087248218E-4</c:v>
                </c:pt>
                <c:pt idx="54">
                  <c:v>2.0964183259756277E-4</c:v>
                </c:pt>
                <c:pt idx="55">
                  <c:v>3.4813249776807374E-4</c:v>
                </c:pt>
                <c:pt idx="56">
                  <c:v>5.6364309162449831E-4</c:v>
                </c:pt>
                <c:pt idx="57">
                  <c:v>8.8996277624921064E-4</c:v>
                </c:pt>
                <c:pt idx="58">
                  <c:v>1.3707472645677473E-3</c:v>
                </c:pt>
                <c:pt idx="59">
                  <c:v>2.0599930642656522E-3</c:v>
                </c:pt>
                <c:pt idx="60">
                  <c:v>3.0213231609229571E-3</c:v>
                </c:pt>
                <c:pt idx="61">
                  <c:v>4.3256102085345157E-3</c:v>
                </c:pt>
                <c:pt idx="62">
                  <c:v>6.0465519044030887E-3</c:v>
                </c:pt>
                <c:pt idx="63">
                  <c:v>8.2540232345819885E-3</c:v>
                </c:pt>
                <c:pt idx="64">
                  <c:v>1.1005364312775974E-2</c:v>
                </c:pt>
                <c:pt idx="65">
                  <c:v>1.4335192489462028E-2</c:v>
                </c:pt>
                <c:pt idx="66">
                  <c:v>1.824479044113355E-2</c:v>
                </c:pt>
                <c:pt idx="67">
                  <c:v>2.2692525424295472E-2</c:v>
                </c:pt>
                <c:pt idx="68">
                  <c:v>2.7586991692280762E-2</c:v>
                </c:pt>
                <c:pt idx="69">
                  <c:v>3.2784540851695888E-2</c:v>
                </c:pt>
                <c:pt idx="70">
                  <c:v>3.8092514132446714E-2</c:v>
                </c:pt>
                <c:pt idx="71">
                  <c:v>4.3278818873484066E-2</c:v>
                </c:pt>
                <c:pt idx="72">
                  <c:v>4.8087576526093405E-2</c:v>
                </c:pt>
                <c:pt idx="73">
                  <c:v>5.2259558051188273E-2</c:v>
                </c:pt>
                <c:pt idx="74">
                  <c:v>5.5555205856218155E-2</c:v>
                </c:pt>
                <c:pt idx="75">
                  <c:v>5.7777414090466932E-2</c:v>
                </c:pt>
                <c:pt idx="76">
                  <c:v>5.8791052934159309E-2</c:v>
                </c:pt>
                <c:pt idx="77">
                  <c:v>5.8536546211500617E-2</c:v>
                </c:pt>
                <c:pt idx="78">
                  <c:v>5.7035609129154466E-2</c:v>
                </c:pt>
                <c:pt idx="79">
                  <c:v>5.4388386764510181E-2</c:v>
                </c:pt>
                <c:pt idx="80">
                  <c:v>5.0762494313542843E-2</c:v>
                </c:pt>
                <c:pt idx="81">
                  <c:v>4.6375612088915677E-2</c:v>
                </c:pt>
                <c:pt idx="82">
                  <c:v>4.1474124632363649E-2</c:v>
                </c:pt>
                <c:pt idx="83">
                  <c:v>3.6310679397009077E-2</c:v>
                </c:pt>
                <c:pt idx="84">
                  <c:v>3.1123439483150661E-2</c:v>
                </c:pt>
                <c:pt idx="85">
                  <c:v>2.611927862507547E-2</c:v>
                </c:pt>
                <c:pt idx="86">
                  <c:v>2.1462352978744201E-2</c:v>
                </c:pt>
                <c:pt idx="87">
                  <c:v>1.7268559867955117E-2</c:v>
                </c:pt>
                <c:pt idx="88">
                  <c:v>1.3605532017176713E-2</c:v>
                </c:pt>
                <c:pt idx="89">
                  <c:v>1.0497152043215026E-2</c:v>
                </c:pt>
                <c:pt idx="90">
                  <c:v>7.9311815437624542E-3</c:v>
                </c:pt>
                <c:pt idx="91">
                  <c:v>5.8684933034432712E-3</c:v>
                </c:pt>
                <c:pt idx="92">
                  <c:v>4.2525313793067314E-3</c:v>
                </c:pt>
                <c:pt idx="93">
                  <c:v>3.0179254949918707E-3</c:v>
                </c:pt>
                <c:pt idx="94">
                  <c:v>2.0975652376539269E-3</c:v>
                </c:pt>
                <c:pt idx="95">
                  <c:v>1.4278163372100441E-3</c:v>
                </c:pt>
                <c:pt idx="96">
                  <c:v>9.5187755814002829E-4</c:v>
                </c:pt>
                <c:pt idx="97">
                  <c:v>6.2150081115671882E-4</c:v>
                </c:pt>
                <c:pt idx="98">
                  <c:v>3.9742228740633677E-4</c:v>
                </c:pt>
                <c:pt idx="99">
                  <c:v>2.4889072544639462E-4</c:v>
                </c:pt>
                <c:pt idx="100">
                  <c:v>1.5265297827378753E-4</c:v>
                </c:pt>
                <c:pt idx="101">
                  <c:v>9.1692548006037415E-5</c:v>
                </c:pt>
                <c:pt idx="102">
                  <c:v>5.3936792944727809E-5</c:v>
                </c:pt>
                <c:pt idx="103">
                  <c:v>3.1070385579810972E-5</c:v>
                </c:pt>
                <c:pt idx="104">
                  <c:v>1.7526884173226697E-5</c:v>
                </c:pt>
                <c:pt idx="105">
                  <c:v>9.6815169718775916E-6</c:v>
                </c:pt>
                <c:pt idx="106">
                  <c:v>5.2365437709527079E-6</c:v>
                </c:pt>
                <c:pt idx="107">
                  <c:v>2.7732474799437903E-6</c:v>
                </c:pt>
                <c:pt idx="108">
                  <c:v>1.4379801747856624E-6</c:v>
                </c:pt>
                <c:pt idx="109">
                  <c:v>7.2998381961596253E-7</c:v>
                </c:pt>
                <c:pt idx="110">
                  <c:v>3.6277983762732622E-7</c:v>
                </c:pt>
                <c:pt idx="111">
                  <c:v>1.7648748857545675E-7</c:v>
                </c:pt>
                <c:pt idx="112">
                  <c:v>8.4041661226408301E-8</c:v>
                </c:pt>
                <c:pt idx="113">
                  <c:v>3.9169859804638436E-8</c:v>
                </c:pt>
                <c:pt idx="114">
                  <c:v>1.786695359509813E-8</c:v>
                </c:pt>
                <c:pt idx="115">
                  <c:v>7.9753937786815258E-9</c:v>
                </c:pt>
                <c:pt idx="116">
                  <c:v>3.483505328619492E-9</c:v>
                </c:pt>
                <c:pt idx="117">
                  <c:v>1.4886774908630416E-9</c:v>
                </c:pt>
                <c:pt idx="118">
                  <c:v>6.2238493968285457E-10</c:v>
                </c:pt>
                <c:pt idx="119">
                  <c:v>2.545327764529337E-10</c:v>
                </c:pt>
                <c:pt idx="120">
                  <c:v>1.0181311058117265E-10</c:v>
                </c:pt>
                <c:pt idx="121">
                  <c:v>3.9827718188778346E-11</c:v>
                </c:pt>
                <c:pt idx="122">
                  <c:v>1.5234646301718635E-11</c:v>
                </c:pt>
                <c:pt idx="123">
                  <c:v>5.6975099990167941E-12</c:v>
                </c:pt>
                <c:pt idx="124">
                  <c:v>2.0829606448017997E-12</c:v>
                </c:pt>
                <c:pt idx="125">
                  <c:v>7.4431127040917801E-13</c:v>
                </c:pt>
                <c:pt idx="126">
                  <c:v>2.5991822141272857E-13</c:v>
                </c:pt>
                <c:pt idx="127">
                  <c:v>8.868600730618113E-14</c:v>
                </c:pt>
                <c:pt idx="128">
                  <c:v>2.9562002435393376E-14</c:v>
                </c:pt>
                <c:pt idx="129">
                  <c:v>9.6248380022210276E-15</c:v>
                </c:pt>
                <c:pt idx="130">
                  <c:v>3.0602049032702759E-15</c:v>
                </c:pt>
                <c:pt idx="131">
                  <c:v>9.4998727277093524E-16</c:v>
                </c:pt>
                <c:pt idx="132">
                  <c:v>2.8787493114270711E-16</c:v>
                </c:pt>
                <c:pt idx="133">
                  <c:v>8.5135944548469322E-17</c:v>
                </c:pt>
                <c:pt idx="134">
                  <c:v>2.456659096423487E-17</c:v>
                </c:pt>
                <c:pt idx="135">
                  <c:v>6.9150404195624574E-18</c:v>
                </c:pt>
                <c:pt idx="136">
                  <c:v>1.8982463896838141E-18</c:v>
                </c:pt>
                <c:pt idx="137">
                  <c:v>5.0804647899080286E-19</c:v>
                </c:pt>
                <c:pt idx="138">
                  <c:v>1.3253386408455748E-19</c:v>
                </c:pt>
                <c:pt idx="139">
                  <c:v>3.3689663292477851E-20</c:v>
                </c:pt>
                <c:pt idx="140">
                  <c:v>8.3422023390895999E-21</c:v>
                </c:pt>
                <c:pt idx="141">
                  <c:v>2.0115948902769662E-21</c:v>
                </c:pt>
                <c:pt idx="142">
                  <c:v>4.7220537330444438E-22</c:v>
                </c:pt>
                <c:pt idx="143">
                  <c:v>1.0786975893668001E-22</c:v>
                </c:pt>
                <c:pt idx="144">
                  <c:v>2.3971057541484275E-23</c:v>
                </c:pt>
                <c:pt idx="145">
                  <c:v>5.1799526641369453E-24</c:v>
                </c:pt>
                <c:pt idx="146">
                  <c:v>1.0880265869876467E-24</c:v>
                </c:pt>
                <c:pt idx="147">
                  <c:v>2.2204624224237767E-25</c:v>
                </c:pt>
                <c:pt idx="148">
                  <c:v>4.4009165129119423E-26</c:v>
                </c:pt>
                <c:pt idx="149">
                  <c:v>8.4670876982200304E-27</c:v>
                </c:pt>
                <c:pt idx="150">
                  <c:v>1.5805230370010525E-27</c:v>
                </c:pt>
                <c:pt idx="151">
                  <c:v>2.8609909279047264E-28</c:v>
                </c:pt>
                <c:pt idx="152">
                  <c:v>5.0192823296574739E-29</c:v>
                </c:pt>
                <c:pt idx="153">
                  <c:v>8.5294993837318839E-30</c:v>
                </c:pt>
                <c:pt idx="154">
                  <c:v>1.4031211107437643E-30</c:v>
                </c:pt>
                <c:pt idx="155">
                  <c:v>2.2329239181728068E-31</c:v>
                </c:pt>
                <c:pt idx="156">
                  <c:v>3.4352675664197124E-32</c:v>
                </c:pt>
                <c:pt idx="157">
                  <c:v>5.1054931985007413E-33</c:v>
                </c:pt>
                <c:pt idx="158">
                  <c:v>7.3243362341359394E-34</c:v>
                </c:pt>
                <c:pt idx="159">
                  <c:v>1.0134301707609567E-34</c:v>
                </c:pt>
                <c:pt idx="160">
                  <c:v>1.3512402276812382E-35</c:v>
                </c:pt>
                <c:pt idx="161">
                  <c:v>1.7345112653465653E-36</c:v>
                </c:pt>
                <c:pt idx="162">
                  <c:v>2.1413719325265973E-37</c:v>
                </c:pt>
                <c:pt idx="163">
                  <c:v>2.5398685498270608E-38</c:v>
                </c:pt>
                <c:pt idx="164">
                  <c:v>2.8909072924860614E-39</c:v>
                </c:pt>
                <c:pt idx="165">
                  <c:v>3.1537170463485029E-40</c:v>
                </c:pt>
                <c:pt idx="166">
                  <c:v>3.2930378797213247E-41</c:v>
                </c:pt>
                <c:pt idx="167">
                  <c:v>3.2864649498216602E-42</c:v>
                </c:pt>
                <c:pt idx="168">
                  <c:v>3.1299666188778259E-43</c:v>
                </c:pt>
                <c:pt idx="169">
                  <c:v>2.8398119224532345E-44</c:v>
                </c:pt>
                <c:pt idx="170">
                  <c:v>2.4500338154498902E-45</c:v>
                </c:pt>
                <c:pt idx="171">
                  <c:v>2.005875638379952E-46</c:v>
                </c:pt>
                <c:pt idx="172">
                  <c:v>1.5549423553333038E-47</c:v>
                </c:pt>
                <c:pt idx="173">
                  <c:v>1.1384934393577149E-48</c:v>
                </c:pt>
                <c:pt idx="174">
                  <c:v>7.8516788921222828E-50</c:v>
                </c:pt>
                <c:pt idx="175">
                  <c:v>5.0848968063268567E-51</c:v>
                </c:pt>
                <c:pt idx="176">
                  <c:v>3.0817556401980302E-52</c:v>
                </c:pt>
                <c:pt idx="177">
                  <c:v>1.741104881467813E-53</c:v>
                </c:pt>
                <c:pt idx="178">
                  <c:v>9.1293888915916435E-55</c:v>
                </c:pt>
                <c:pt idx="179">
                  <c:v>4.420188290156132E-56</c:v>
                </c:pt>
                <c:pt idx="180">
                  <c:v>1.9645281289582906E-57</c:v>
                </c:pt>
                <c:pt idx="181">
                  <c:v>7.9594141504754127E-59</c:v>
                </c:pt>
                <c:pt idx="182">
                  <c:v>2.9155363188555047E-60</c:v>
                </c:pt>
                <c:pt idx="183">
                  <c:v>9.5591354716574838E-62</c:v>
                </c:pt>
                <c:pt idx="184">
                  <c:v>2.7707639048283297E-63</c:v>
                </c:pt>
                <c:pt idx="185">
                  <c:v>6.9893143545217659E-65</c:v>
                </c:pt>
                <c:pt idx="186">
                  <c:v>1.5030783558111036E-66</c:v>
                </c:pt>
                <c:pt idx="187">
                  <c:v>2.6792840567043811E-68</c:v>
                </c:pt>
                <c:pt idx="188">
                  <c:v>3.8004029173110788E-70</c:v>
                </c:pt>
                <c:pt idx="189">
                  <c:v>4.0215903886888541E-72</c:v>
                </c:pt>
                <c:pt idx="190">
                  <c:v>2.8221686938166727E-74</c:v>
                </c:pt>
                <c:pt idx="191">
                  <c:v>9.8505015490986906E-77</c:v>
                </c:pt>
              </c:numCache>
            </c:numRef>
          </c:val>
          <c:extLst>
            <c:ext xmlns:c15="http://schemas.microsoft.com/office/drawing/2012/chart" uri="{02D57815-91ED-43cb-92C2-25804820EDAC}">
              <c15:filteredCategoryTitle>
                <c15:cat>
                  <c:numRef>
                    <c:extLst>
                      <c:ext uri="{02D57815-91ED-43cb-92C2-25804820EDAC}">
                        <c15:formulaRef>
                          <c15:sqref>Binomialfordeling!$A$7:$A$198</c15:sqref>
                        </c15:formulaRef>
                      </c:ext>
                    </c:extLst>
                    <c:numCache>
                      <c:formatCode>General</c:formatCode>
                      <c:ptCount val="192"/>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pt idx="75">
                        <c:v>75</c:v>
                      </c:pt>
                      <c:pt idx="76">
                        <c:v>76</c:v>
                      </c:pt>
                      <c:pt idx="77">
                        <c:v>77</c:v>
                      </c:pt>
                      <c:pt idx="78">
                        <c:v>78</c:v>
                      </c:pt>
                      <c:pt idx="79">
                        <c:v>79</c:v>
                      </c:pt>
                      <c:pt idx="80">
                        <c:v>80</c:v>
                      </c:pt>
                      <c:pt idx="81">
                        <c:v>81</c:v>
                      </c:pt>
                      <c:pt idx="82">
                        <c:v>82</c:v>
                      </c:pt>
                      <c:pt idx="83">
                        <c:v>83</c:v>
                      </c:pt>
                      <c:pt idx="84">
                        <c:v>84</c:v>
                      </c:pt>
                      <c:pt idx="85">
                        <c:v>85</c:v>
                      </c:pt>
                      <c:pt idx="86">
                        <c:v>86</c:v>
                      </c:pt>
                      <c:pt idx="87">
                        <c:v>87</c:v>
                      </c:pt>
                      <c:pt idx="88">
                        <c:v>88</c:v>
                      </c:pt>
                      <c:pt idx="89">
                        <c:v>89</c:v>
                      </c:pt>
                      <c:pt idx="90">
                        <c:v>90</c:v>
                      </c:pt>
                      <c:pt idx="91">
                        <c:v>91</c:v>
                      </c:pt>
                      <c:pt idx="92">
                        <c:v>92</c:v>
                      </c:pt>
                      <c:pt idx="93">
                        <c:v>93</c:v>
                      </c:pt>
                      <c:pt idx="94">
                        <c:v>94</c:v>
                      </c:pt>
                      <c:pt idx="95">
                        <c:v>95</c:v>
                      </c:pt>
                      <c:pt idx="96">
                        <c:v>96</c:v>
                      </c:pt>
                      <c:pt idx="97">
                        <c:v>97</c:v>
                      </c:pt>
                      <c:pt idx="98">
                        <c:v>98</c:v>
                      </c:pt>
                      <c:pt idx="99">
                        <c:v>99</c:v>
                      </c:pt>
                      <c:pt idx="100">
                        <c:v>100</c:v>
                      </c:pt>
                      <c:pt idx="101">
                        <c:v>101</c:v>
                      </c:pt>
                      <c:pt idx="102">
                        <c:v>102</c:v>
                      </c:pt>
                      <c:pt idx="103">
                        <c:v>103</c:v>
                      </c:pt>
                      <c:pt idx="104">
                        <c:v>104</c:v>
                      </c:pt>
                      <c:pt idx="105">
                        <c:v>105</c:v>
                      </c:pt>
                      <c:pt idx="106">
                        <c:v>106</c:v>
                      </c:pt>
                      <c:pt idx="107">
                        <c:v>107</c:v>
                      </c:pt>
                      <c:pt idx="108">
                        <c:v>108</c:v>
                      </c:pt>
                      <c:pt idx="109">
                        <c:v>109</c:v>
                      </c:pt>
                      <c:pt idx="110">
                        <c:v>110</c:v>
                      </c:pt>
                      <c:pt idx="111">
                        <c:v>111</c:v>
                      </c:pt>
                      <c:pt idx="112">
                        <c:v>112</c:v>
                      </c:pt>
                      <c:pt idx="113">
                        <c:v>113</c:v>
                      </c:pt>
                      <c:pt idx="114">
                        <c:v>114</c:v>
                      </c:pt>
                      <c:pt idx="115">
                        <c:v>115</c:v>
                      </c:pt>
                      <c:pt idx="116">
                        <c:v>116</c:v>
                      </c:pt>
                      <c:pt idx="117">
                        <c:v>117</c:v>
                      </c:pt>
                      <c:pt idx="118">
                        <c:v>118</c:v>
                      </c:pt>
                      <c:pt idx="119">
                        <c:v>119</c:v>
                      </c:pt>
                      <c:pt idx="120">
                        <c:v>120</c:v>
                      </c:pt>
                      <c:pt idx="121">
                        <c:v>121</c:v>
                      </c:pt>
                      <c:pt idx="122">
                        <c:v>122</c:v>
                      </c:pt>
                      <c:pt idx="123">
                        <c:v>123</c:v>
                      </c:pt>
                      <c:pt idx="124">
                        <c:v>124</c:v>
                      </c:pt>
                      <c:pt idx="125">
                        <c:v>125</c:v>
                      </c:pt>
                      <c:pt idx="126">
                        <c:v>126</c:v>
                      </c:pt>
                      <c:pt idx="127">
                        <c:v>127</c:v>
                      </c:pt>
                      <c:pt idx="128">
                        <c:v>128</c:v>
                      </c:pt>
                      <c:pt idx="129">
                        <c:v>129</c:v>
                      </c:pt>
                      <c:pt idx="130">
                        <c:v>130</c:v>
                      </c:pt>
                      <c:pt idx="131">
                        <c:v>131</c:v>
                      </c:pt>
                      <c:pt idx="132">
                        <c:v>132</c:v>
                      </c:pt>
                      <c:pt idx="133">
                        <c:v>133</c:v>
                      </c:pt>
                      <c:pt idx="134">
                        <c:v>134</c:v>
                      </c:pt>
                      <c:pt idx="135">
                        <c:v>135</c:v>
                      </c:pt>
                      <c:pt idx="136">
                        <c:v>136</c:v>
                      </c:pt>
                      <c:pt idx="137">
                        <c:v>137</c:v>
                      </c:pt>
                      <c:pt idx="138">
                        <c:v>138</c:v>
                      </c:pt>
                      <c:pt idx="139">
                        <c:v>139</c:v>
                      </c:pt>
                      <c:pt idx="140">
                        <c:v>140</c:v>
                      </c:pt>
                      <c:pt idx="141">
                        <c:v>141</c:v>
                      </c:pt>
                      <c:pt idx="142">
                        <c:v>142</c:v>
                      </c:pt>
                      <c:pt idx="143">
                        <c:v>143</c:v>
                      </c:pt>
                      <c:pt idx="144">
                        <c:v>144</c:v>
                      </c:pt>
                      <c:pt idx="145">
                        <c:v>145</c:v>
                      </c:pt>
                      <c:pt idx="146">
                        <c:v>146</c:v>
                      </c:pt>
                      <c:pt idx="147">
                        <c:v>147</c:v>
                      </c:pt>
                      <c:pt idx="148">
                        <c:v>148</c:v>
                      </c:pt>
                      <c:pt idx="149">
                        <c:v>149</c:v>
                      </c:pt>
                      <c:pt idx="150">
                        <c:v>150</c:v>
                      </c:pt>
                      <c:pt idx="151">
                        <c:v>151</c:v>
                      </c:pt>
                      <c:pt idx="152">
                        <c:v>152</c:v>
                      </c:pt>
                      <c:pt idx="153">
                        <c:v>153</c:v>
                      </c:pt>
                      <c:pt idx="154">
                        <c:v>154</c:v>
                      </c:pt>
                      <c:pt idx="155">
                        <c:v>155</c:v>
                      </c:pt>
                      <c:pt idx="156">
                        <c:v>156</c:v>
                      </c:pt>
                      <c:pt idx="157">
                        <c:v>157</c:v>
                      </c:pt>
                      <c:pt idx="158">
                        <c:v>158</c:v>
                      </c:pt>
                      <c:pt idx="159">
                        <c:v>159</c:v>
                      </c:pt>
                      <c:pt idx="160">
                        <c:v>160</c:v>
                      </c:pt>
                      <c:pt idx="161">
                        <c:v>161</c:v>
                      </c:pt>
                      <c:pt idx="162">
                        <c:v>162</c:v>
                      </c:pt>
                      <c:pt idx="163">
                        <c:v>163</c:v>
                      </c:pt>
                      <c:pt idx="164">
                        <c:v>164</c:v>
                      </c:pt>
                      <c:pt idx="165">
                        <c:v>165</c:v>
                      </c:pt>
                      <c:pt idx="166">
                        <c:v>166</c:v>
                      </c:pt>
                      <c:pt idx="167">
                        <c:v>167</c:v>
                      </c:pt>
                      <c:pt idx="168">
                        <c:v>168</c:v>
                      </c:pt>
                      <c:pt idx="169">
                        <c:v>169</c:v>
                      </c:pt>
                      <c:pt idx="170">
                        <c:v>170</c:v>
                      </c:pt>
                      <c:pt idx="171">
                        <c:v>171</c:v>
                      </c:pt>
                      <c:pt idx="172">
                        <c:v>172</c:v>
                      </c:pt>
                      <c:pt idx="173">
                        <c:v>173</c:v>
                      </c:pt>
                      <c:pt idx="174">
                        <c:v>174</c:v>
                      </c:pt>
                      <c:pt idx="175">
                        <c:v>175</c:v>
                      </c:pt>
                      <c:pt idx="176">
                        <c:v>176</c:v>
                      </c:pt>
                      <c:pt idx="177">
                        <c:v>177</c:v>
                      </c:pt>
                      <c:pt idx="178">
                        <c:v>178</c:v>
                      </c:pt>
                      <c:pt idx="179">
                        <c:v>179</c:v>
                      </c:pt>
                      <c:pt idx="180">
                        <c:v>180</c:v>
                      </c:pt>
                      <c:pt idx="181">
                        <c:v>181</c:v>
                      </c:pt>
                      <c:pt idx="182">
                        <c:v>182</c:v>
                      </c:pt>
                      <c:pt idx="183">
                        <c:v>183</c:v>
                      </c:pt>
                      <c:pt idx="184">
                        <c:v>184</c:v>
                      </c:pt>
                      <c:pt idx="185">
                        <c:v>185</c:v>
                      </c:pt>
                      <c:pt idx="186">
                        <c:v>186</c:v>
                      </c:pt>
                      <c:pt idx="187">
                        <c:v>187</c:v>
                      </c:pt>
                      <c:pt idx="188">
                        <c:v>188</c:v>
                      </c:pt>
                      <c:pt idx="189">
                        <c:v>189</c:v>
                      </c:pt>
                      <c:pt idx="190">
                        <c:v>190</c:v>
                      </c:pt>
                      <c:pt idx="191">
                        <c:v>191</c:v>
                      </c:pt>
                    </c:numCache>
                  </c:numRef>
                </c15:cat>
              </c15:filteredCategoryTitle>
            </c:ext>
            <c:ext xmlns:c16="http://schemas.microsoft.com/office/drawing/2014/chart" uri="{C3380CC4-5D6E-409C-BE32-E72D297353CC}">
              <c16:uniqueId val="{00000001-5118-4552-8073-BC3B15445EB3}"/>
            </c:ext>
          </c:extLst>
        </c:ser>
        <c:ser>
          <c:idx val="4"/>
          <c:order val="4"/>
          <c:tx>
            <c:strRef>
              <c:f>Binomialfordeling!$F$1</c:f>
              <c:strCache>
                <c:ptCount val="1"/>
                <c:pt idx="0">
                  <c:v>X₃ ~ b(n₃, p₃)</c:v>
                </c:pt>
              </c:strCache>
            </c:strRef>
          </c:tx>
          <c:spPr>
            <a:solidFill>
              <a:schemeClr val="accent3"/>
            </a:solidFill>
            <a:ln>
              <a:solidFill>
                <a:schemeClr val="tx1"/>
              </a:solidFill>
            </a:ln>
          </c:spPr>
          <c:invertIfNegative val="0"/>
          <c:val>
            <c:numRef>
              <c:f>Binomialfordeling!$F$7:$F$198</c:f>
              <c:numCache>
                <c:formatCode>General</c:formatCode>
                <c:ptCount val="192"/>
                <c:pt idx="0">
                  <c:v>2.1711563230945518E-53</c:v>
                </c:pt>
                <c:pt idx="1">
                  <c:v>3.6774472287583665E-51</c:v>
                </c:pt>
                <c:pt idx="2">
                  <c:v>3.0980758257370724E-49</c:v>
                </c:pt>
                <c:pt idx="3">
                  <c:v>1.7308306641523285E-47</c:v>
                </c:pt>
                <c:pt idx="4">
                  <c:v>7.2139715794576157E-46</c:v>
                </c:pt>
                <c:pt idx="5">
                  <c:v>2.3925885362962843E-44</c:v>
                </c:pt>
                <c:pt idx="6">
                  <c:v>6.5773613158184899E-43</c:v>
                </c:pt>
                <c:pt idx="7">
                  <c:v>1.541513656092757E-41</c:v>
                </c:pt>
                <c:pt idx="8">
                  <c:v>3.1441061551627781E-40</c:v>
                </c:pt>
                <c:pt idx="9">
                  <c:v>5.6692782055670362E-39</c:v>
                </c:pt>
                <c:pt idx="10">
                  <c:v>9.1500010887584286E-38</c:v>
                </c:pt>
                <c:pt idx="11">
                  <c:v>1.3351468141006967E-36</c:v>
                </c:pt>
                <c:pt idx="12">
                  <c:v>1.7759971772471679E-35</c:v>
                </c:pt>
                <c:pt idx="13">
                  <c:v>2.1685724604034979E-34</c:v>
                </c:pt>
                <c:pt idx="14">
                  <c:v>2.44505083608294E-33</c:v>
                </c:pt>
                <c:pt idx="15">
                  <c:v>2.558538101304938E-32</c:v>
                </c:pt>
                <c:pt idx="16">
                  <c:v>2.4957815063672491E-31</c:v>
                </c:pt>
                <c:pt idx="17">
                  <c:v>2.2783355038702557E-30</c:v>
                </c:pt>
                <c:pt idx="18">
                  <c:v>1.9530637055189379E-29</c:v>
                </c:pt>
                <c:pt idx="19">
                  <c:v>1.5769971191235862E-28</c:v>
                </c:pt>
                <c:pt idx="20">
                  <c:v>1.2026834633014059E-27</c:v>
                </c:pt>
                <c:pt idx="21">
                  <c:v>8.6846064641092062E-27</c:v>
                </c:pt>
                <c:pt idx="22">
                  <c:v>5.9511154072240826E-26</c:v>
                </c:pt>
                <c:pt idx="23">
                  <c:v>3.8777448465612117E-25</c:v>
                </c:pt>
                <c:pt idx="24">
                  <c:v>2.4071284047521217E-24</c:v>
                </c:pt>
                <c:pt idx="25">
                  <c:v>1.4259283659546696E-23</c:v>
                </c:pt>
                <c:pt idx="26">
                  <c:v>8.0733621996940594E-23</c:v>
                </c:pt>
                <c:pt idx="27">
                  <c:v>4.3751868524547045E-22</c:v>
                </c:pt>
                <c:pt idx="28">
                  <c:v>2.272502712851843E-21</c:v>
                </c:pt>
                <c:pt idx="29">
                  <c:v>1.1327028811423463E-20</c:v>
                </c:pt>
                <c:pt idx="30">
                  <c:v>5.4241507779985019E-20</c:v>
                </c:pt>
                <c:pt idx="31">
                  <c:v>2.4981466182055022E-19</c:v>
                </c:pt>
                <c:pt idx="32">
                  <c:v>1.1076687835439314E-18</c:v>
                </c:pt>
                <c:pt idx="33">
                  <c:v>4.7327666205968167E-18</c:v>
                </c:pt>
                <c:pt idx="34">
                  <c:v>1.9503620934823328E-17</c:v>
                </c:pt>
                <c:pt idx="35">
                  <c:v>7.7583406403266946E-17</c:v>
                </c:pt>
                <c:pt idx="36">
                  <c:v>2.9813497680752578E-16</c:v>
                </c:pt>
                <c:pt idx="37">
                  <c:v>1.1075539551467787E-15</c:v>
                </c:pt>
                <c:pt idx="38">
                  <c:v>3.9803751377122003E-15</c:v>
                </c:pt>
                <c:pt idx="39">
                  <c:v>1.3847546016104669E-14</c:v>
                </c:pt>
                <c:pt idx="40">
                  <c:v>4.6663617329741112E-14</c:v>
                </c:pt>
                <c:pt idx="41">
                  <c:v>1.5240298766183828E-13</c:v>
                </c:pt>
                <c:pt idx="42">
                  <c:v>4.8267792588317912E-13</c:v>
                </c:pt>
                <c:pt idx="43">
                  <c:v>1.4831915379376633E-12</c:v>
                </c:pt>
                <c:pt idx="44">
                  <c:v>4.4241339356321889E-12</c:v>
                </c:pt>
                <c:pt idx="45">
                  <c:v>1.2816076042466526E-11</c:v>
                </c:pt>
                <c:pt idx="46">
                  <c:v>3.6072154964481699E-11</c:v>
                </c:pt>
                <c:pt idx="47">
                  <c:v>9.8687971129242572E-11</c:v>
                </c:pt>
                <c:pt idx="48">
                  <c:v>2.6254724394760739E-10</c:v>
                </c:pt>
                <c:pt idx="49">
                  <c:v>6.7946862786748333E-10</c:v>
                </c:pt>
                <c:pt idx="50">
                  <c:v>1.7112353292028885E-9</c:v>
                </c:pt>
                <c:pt idx="51">
                  <c:v>4.1954704131067032E-9</c:v>
                </c:pt>
                <c:pt idx="52">
                  <c:v>1.0016761726502867E-8</c:v>
                </c:pt>
                <c:pt idx="53">
                  <c:v>2.3296370366409106E-8</c:v>
                </c:pt>
                <c:pt idx="54">
                  <c:v>5.279533829368677E-8</c:v>
                </c:pt>
                <c:pt idx="55">
                  <c:v>1.1662064606279458E-7</c:v>
                </c:pt>
                <c:pt idx="56">
                  <c:v>2.5115874987647485E-7</c:v>
                </c:pt>
                <c:pt idx="57">
                  <c:v>5.275081985985549E-7</c:v>
                </c:pt>
                <c:pt idx="58">
                  <c:v>1.0807568753330257E-6</c:v>
                </c:pt>
                <c:pt idx="59">
                  <c:v>2.1604768876580739E-6</c:v>
                </c:pt>
                <c:pt idx="60">
                  <c:v>4.2149681166762993E-6</c:v>
                </c:pt>
                <c:pt idx="61">
                  <c:v>8.0270828006111411E-6</c:v>
                </c:pt>
                <c:pt idx="62">
                  <c:v>1.4925586096084714E-5</c:v>
                </c:pt>
                <c:pt idx="63">
                  <c:v>2.7102075022629923E-5</c:v>
                </c:pt>
                <c:pt idx="64">
                  <c:v>4.8067831172211548E-5</c:v>
                </c:pt>
                <c:pt idx="65">
                  <c:v>8.3285017203753775E-5</c:v>
                </c:pt>
                <c:pt idx="66">
                  <c:v>1.4099881986295854E-4</c:v>
                </c:pt>
                <c:pt idx="67">
                  <c:v>2.3327740543364734E-4</c:v>
                </c:pt>
                <c:pt idx="68">
                  <c:v>3.7723105406972527E-4</c:v>
                </c:pt>
                <c:pt idx="69">
                  <c:v>5.9632833567871933E-4</c:v>
                </c:pt>
                <c:pt idx="70">
                  <c:v>9.2165678619455268E-4</c:v>
                </c:pt>
                <c:pt idx="71">
                  <c:v>1.3928945370949805E-3</c:v>
                </c:pt>
                <c:pt idx="72">
                  <c:v>2.0586806051403868E-3</c:v>
                </c:pt>
                <c:pt idx="73">
                  <c:v>2.9760146354484711E-3</c:v>
                </c:pt>
                <c:pt idx="74">
                  <c:v>4.2083062642012297E-3</c:v>
                </c:pt>
                <c:pt idx="75">
                  <c:v>5.8217550054949956E-3</c:v>
                </c:pt>
                <c:pt idx="76">
                  <c:v>7.8798928227305654E-3</c:v>
                </c:pt>
                <c:pt idx="77">
                  <c:v>1.0436368710330466E-2</c:v>
                </c:pt>
                <c:pt idx="78">
                  <c:v>1.3526382087554609E-2</c:v>
                </c:pt>
                <c:pt idx="79">
                  <c:v>1.7157538874373646E-2</c:v>
                </c:pt>
                <c:pt idx="80">
                  <c:v>2.1301246376109199E-2</c:v>
                </c:pt>
                <c:pt idx="81">
                  <c:v>2.5886001011917438E-2</c:v>
                </c:pt>
                <c:pt idx="82">
                  <c:v>3.0793977273725952E-2</c:v>
                </c:pt>
                <c:pt idx="83">
                  <c:v>3.5862138116230555E-2</c:v>
                </c:pt>
                <c:pt idx="84">
                  <c:v>4.0888637259206308E-2</c:v>
                </c:pt>
                <c:pt idx="85">
                  <c:v>4.5644607497568962E-2</c:v>
                </c:pt>
                <c:pt idx="86">
                  <c:v>4.9890617497342825E-2</c:v>
                </c:pt>
                <c:pt idx="87">
                  <c:v>5.3396269214787843E-2</c:v>
                </c:pt>
                <c:pt idx="88">
                  <c:v>5.5960755557865123E-2</c:v>
                </c:pt>
                <c:pt idx="89">
                  <c:v>5.7431846015608468E-2</c:v>
                </c:pt>
                <c:pt idx="90">
                  <c:v>5.7720811278580059E-2</c:v>
                </c:pt>
                <c:pt idx="91">
                  <c:v>5.6811256715616744E-2</c:v>
                </c:pt>
                <c:pt idx="92">
                  <c:v>5.4760645316529674E-2</c:v>
                </c:pt>
                <c:pt idx="93">
                  <c:v>5.1694315816151894E-2</c:v>
                </c:pt>
                <c:pt idx="94">
                  <c:v>4.7792858018706426E-2</c:v>
                </c:pt>
                <c:pt idx="95">
                  <c:v>4.3274605701545718E-2</c:v>
                </c:pt>
                <c:pt idx="96">
                  <c:v>3.8375593735333023E-2</c:v>
                </c:pt>
                <c:pt idx="97">
                  <c:v>3.3329512940723983E-2</c:v>
                </c:pt>
                <c:pt idx="98">
                  <c:v>2.8349978469795662E-2</c:v>
                </c:pt>
                <c:pt idx="99">
                  <c:v>2.3616877433100151E-2</c:v>
                </c:pt>
                <c:pt idx="100">
                  <c:v>1.9267807173721709E-2</c:v>
                </c:pt>
                <c:pt idx="101">
                  <c:v>1.5394808758081068E-2</c:v>
                </c:pt>
                <c:pt idx="102">
                  <c:v>1.2045882546556192E-2</c:v>
                </c:pt>
                <c:pt idx="103">
                  <c:v>9.230248523950265E-3</c:v>
                </c:pt>
                <c:pt idx="104">
                  <c:v>6.9260355397420831E-3</c:v>
                </c:pt>
                <c:pt idx="105">
                  <c:v>5.0890492941608936E-3</c:v>
                </c:pt>
                <c:pt idx="106">
                  <c:v>3.6614341842289649E-3</c:v>
                </c:pt>
                <c:pt idx="107">
                  <c:v>2.5793386644321469E-3</c:v>
                </c:pt>
                <c:pt idx="108">
                  <c:v>1.7790407140423053E-3</c:v>
                </c:pt>
                <c:pt idx="109">
                  <c:v>1.2013221093091601E-3</c:v>
                </c:pt>
                <c:pt idx="110">
                  <c:v>7.9415015596526661E-4</c:v>
                </c:pt>
                <c:pt idx="111">
                  <c:v>5.1390950939312686E-4</c:v>
                </c:pt>
                <c:pt idx="112">
                  <c:v>3.2552219597677779E-4</c:v>
                </c:pt>
                <c:pt idx="113">
                  <c:v>2.0181397790311806E-4</c:v>
                </c:pt>
                <c:pt idx="114">
                  <c:v>1.2245118222324264E-4</c:v>
                </c:pt>
                <c:pt idx="115">
                  <c:v>7.2707272923037448E-5</c:v>
                </c:pt>
                <c:pt idx="116">
                  <c:v>4.2243067482285536E-5</c:v>
                </c:pt>
                <c:pt idx="117">
                  <c:v>2.4013354761337798E-5</c:v>
                </c:pt>
                <c:pt idx="118">
                  <c:v>1.3354404838492673E-5</c:v>
                </c:pt>
                <c:pt idx="119">
                  <c:v>7.264779292986924E-6</c:v>
                </c:pt>
                <c:pt idx="120">
                  <c:v>3.8654108690986902E-6</c:v>
                </c:pt>
                <c:pt idx="121">
                  <c:v>2.01136380324067E-6</c:v>
                </c:pt>
                <c:pt idx="122">
                  <c:v>1.0234127610055299E-6</c:v>
                </c:pt>
                <c:pt idx="123">
                  <c:v>5.091160582820869E-7</c:v>
                </c:pt>
                <c:pt idx="124">
                  <c:v>2.4758595895763084E-7</c:v>
                </c:pt>
                <c:pt idx="125">
                  <c:v>1.1768274486906883E-7</c:v>
                </c:pt>
                <c:pt idx="126">
                  <c:v>5.4664850940977489E-8</c:v>
                </c:pt>
                <c:pt idx="127">
                  <c:v>2.4810744261578863E-8</c:v>
                </c:pt>
                <c:pt idx="128">
                  <c:v>1.1000990380134031E-8</c:v>
                </c:pt>
                <c:pt idx="129">
                  <c:v>4.7643604673946368E-9</c:v>
                </c:pt>
                <c:pt idx="130">
                  <c:v>2.0149994777921469E-9</c:v>
                </c:pt>
                <c:pt idx="131">
                  <c:v>8.3206157321475885E-10</c:v>
                </c:pt>
                <c:pt idx="132">
                  <c:v>3.3539360155312101E-10</c:v>
                </c:pt>
                <c:pt idx="133">
                  <c:v>1.3194019819929083E-10</c:v>
                </c:pt>
                <c:pt idx="134">
                  <c:v>5.0643337129156426E-11</c:v>
                </c:pt>
                <c:pt idx="135">
                  <c:v>1.8962054530958606E-11</c:v>
                </c:pt>
                <c:pt idx="136">
                  <c:v>6.9239910551447238E-12</c:v>
                </c:pt>
                <c:pt idx="137">
                  <c:v>2.4650209168915072E-12</c:v>
                </c:pt>
                <c:pt idx="138">
                  <c:v>8.5537641332657849E-13</c:v>
                </c:pt>
                <c:pt idx="139">
                  <c:v>2.8922799587301859E-13</c:v>
                </c:pt>
                <c:pt idx="140">
                  <c:v>9.5265932872460983E-14</c:v>
                </c:pt>
                <c:pt idx="141">
                  <c:v>3.055699733644933E-14</c:v>
                </c:pt>
                <c:pt idx="142">
                  <c:v>9.5414488095477862E-15</c:v>
                </c:pt>
                <c:pt idx="143">
                  <c:v>2.8993213627640094E-15</c:v>
                </c:pt>
                <c:pt idx="144">
                  <c:v>8.5703210094281831E-16</c:v>
                </c:pt>
                <c:pt idx="145">
                  <c:v>2.4634793896977347E-16</c:v>
                </c:pt>
                <c:pt idx="146">
                  <c:v>6.8829703289304497E-17</c:v>
                </c:pt>
                <c:pt idx="147">
                  <c:v>1.868499839005009E-17</c:v>
                </c:pt>
                <c:pt idx="148">
                  <c:v>4.9261316510229702E-18</c:v>
                </c:pt>
                <c:pt idx="149">
                  <c:v>1.2606954624182846E-18</c:v>
                </c:pt>
                <c:pt idx="150">
                  <c:v>3.1303306198914817E-19</c:v>
                </c:pt>
                <c:pt idx="151">
                  <c:v>7.5373573716491992E-20</c:v>
                </c:pt>
                <c:pt idx="152">
                  <c:v>1.7589662188058872E-20</c:v>
                </c:pt>
                <c:pt idx="153">
                  <c:v>3.9760575645224974E-21</c:v>
                </c:pt>
                <c:pt idx="154">
                  <c:v>8.7003660992858599E-22</c:v>
                </c:pt>
                <c:pt idx="155">
                  <c:v>1.8417451791427822E-22</c:v>
                </c:pt>
                <c:pt idx="156">
                  <c:v>3.7690285959236019E-23</c:v>
                </c:pt>
                <c:pt idx="157">
                  <c:v>7.4510900616443523E-24</c:v>
                </c:pt>
                <c:pt idx="158">
                  <c:v>1.4218822448659834E-24</c:v>
                </c:pt>
                <c:pt idx="159">
                  <c:v>2.6169922413517554E-25</c:v>
                </c:pt>
                <c:pt idx="160">
                  <c:v>4.6414579374917528E-26</c:v>
                </c:pt>
                <c:pt idx="161">
                  <c:v>7.925236393912584E-27</c:v>
                </c:pt>
                <c:pt idx="162">
                  <c:v>1.3014888557438454E-27</c:v>
                </c:pt>
                <c:pt idx="163">
                  <c:v>2.0533965856914765E-28</c:v>
                </c:pt>
                <c:pt idx="164">
                  <c:v>3.1089161375632683E-29</c:v>
                </c:pt>
                <c:pt idx="165">
                  <c:v>4.5113946009923219E-30</c:v>
                </c:pt>
                <c:pt idx="166">
                  <c:v>6.266110709721116E-31</c:v>
                </c:pt>
                <c:pt idx="167">
                  <c:v>8.3184725838008013E-32</c:v>
                </c:pt>
                <c:pt idx="168">
                  <c:v>1.0538226723413497E-32</c:v>
                </c:pt>
                <c:pt idx="169">
                  <c:v>1.2718346642860296E-33</c:v>
                </c:pt>
                <c:pt idx="170">
                  <c:v>1.4595749643415807E-34</c:v>
                </c:pt>
                <c:pt idx="171">
                  <c:v>1.5895404278993209E-35</c:v>
                </c:pt>
                <c:pt idx="172">
                  <c:v>1.639060994104163E-36</c:v>
                </c:pt>
                <c:pt idx="173">
                  <c:v>1.596337078999914E-37</c:v>
                </c:pt>
                <c:pt idx="174">
                  <c:v>1.4644341453415025E-38</c:v>
                </c:pt>
                <c:pt idx="175">
                  <c:v>1.2615448863912058E-39</c:v>
                </c:pt>
                <c:pt idx="176">
                  <c:v>1.0170258946893062E-40</c:v>
                </c:pt>
                <c:pt idx="177">
                  <c:v>7.6431431164690759E-42</c:v>
                </c:pt>
                <c:pt idx="178">
                  <c:v>5.3309181372023193E-43</c:v>
                </c:pt>
                <c:pt idx="179">
                  <c:v>3.4333203139354987E-44</c:v>
                </c:pt>
                <c:pt idx="180">
                  <c:v>2.0297616950310403E-45</c:v>
                </c:pt>
                <c:pt idx="181">
                  <c:v>1.0939088880757592E-46</c:v>
                </c:pt>
                <c:pt idx="182">
                  <c:v>5.3300557474144193E-48</c:v>
                </c:pt>
                <c:pt idx="183">
                  <c:v>2.3245835458874486E-49</c:v>
                </c:pt>
                <c:pt idx="184">
                  <c:v>8.9627093237666142E-51</c:v>
                </c:pt>
                <c:pt idx="185">
                  <c:v>3.0073751835993133E-52</c:v>
                </c:pt>
                <c:pt idx="186">
                  <c:v>8.602960050466932E-54</c:v>
                </c:pt>
                <c:pt idx="187">
                  <c:v>2.0398502793458462E-55</c:v>
                </c:pt>
                <c:pt idx="188">
                  <c:v>3.8487741119733765E-57</c:v>
                </c:pt>
                <c:pt idx="189">
                  <c:v>5.4175616430889984E-59</c:v>
                </c:pt>
                <c:pt idx="190">
                  <c:v>5.057108187193426E-61</c:v>
                </c:pt>
                <c:pt idx="191">
                  <c:v>2.3479609285596896E-63</c:v>
                </c:pt>
              </c:numCache>
            </c:numRef>
          </c:val>
          <c:extLst>
            <c:ext xmlns:c15="http://schemas.microsoft.com/office/drawing/2012/chart" uri="{02D57815-91ED-43cb-92C2-25804820EDAC}">
              <c15:filteredCategoryTitle>
                <c15:cat>
                  <c:numRef>
                    <c:extLst>
                      <c:ext uri="{02D57815-91ED-43cb-92C2-25804820EDAC}">
                        <c15:formulaRef>
                          <c15:sqref>Binomialfordeling!$A$7:$A$198</c15:sqref>
                        </c15:formulaRef>
                      </c:ext>
                    </c:extLst>
                    <c:numCache>
                      <c:formatCode>General</c:formatCode>
                      <c:ptCount val="192"/>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pt idx="75">
                        <c:v>75</c:v>
                      </c:pt>
                      <c:pt idx="76">
                        <c:v>76</c:v>
                      </c:pt>
                      <c:pt idx="77">
                        <c:v>77</c:v>
                      </c:pt>
                      <c:pt idx="78">
                        <c:v>78</c:v>
                      </c:pt>
                      <c:pt idx="79">
                        <c:v>79</c:v>
                      </c:pt>
                      <c:pt idx="80">
                        <c:v>80</c:v>
                      </c:pt>
                      <c:pt idx="81">
                        <c:v>81</c:v>
                      </c:pt>
                      <c:pt idx="82">
                        <c:v>82</c:v>
                      </c:pt>
                      <c:pt idx="83">
                        <c:v>83</c:v>
                      </c:pt>
                      <c:pt idx="84">
                        <c:v>84</c:v>
                      </c:pt>
                      <c:pt idx="85">
                        <c:v>85</c:v>
                      </c:pt>
                      <c:pt idx="86">
                        <c:v>86</c:v>
                      </c:pt>
                      <c:pt idx="87">
                        <c:v>87</c:v>
                      </c:pt>
                      <c:pt idx="88">
                        <c:v>88</c:v>
                      </c:pt>
                      <c:pt idx="89">
                        <c:v>89</c:v>
                      </c:pt>
                      <c:pt idx="90">
                        <c:v>90</c:v>
                      </c:pt>
                      <c:pt idx="91">
                        <c:v>91</c:v>
                      </c:pt>
                      <c:pt idx="92">
                        <c:v>92</c:v>
                      </c:pt>
                      <c:pt idx="93">
                        <c:v>93</c:v>
                      </c:pt>
                      <c:pt idx="94">
                        <c:v>94</c:v>
                      </c:pt>
                      <c:pt idx="95">
                        <c:v>95</c:v>
                      </c:pt>
                      <c:pt idx="96">
                        <c:v>96</c:v>
                      </c:pt>
                      <c:pt idx="97">
                        <c:v>97</c:v>
                      </c:pt>
                      <c:pt idx="98">
                        <c:v>98</c:v>
                      </c:pt>
                      <c:pt idx="99">
                        <c:v>99</c:v>
                      </c:pt>
                      <c:pt idx="100">
                        <c:v>100</c:v>
                      </c:pt>
                      <c:pt idx="101">
                        <c:v>101</c:v>
                      </c:pt>
                      <c:pt idx="102">
                        <c:v>102</c:v>
                      </c:pt>
                      <c:pt idx="103">
                        <c:v>103</c:v>
                      </c:pt>
                      <c:pt idx="104">
                        <c:v>104</c:v>
                      </c:pt>
                      <c:pt idx="105">
                        <c:v>105</c:v>
                      </c:pt>
                      <c:pt idx="106">
                        <c:v>106</c:v>
                      </c:pt>
                      <c:pt idx="107">
                        <c:v>107</c:v>
                      </c:pt>
                      <c:pt idx="108">
                        <c:v>108</c:v>
                      </c:pt>
                      <c:pt idx="109">
                        <c:v>109</c:v>
                      </c:pt>
                      <c:pt idx="110">
                        <c:v>110</c:v>
                      </c:pt>
                      <c:pt idx="111">
                        <c:v>111</c:v>
                      </c:pt>
                      <c:pt idx="112">
                        <c:v>112</c:v>
                      </c:pt>
                      <c:pt idx="113">
                        <c:v>113</c:v>
                      </c:pt>
                      <c:pt idx="114">
                        <c:v>114</c:v>
                      </c:pt>
                      <c:pt idx="115">
                        <c:v>115</c:v>
                      </c:pt>
                      <c:pt idx="116">
                        <c:v>116</c:v>
                      </c:pt>
                      <c:pt idx="117">
                        <c:v>117</c:v>
                      </c:pt>
                      <c:pt idx="118">
                        <c:v>118</c:v>
                      </c:pt>
                      <c:pt idx="119">
                        <c:v>119</c:v>
                      </c:pt>
                      <c:pt idx="120">
                        <c:v>120</c:v>
                      </c:pt>
                      <c:pt idx="121">
                        <c:v>121</c:v>
                      </c:pt>
                      <c:pt idx="122">
                        <c:v>122</c:v>
                      </c:pt>
                      <c:pt idx="123">
                        <c:v>123</c:v>
                      </c:pt>
                      <c:pt idx="124">
                        <c:v>124</c:v>
                      </c:pt>
                      <c:pt idx="125">
                        <c:v>125</c:v>
                      </c:pt>
                      <c:pt idx="126">
                        <c:v>126</c:v>
                      </c:pt>
                      <c:pt idx="127">
                        <c:v>127</c:v>
                      </c:pt>
                      <c:pt idx="128">
                        <c:v>128</c:v>
                      </c:pt>
                      <c:pt idx="129">
                        <c:v>129</c:v>
                      </c:pt>
                      <c:pt idx="130">
                        <c:v>130</c:v>
                      </c:pt>
                      <c:pt idx="131">
                        <c:v>131</c:v>
                      </c:pt>
                      <c:pt idx="132">
                        <c:v>132</c:v>
                      </c:pt>
                      <c:pt idx="133">
                        <c:v>133</c:v>
                      </c:pt>
                      <c:pt idx="134">
                        <c:v>134</c:v>
                      </c:pt>
                      <c:pt idx="135">
                        <c:v>135</c:v>
                      </c:pt>
                      <c:pt idx="136">
                        <c:v>136</c:v>
                      </c:pt>
                      <c:pt idx="137">
                        <c:v>137</c:v>
                      </c:pt>
                      <c:pt idx="138">
                        <c:v>138</c:v>
                      </c:pt>
                      <c:pt idx="139">
                        <c:v>139</c:v>
                      </c:pt>
                      <c:pt idx="140">
                        <c:v>140</c:v>
                      </c:pt>
                      <c:pt idx="141">
                        <c:v>141</c:v>
                      </c:pt>
                      <c:pt idx="142">
                        <c:v>142</c:v>
                      </c:pt>
                      <c:pt idx="143">
                        <c:v>143</c:v>
                      </c:pt>
                      <c:pt idx="144">
                        <c:v>144</c:v>
                      </c:pt>
                      <c:pt idx="145">
                        <c:v>145</c:v>
                      </c:pt>
                      <c:pt idx="146">
                        <c:v>146</c:v>
                      </c:pt>
                      <c:pt idx="147">
                        <c:v>147</c:v>
                      </c:pt>
                      <c:pt idx="148">
                        <c:v>148</c:v>
                      </c:pt>
                      <c:pt idx="149">
                        <c:v>149</c:v>
                      </c:pt>
                      <c:pt idx="150">
                        <c:v>150</c:v>
                      </c:pt>
                      <c:pt idx="151">
                        <c:v>151</c:v>
                      </c:pt>
                      <c:pt idx="152">
                        <c:v>152</c:v>
                      </c:pt>
                      <c:pt idx="153">
                        <c:v>153</c:v>
                      </c:pt>
                      <c:pt idx="154">
                        <c:v>154</c:v>
                      </c:pt>
                      <c:pt idx="155">
                        <c:v>155</c:v>
                      </c:pt>
                      <c:pt idx="156">
                        <c:v>156</c:v>
                      </c:pt>
                      <c:pt idx="157">
                        <c:v>157</c:v>
                      </c:pt>
                      <c:pt idx="158">
                        <c:v>158</c:v>
                      </c:pt>
                      <c:pt idx="159">
                        <c:v>159</c:v>
                      </c:pt>
                      <c:pt idx="160">
                        <c:v>160</c:v>
                      </c:pt>
                      <c:pt idx="161">
                        <c:v>161</c:v>
                      </c:pt>
                      <c:pt idx="162">
                        <c:v>162</c:v>
                      </c:pt>
                      <c:pt idx="163">
                        <c:v>163</c:v>
                      </c:pt>
                      <c:pt idx="164">
                        <c:v>164</c:v>
                      </c:pt>
                      <c:pt idx="165">
                        <c:v>165</c:v>
                      </c:pt>
                      <c:pt idx="166">
                        <c:v>166</c:v>
                      </c:pt>
                      <c:pt idx="167">
                        <c:v>167</c:v>
                      </c:pt>
                      <c:pt idx="168">
                        <c:v>168</c:v>
                      </c:pt>
                      <c:pt idx="169">
                        <c:v>169</c:v>
                      </c:pt>
                      <c:pt idx="170">
                        <c:v>170</c:v>
                      </c:pt>
                      <c:pt idx="171">
                        <c:v>171</c:v>
                      </c:pt>
                      <c:pt idx="172">
                        <c:v>172</c:v>
                      </c:pt>
                      <c:pt idx="173">
                        <c:v>173</c:v>
                      </c:pt>
                      <c:pt idx="174">
                        <c:v>174</c:v>
                      </c:pt>
                      <c:pt idx="175">
                        <c:v>175</c:v>
                      </c:pt>
                      <c:pt idx="176">
                        <c:v>176</c:v>
                      </c:pt>
                      <c:pt idx="177">
                        <c:v>177</c:v>
                      </c:pt>
                      <c:pt idx="178">
                        <c:v>178</c:v>
                      </c:pt>
                      <c:pt idx="179">
                        <c:v>179</c:v>
                      </c:pt>
                      <c:pt idx="180">
                        <c:v>180</c:v>
                      </c:pt>
                      <c:pt idx="181">
                        <c:v>181</c:v>
                      </c:pt>
                      <c:pt idx="182">
                        <c:v>182</c:v>
                      </c:pt>
                      <c:pt idx="183">
                        <c:v>183</c:v>
                      </c:pt>
                      <c:pt idx="184">
                        <c:v>184</c:v>
                      </c:pt>
                      <c:pt idx="185">
                        <c:v>185</c:v>
                      </c:pt>
                      <c:pt idx="186">
                        <c:v>186</c:v>
                      </c:pt>
                      <c:pt idx="187">
                        <c:v>187</c:v>
                      </c:pt>
                      <c:pt idx="188">
                        <c:v>188</c:v>
                      </c:pt>
                      <c:pt idx="189">
                        <c:v>189</c:v>
                      </c:pt>
                      <c:pt idx="190">
                        <c:v>190</c:v>
                      </c:pt>
                      <c:pt idx="191">
                        <c:v>191</c:v>
                      </c:pt>
                    </c:numCache>
                  </c:numRef>
                </c15:cat>
              </c15:filteredCategoryTitle>
            </c:ext>
            <c:ext xmlns:c16="http://schemas.microsoft.com/office/drawing/2014/chart" uri="{C3380CC4-5D6E-409C-BE32-E72D297353CC}">
              <c16:uniqueId val="{00000002-5118-4552-8073-BC3B15445EB3}"/>
            </c:ext>
          </c:extLst>
        </c:ser>
        <c:dLbls>
          <c:showLegendKey val="0"/>
          <c:showVal val="0"/>
          <c:showCatName val="0"/>
          <c:showSerName val="0"/>
          <c:showPercent val="0"/>
          <c:showBubbleSize val="0"/>
        </c:dLbls>
        <c:gapWidth val="0"/>
        <c:overlap val="100"/>
        <c:axId val="417556568"/>
        <c:axId val="417555784"/>
      </c:barChart>
      <c:scatterChart>
        <c:scatterStyle val="smoothMarker"/>
        <c:varyColors val="0"/>
        <c:ser>
          <c:idx val="1"/>
          <c:order val="1"/>
          <c:tx>
            <c:strRef>
              <c:f>Binomialfordeling!$C$1</c:f>
              <c:strCache>
                <c:ptCount val="1"/>
                <c:pt idx="0">
                  <c:v>Y₁ ~ N(µ₁, σ₁²)</c:v>
                </c:pt>
              </c:strCache>
            </c:strRef>
          </c:tx>
          <c:spPr>
            <a:ln w="28575">
              <a:solidFill>
                <a:schemeClr val="accent1">
                  <a:lumMod val="50000"/>
                </a:schemeClr>
              </a:solidFill>
            </a:ln>
          </c:spPr>
          <c:marker>
            <c:symbol val="none"/>
          </c:marker>
          <c:yVal>
            <c:numRef>
              <c:f>Binomialfordeling!$C$7:$C$198</c:f>
              <c:numCache>
                <c:formatCode>General</c:formatCode>
                <c:ptCount val="192"/>
                <c:pt idx="0">
                  <c:v>2.2911490524817651E-22</c:v>
                </c:pt>
                <c:pt idx="1">
                  <c:v>1.0071915212926825E-21</c:v>
                </c:pt>
                <c:pt idx="2">
                  <c:v>4.3240108563152473E-21</c:v>
                </c:pt>
                <c:pt idx="3">
                  <c:v>1.812915186602483E-20</c:v>
                </c:pt>
                <c:pt idx="4">
                  <c:v>7.4230809257476877E-20</c:v>
                </c:pt>
                <c:pt idx="5">
                  <c:v>2.9682939045655182E-19</c:v>
                </c:pt>
                <c:pt idx="6">
                  <c:v>1.1591659144576776E-18</c:v>
                </c:pt>
                <c:pt idx="7">
                  <c:v>4.4207942309901105E-18</c:v>
                </c:pt>
                <c:pt idx="8">
                  <c:v>1.6465351119937213E-17</c:v>
                </c:pt>
                <c:pt idx="9">
                  <c:v>5.9890465514592298E-17</c:v>
                </c:pt>
                <c:pt idx="10">
                  <c:v>2.1274549772240758E-16</c:v>
                </c:pt>
                <c:pt idx="11">
                  <c:v>7.3803857909226832E-16</c:v>
                </c:pt>
                <c:pt idx="12">
                  <c:v>2.5004245077480921E-15</c:v>
                </c:pt>
                <c:pt idx="13">
                  <c:v>8.2730267142924037E-15</c:v>
                </c:pt>
                <c:pt idx="14">
                  <c:v>2.6731978507754257E-14</c:v>
                </c:pt>
                <c:pt idx="15">
                  <c:v>8.4355572400221116E-14</c:v>
                </c:pt>
                <c:pt idx="16">
                  <c:v>2.5996354281911425E-13</c:v>
                </c:pt>
                <c:pt idx="17">
                  <c:v>7.8239688744096584E-13</c:v>
                </c:pt>
                <c:pt idx="18">
                  <c:v>2.2996290064269516E-12</c:v>
                </c:pt>
                <c:pt idx="19">
                  <c:v>6.6009195352844757E-12</c:v>
                </c:pt>
                <c:pt idx="20">
                  <c:v>1.8504062914365494E-11</c:v>
                </c:pt>
                <c:pt idx="21">
                  <c:v>5.0657733022037823E-11</c:v>
                </c:pt>
                <c:pt idx="22">
                  <c:v>1.3543795950763611E-10</c:v>
                </c:pt>
                <c:pt idx="23">
                  <c:v>3.5363158718153281E-10</c:v>
                </c:pt>
                <c:pt idx="24">
                  <c:v>9.0173244297338618E-10</c:v>
                </c:pt>
                <c:pt idx="25">
                  <c:v>2.2455376289409152E-9</c:v>
                </c:pt>
                <c:pt idx="26">
                  <c:v>5.4610854957888186E-9</c:v>
                </c:pt>
                <c:pt idx="27">
                  <c:v>1.297040721122967E-8</c:v>
                </c:pt>
                <c:pt idx="28">
                  <c:v>3.0084600132739088E-8</c:v>
                </c:pt>
                <c:pt idx="29">
                  <c:v>6.8147648178634646E-8</c:v>
                </c:pt>
                <c:pt idx="30">
                  <c:v>1.5075561566398106E-7</c:v>
                </c:pt>
                <c:pt idx="31">
                  <c:v>3.2569577247768076E-7</c:v>
                </c:pt>
                <c:pt idx="32">
                  <c:v>6.8717403486221252E-7</c:v>
                </c:pt>
                <c:pt idx="33">
                  <c:v>1.4159155706403131E-6</c:v>
                </c:pt>
                <c:pt idx="34">
                  <c:v>2.8492067924116744E-6</c:v>
                </c:pt>
                <c:pt idx="35">
                  <c:v>5.5992077446668545E-6</c:v>
                </c:pt>
                <c:pt idx="36">
                  <c:v>1.0745959222866885E-5</c:v>
                </c:pt>
                <c:pt idx="37">
                  <c:v>2.0140942616342376E-5</c:v>
                </c:pt>
                <c:pt idx="38">
                  <c:v>3.6866371303854249E-5</c:v>
                </c:pt>
                <c:pt idx="39">
                  <c:v>6.5901756535389434E-5</c:v>
                </c:pt>
                <c:pt idx="40">
                  <c:v>1.150481354949656E-4</c:v>
                </c:pt>
                <c:pt idx="41">
                  <c:v>1.9614542188794152E-4</c:v>
                </c:pt>
                <c:pt idx="42">
                  <c:v>3.2658239080387636E-4</c:v>
                </c:pt>
                <c:pt idx="43">
                  <c:v>5.3103524820948044E-4</c:v>
                </c:pt>
                <c:pt idx="44">
                  <c:v>8.4327636968387055E-4</c:v>
                </c:pt>
                <c:pt idx="45">
                  <c:v>1.3077734290892814E-3</c:v>
                </c:pt>
                <c:pt idx="46">
                  <c:v>1.9806652616846713E-3</c:v>
                </c:pt>
                <c:pt idx="47">
                  <c:v>2.9295819890335305E-3</c:v>
                </c:pt>
                <c:pt idx="48">
                  <c:v>4.2317131987379616E-3</c:v>
                </c:pt>
                <c:pt idx="49">
                  <c:v>5.9695664647771204E-3</c:v>
                </c:pt>
                <c:pt idx="50">
                  <c:v>8.224042665656156E-3</c:v>
                </c:pt>
                <c:pt idx="51">
                  <c:v>1.1064808816232402E-2</c:v>
                </c:pt>
                <c:pt idx="52">
                  <c:v>1.4538462172371678E-2</c:v>
                </c:pt>
                <c:pt idx="53">
                  <c:v>1.8655591526635023E-2</c:v>
                </c:pt>
                <c:pt idx="54">
                  <c:v>2.3378442481205446E-2</c:v>
                </c:pt>
                <c:pt idx="55">
                  <c:v>2.8611334920991566E-2</c:v>
                </c:pt>
                <c:pt idx="56">
                  <c:v>3.4196106816241252E-2</c:v>
                </c:pt>
                <c:pt idx="57">
                  <c:v>3.9914547083916695E-2</c:v>
                </c:pt>
                <c:pt idx="58">
                  <c:v>4.5498988632642706E-2</c:v>
                </c:pt>
                <c:pt idx="59">
                  <c:v>5.0651029553895451E-2</c:v>
                </c:pt>
                <c:pt idx="60">
                  <c:v>5.5066922836529447E-2</c:v>
                </c:pt>
                <c:pt idx="61">
                  <c:v>5.8466801598726137E-2</c:v>
                </c:pt>
                <c:pt idx="62">
                  <c:v>6.0623898586538695E-2</c:v>
                </c:pt>
                <c:pt idx="63">
                  <c:v>6.1389540556966757E-2</c:v>
                </c:pt>
                <c:pt idx="64">
                  <c:v>6.0710093484249113E-2</c:v>
                </c:pt>
                <c:pt idx="65">
                  <c:v>5.8633175675719171E-2</c:v>
                </c:pt>
                <c:pt idx="66">
                  <c:v>5.530213896254562E-2</c:v>
                </c:pt>
                <c:pt idx="67">
                  <c:v>5.093970648130873E-2</c:v>
                </c:pt>
                <c:pt idx="68">
                  <c:v>4.5823361411741169E-2</c:v>
                </c:pt>
                <c:pt idx="69">
                  <c:v>4.0256262075308483E-2</c:v>
                </c:pt>
                <c:pt idx="70">
                  <c:v>3.4537901478479238E-2</c:v>
                </c:pt>
                <c:pt idx="71">
                  <c:v>2.893839515813797E-2</c:v>
                </c:pt>
                <c:pt idx="72">
                  <c:v>2.3679304152622215E-2</c:v>
                </c:pt>
                <c:pt idx="73">
                  <c:v>1.8922539739929807E-2</c:v>
                </c:pt>
                <c:pt idx="74">
                  <c:v>1.4767463730607036E-2</c:v>
                </c:pt>
                <c:pt idx="75">
                  <c:v>1.1255075085300548E-2</c:v>
                </c:pt>
                <c:pt idx="76">
                  <c:v>8.3773541830699291E-3</c:v>
                </c:pt>
                <c:pt idx="77">
                  <c:v>6.0894960713772685E-3</c:v>
                </c:pt>
                <c:pt idx="78">
                  <c:v>4.3228665512126119E-3</c:v>
                </c:pt>
                <c:pt idx="79">
                  <c:v>2.9969417369035325E-3</c:v>
                </c:pt>
                <c:pt idx="80">
                  <c:v>2.0290874647777147E-3</c:v>
                </c:pt>
                <c:pt idx="81">
                  <c:v>1.3416499928633851E-3</c:v>
                </c:pt>
                <c:pt idx="82">
                  <c:v>8.6635062749236796E-4</c:v>
                </c:pt>
                <c:pt idx="83">
                  <c:v>5.4634145224715215E-4</c:v>
                </c:pt>
                <c:pt idx="84">
                  <c:v>3.3647330035144673E-4</c:v>
                </c:pt>
                <c:pt idx="85">
                  <c:v>2.0237322851185638E-4</c:v>
                </c:pt>
                <c:pt idx="86">
                  <c:v>1.1886979373632172E-4</c:v>
                </c:pt>
                <c:pt idx="87">
                  <c:v>6.8187686366173129E-5</c:v>
                </c:pt>
                <c:pt idx="88">
                  <c:v>3.8199387341446133E-5</c:v>
                </c:pt>
                <c:pt idx="89">
                  <c:v>2.0898871566838441E-5</c:v>
                </c:pt>
                <c:pt idx="90">
                  <c:v>1.1166196684413637E-5</c:v>
                </c:pt>
                <c:pt idx="91">
                  <c:v>5.8264457422873152E-6</c:v>
                </c:pt>
                <c:pt idx="92">
                  <c:v>2.9690542739426483E-6</c:v>
                </c:pt>
                <c:pt idx="93">
                  <c:v>1.4775716962712683E-6</c:v>
                </c:pt>
                <c:pt idx="94">
                  <c:v>7.1811663476218094E-7</c:v>
                </c:pt>
                <c:pt idx="95">
                  <c:v>3.408453767234782E-7</c:v>
                </c:pt>
                <c:pt idx="96">
                  <c:v>1.5799226487156708E-7</c:v>
                </c:pt>
                <c:pt idx="97">
                  <c:v>7.1520450122803259E-8</c:v>
                </c:pt>
                <c:pt idx="98">
                  <c:v>3.1618455386221416E-8</c:v>
                </c:pt>
                <c:pt idx="99">
                  <c:v>1.3651081452209009E-8</c:v>
                </c:pt>
                <c:pt idx="100">
                  <c:v>5.7558499361184532E-9</c:v>
                </c:pt>
                <c:pt idx="101">
                  <c:v>2.3701065157944277E-9</c:v>
                </c:pt>
                <c:pt idx="102">
                  <c:v>9.5310832427857703E-10</c:v>
                </c:pt>
                <c:pt idx="103">
                  <c:v>3.7431105841866253E-10</c:v>
                </c:pt>
                <c:pt idx="104">
                  <c:v>1.4356185122108481E-10</c:v>
                </c:pt>
                <c:pt idx="105">
                  <c:v>5.3772649886545197E-11</c:v>
                </c:pt>
                <c:pt idx="106">
                  <c:v>1.9669794585153145E-11</c:v>
                </c:pt>
                <c:pt idx="107">
                  <c:v>7.0267452232870574E-12</c:v>
                </c:pt>
                <c:pt idx="108">
                  <c:v>2.4514587310021556E-12</c:v>
                </c:pt>
                <c:pt idx="109">
                  <c:v>8.3523938087675134E-13</c:v>
                </c:pt>
                <c:pt idx="110">
                  <c:v>2.7791586270903029E-13</c:v>
                </c:pt>
                <c:pt idx="111">
                  <c:v>9.0309139839722383E-14</c:v>
                </c:pt>
                <c:pt idx="112">
                  <c:v>2.8659332597858118E-14</c:v>
                </c:pt>
                <c:pt idx="113">
                  <c:v>8.8821159068894426E-15</c:v>
                </c:pt>
                <c:pt idx="114">
                  <c:v>2.6883313502008051E-15</c:v>
                </c:pt>
                <c:pt idx="115">
                  <c:v>7.9463036006739839E-16</c:v>
                </c:pt>
                <c:pt idx="116">
                  <c:v>2.2938420405912276E-16</c:v>
                </c:pt>
                <c:pt idx="117">
                  <c:v>6.466627711419392E-17</c:v>
                </c:pt>
                <c:pt idx="118">
                  <c:v>1.7803615518195191E-17</c:v>
                </c:pt>
                <c:pt idx="119">
                  <c:v>4.7869021651941035E-18</c:v>
                </c:pt>
                <c:pt idx="120">
                  <c:v>1.256946789225709E-18</c:v>
                </c:pt>
                <c:pt idx="121">
                  <c:v>3.2232592024242746E-19</c:v>
                </c:pt>
                <c:pt idx="122">
                  <c:v>8.0721563727942804E-20</c:v>
                </c:pt>
                <c:pt idx="123">
                  <c:v>1.9742397796133491E-20</c:v>
                </c:pt>
                <c:pt idx="124">
                  <c:v>4.7154834749262659E-21</c:v>
                </c:pt>
                <c:pt idx="125">
                  <c:v>1.0999388784913919E-21</c:v>
                </c:pt>
                <c:pt idx="126">
                  <c:v>2.5056873210047724E-22</c:v>
                </c:pt>
                <c:pt idx="127">
                  <c:v>5.57443935107833E-23</c:v>
                </c:pt>
                <c:pt idx="128">
                  <c:v>1.2111320890787218E-23</c:v>
                </c:pt>
                <c:pt idx="129">
                  <c:v>2.5697911195679539E-24</c:v>
                </c:pt>
                <c:pt idx="130">
                  <c:v>5.3250063972727016E-25</c:v>
                </c:pt>
                <c:pt idx="131">
                  <c:v>1.0776021285488555E-25</c:v>
                </c:pt>
                <c:pt idx="132">
                  <c:v>2.1296721132238855E-26</c:v>
                </c:pt>
                <c:pt idx="133">
                  <c:v>4.1103901338481572E-27</c:v>
                </c:pt>
                <c:pt idx="134">
                  <c:v>7.7476383769142181E-28</c:v>
                </c:pt>
                <c:pt idx="135">
                  <c:v>1.4261711135709832E-28</c:v>
                </c:pt>
                <c:pt idx="136">
                  <c:v>2.5638341421586996E-29</c:v>
                </c:pt>
                <c:pt idx="137">
                  <c:v>4.5011575497744573E-30</c:v>
                </c:pt>
                <c:pt idx="138">
                  <c:v>7.7174619865523569E-31</c:v>
                </c:pt>
                <c:pt idx="139">
                  <c:v>1.2922328598210284E-31</c:v>
                </c:pt>
                <c:pt idx="140">
                  <c:v>2.1131146388105402E-32</c:v>
                </c:pt>
                <c:pt idx="141">
                  <c:v>3.3745924749518139E-33</c:v>
                </c:pt>
                <c:pt idx="142">
                  <c:v>5.2630270928465202E-34</c:v>
                </c:pt>
                <c:pt idx="143">
                  <c:v>8.0161507240030878E-35</c:v>
                </c:pt>
                <c:pt idx="144">
                  <c:v>1.1923730184105025E-35</c:v>
                </c:pt>
                <c:pt idx="145">
                  <c:v>1.7321057463531124E-36</c:v>
                </c:pt>
                <c:pt idx="146">
                  <c:v>2.4572687736293073E-37</c:v>
                </c:pt>
                <c:pt idx="147">
                  <c:v>3.4044496682313295E-38</c:v>
                </c:pt>
                <c:pt idx="148">
                  <c:v>4.6063525178887435E-39</c:v>
                </c:pt>
                <c:pt idx="149">
                  <c:v>6.0867213563451697E-40</c:v>
                </c:pt>
                <c:pt idx="150">
                  <c:v>7.8546288300851578E-41</c:v>
                </c:pt>
                <c:pt idx="151">
                  <c:v>9.8988310241368424E-42</c:v>
                </c:pt>
                <c:pt idx="152">
                  <c:v>1.2183109598187149E-42</c:v>
                </c:pt>
                <c:pt idx="153">
                  <c:v>1.4643617902286105E-43</c:v>
                </c:pt>
                <c:pt idx="154">
                  <c:v>1.7189158739520098E-44</c:v>
                </c:pt>
                <c:pt idx="155">
                  <c:v>1.9705018778953799E-45</c:v>
                </c:pt>
                <c:pt idx="156">
                  <c:v>2.2060486248564994E-46</c:v>
                </c:pt>
                <c:pt idx="157">
                  <c:v>2.4119555797258684E-47</c:v>
                </c:pt>
                <c:pt idx="158">
                  <c:v>2.575369372868712E-48</c:v>
                </c:pt>
                <c:pt idx="159">
                  <c:v>2.6855036365362904E-49</c:v>
                </c:pt>
                <c:pt idx="160">
                  <c:v>2.734815041343621E-50</c:v>
                </c:pt>
                <c:pt idx="161">
                  <c:v>2.7198576303854974E-51</c:v>
                </c:pt>
                <c:pt idx="162">
                  <c:v>2.6416810475254457E-52</c:v>
                </c:pt>
                <c:pt idx="163">
                  <c:v>2.5057087291610963E-53</c:v>
                </c:pt>
                <c:pt idx="164">
                  <c:v>2.3211156955907104E-54</c:v>
                </c:pt>
                <c:pt idx="165">
                  <c:v>2.0998051065063758E-55</c:v>
                </c:pt>
                <c:pt idx="166">
                  <c:v>1.8551421099553174E-56</c:v>
                </c:pt>
                <c:pt idx="167">
                  <c:v>1.6006315628744503E-57</c:v>
                </c:pt>
                <c:pt idx="168">
                  <c:v>1.34871928133456E-58</c:v>
                </c:pt>
                <c:pt idx="169">
                  <c:v>1.1098588585909334E-59</c:v>
                </c:pt>
                <c:pt idx="170">
                  <c:v>8.9192828428567217E-61</c:v>
                </c:pt>
                <c:pt idx="171">
                  <c:v>7.0001624152681466E-62</c:v>
                </c:pt>
                <c:pt idx="172">
                  <c:v>5.3654023305305674E-63</c:v>
                </c:pt>
                <c:pt idx="173">
                  <c:v>4.0161735119437882E-64</c:v>
                </c:pt>
                <c:pt idx="174">
                  <c:v>2.9358822838297916E-65</c:v>
                </c:pt>
                <c:pt idx="175">
                  <c:v>2.0959494583242798E-66</c:v>
                </c:pt>
                <c:pt idx="176">
                  <c:v>1.4612986070707582E-67</c:v>
                </c:pt>
                <c:pt idx="177">
                  <c:v>9.9497720605102618E-69</c:v>
                </c:pt>
                <c:pt idx="178">
                  <c:v>6.6161187215899436E-70</c:v>
                </c:pt>
                <c:pt idx="179">
                  <c:v>4.2964468603256749E-71</c:v>
                </c:pt>
                <c:pt idx="180">
                  <c:v>2.7247809636535993E-72</c:v>
                </c:pt>
                <c:pt idx="181">
                  <c:v>1.6876008875774858E-73</c:v>
                </c:pt>
                <c:pt idx="182">
                  <c:v>1.0207605814045484E-74</c:v>
                </c:pt>
                <c:pt idx="183">
                  <c:v>6.0296767862268953E-76</c:v>
                </c:pt>
                <c:pt idx="184">
                  <c:v>3.478405203370944E-77</c:v>
                </c:pt>
                <c:pt idx="185">
                  <c:v>1.9596671296051728E-78</c:v>
                </c:pt>
                <c:pt idx="186">
                  <c:v>1.078202764191884E-79</c:v>
                </c:pt>
                <c:pt idx="187">
                  <c:v>5.7934140810748744E-81</c:v>
                </c:pt>
                <c:pt idx="188">
                  <c:v>3.0400777936970995E-82</c:v>
                </c:pt>
                <c:pt idx="189">
                  <c:v>1.5579403317743959E-83</c:v>
                </c:pt>
                <c:pt idx="190">
                  <c:v>7.7970970629121323E-85</c:v>
                </c:pt>
                <c:pt idx="191">
                  <c:v>3.8109307547139457E-86</c:v>
                </c:pt>
              </c:numCache>
            </c:numRef>
          </c:yVal>
          <c:smooth val="1"/>
          <c:extLst>
            <c:ext xmlns:c16="http://schemas.microsoft.com/office/drawing/2014/chart" uri="{C3380CC4-5D6E-409C-BE32-E72D297353CC}">
              <c16:uniqueId val="{00000003-5118-4552-8073-BC3B15445EB3}"/>
            </c:ext>
          </c:extLst>
        </c:ser>
        <c:ser>
          <c:idx val="3"/>
          <c:order val="3"/>
          <c:tx>
            <c:strRef>
              <c:f>Binomialfordeling!$E$1</c:f>
              <c:strCache>
                <c:ptCount val="1"/>
                <c:pt idx="0">
                  <c:v>Y₂ ~ N(µ₂, σ₂²)</c:v>
                </c:pt>
              </c:strCache>
            </c:strRef>
          </c:tx>
          <c:spPr>
            <a:ln>
              <a:solidFill>
                <a:schemeClr val="accent2">
                  <a:lumMod val="50000"/>
                </a:schemeClr>
              </a:solidFill>
            </a:ln>
          </c:spPr>
          <c:marker>
            <c:symbol val="none"/>
          </c:marker>
          <c:yVal>
            <c:numRef>
              <c:f>Binomialfordeling!$E$7:$E$198</c:f>
              <c:numCache>
                <c:formatCode>General</c:formatCode>
                <c:ptCount val="192"/>
                <c:pt idx="0">
                  <c:v>1.3188814101076377E-29</c:v>
                </c:pt>
                <c:pt idx="1">
                  <c:v>6.9070534116891457E-29</c:v>
                </c:pt>
                <c:pt idx="2">
                  <c:v>3.5392052052262907E-28</c:v>
                </c:pt>
                <c:pt idx="3">
                  <c:v>1.7743714286347925E-27</c:v>
                </c:pt>
                <c:pt idx="4">
                  <c:v>8.7038057420282046E-27</c:v>
                </c:pt>
                <c:pt idx="5">
                  <c:v>4.1773388541302036E-26</c:v>
                </c:pt>
                <c:pt idx="6">
                  <c:v>1.9616254322082976E-25</c:v>
                </c:pt>
                <c:pt idx="7">
                  <c:v>9.0127707309599453E-25</c:v>
                </c:pt>
                <c:pt idx="8">
                  <c:v>4.0515987239618197E-24</c:v>
                </c:pt>
                <c:pt idx="9">
                  <c:v>1.7820520714007831E-23</c:v>
                </c:pt>
                <c:pt idx="10">
                  <c:v>7.6690261081751844E-23</c:v>
                </c:pt>
                <c:pt idx="11">
                  <c:v>3.2291327902806823E-22</c:v>
                </c:pt>
                <c:pt idx="12">
                  <c:v>1.3303240890515784E-21</c:v>
                </c:pt>
                <c:pt idx="13">
                  <c:v>5.3623464302032837E-21</c:v>
                </c:pt>
                <c:pt idx="14">
                  <c:v>2.1148430506015818E-20</c:v>
                </c:pt>
                <c:pt idx="15">
                  <c:v>8.1606974907521232E-20</c:v>
                </c:pt>
                <c:pt idx="16">
                  <c:v>3.0810750569579387E-19</c:v>
                </c:pt>
                <c:pt idx="17">
                  <c:v>1.1381595298071867E-18</c:v>
                </c:pt>
                <c:pt idx="18">
                  <c:v>4.1136739083830514E-18</c:v>
                </c:pt>
                <c:pt idx="19">
                  <c:v>1.4547301746458332E-17</c:v>
                </c:pt>
                <c:pt idx="20">
                  <c:v>5.0333936219748617E-17</c:v>
                </c:pt>
                <c:pt idx="21">
                  <c:v>1.703982788561002E-16</c:v>
                </c:pt>
                <c:pt idx="22">
                  <c:v>5.6441087768070799E-16</c:v>
                </c:pt>
                <c:pt idx="23">
                  <c:v>1.8291587910388613E-15</c:v>
                </c:pt>
                <c:pt idx="24">
                  <c:v>5.8000709239630102E-15</c:v>
                </c:pt>
                <c:pt idx="25">
                  <c:v>1.7994552957489701E-14</c:v>
                </c:pt>
                <c:pt idx="26">
                  <c:v>5.4622890934752168E-14</c:v>
                </c:pt>
                <c:pt idx="27">
                  <c:v>1.6223111886937252E-13</c:v>
                </c:pt>
                <c:pt idx="28">
                  <c:v>4.7143248737104481E-13</c:v>
                </c:pt>
                <c:pt idx="29">
                  <c:v>1.3403885624448349E-12</c:v>
                </c:pt>
                <c:pt idx="30">
                  <c:v>3.7287887654259087E-12</c:v>
                </c:pt>
                <c:pt idx="31">
                  <c:v>1.0149174312695801E-11</c:v>
                </c:pt>
                <c:pt idx="32">
                  <c:v>2.7028348117032407E-11</c:v>
                </c:pt>
                <c:pt idx="33">
                  <c:v>7.0426184191022619E-11</c:v>
                </c:pt>
                <c:pt idx="34">
                  <c:v>1.7954556197718463E-10</c:v>
                </c:pt>
                <c:pt idx="35">
                  <c:v>4.4785873924607938E-10</c:v>
                </c:pt>
                <c:pt idx="36">
                  <c:v>1.0930330497889532E-9</c:v>
                </c:pt>
                <c:pt idx="37">
                  <c:v>2.6100654420146656E-9</c:v>
                </c:pt>
                <c:pt idx="38">
                  <c:v>6.0981115057824567E-9</c:v>
                </c:pt>
                <c:pt idx="39">
                  <c:v>1.3940077498443725E-8</c:v>
                </c:pt>
                <c:pt idx="40">
                  <c:v>3.1178906321628787E-8</c:v>
                </c:pt>
                <c:pt idx="41">
                  <c:v>6.8231108690005948E-8</c:v>
                </c:pt>
                <c:pt idx="42">
                  <c:v>1.4609314599324786E-7</c:v>
                </c:pt>
                <c:pt idx="43">
                  <c:v>3.0605756352277521E-7</c:v>
                </c:pt>
                <c:pt idx="44">
                  <c:v>6.2733895172857852E-7</c:v>
                </c:pt>
                <c:pt idx="45">
                  <c:v>1.2581350265403686E-6</c:v>
                </c:pt>
                <c:pt idx="46">
                  <c:v>2.4687556948631964E-6</c:v>
                </c:pt>
                <c:pt idx="47">
                  <c:v>4.7397434859392831E-6</c:v>
                </c:pt>
                <c:pt idx="48">
                  <c:v>8.903431547256476E-6</c:v>
                </c:pt>
                <c:pt idx="49">
                  <c:v>1.6363864390817765E-5</c:v>
                </c:pt>
                <c:pt idx="50">
                  <c:v>2.942660648914293E-5</c:v>
                </c:pt>
                <c:pt idx="51">
                  <c:v>5.1775029327465354E-5</c:v>
                </c:pt>
                <c:pt idx="52">
                  <c:v>8.9130509188399827E-5</c:v>
                </c:pt>
                <c:pt idx="53">
                  <c:v>1.5012681939856467E-4</c:v>
                </c:pt>
                <c:pt idx="54">
                  <c:v>2.4740931216731714E-4</c:v>
                </c:pt>
                <c:pt idx="55">
                  <c:v>3.9893272373333683E-4</c:v>
                </c:pt>
                <c:pt idx="56">
                  <c:v>6.2937450240167271E-4</c:v>
                </c:pt>
                <c:pt idx="57">
                  <c:v>9.7150376717296239E-4</c:v>
                </c:pt>
                <c:pt idx="58">
                  <c:v>1.4672553290323955E-3</c:v>
                </c:pt>
                <c:pt idx="59">
                  <c:v>2.168167170202716E-3</c:v>
                </c:pt>
                <c:pt idx="60">
                  <c:v>3.1347700938519013E-3</c:v>
                </c:pt>
                <c:pt idx="61">
                  <c:v>4.4344982484187737E-3</c:v>
                </c:pt>
                <c:pt idx="62">
                  <c:v>6.137749259625098E-3</c:v>
                </c:pt>
                <c:pt idx="63">
                  <c:v>8.3118875589894298E-3</c:v>
                </c:pt>
                <c:pt idx="64">
                  <c:v>1.1013263715348283E-2</c:v>
                </c:pt>
                <c:pt idx="65">
                  <c:v>1.4277700900139249E-2</c:v>
                </c:pt>
                <c:pt idx="66">
                  <c:v>1.8110330796235894E-2</c:v>
                </c:pt>
                <c:pt idx="67">
                  <c:v>2.2476068570097461E-2</c:v>
                </c:pt>
                <c:pt idx="68">
                  <c:v>2.729230247257057E-2</c:v>
                </c:pt>
                <c:pt idx="69">
                  <c:v>3.2425439052184944E-2</c:v>
                </c:pt>
                <c:pt idx="70">
                  <c:v>3.7692714666738777E-2</c:v>
                </c:pt>
                <c:pt idx="71">
                  <c:v>4.2870132971765944E-2</c:v>
                </c:pt>
                <c:pt idx="72">
                  <c:v>4.7706560499135769E-2</c:v>
                </c:pt>
                <c:pt idx="73">
                  <c:v>5.1943025743926736E-2</c:v>
                </c:pt>
                <c:pt idx="74">
                  <c:v>5.5335296857941765E-2</c:v>
                </c:pt>
                <c:pt idx="75">
                  <c:v>5.7677058859083773E-2</c:v>
                </c:pt>
                <c:pt idx="76">
                  <c:v>5.8820651479240038E-2</c:v>
                </c:pt>
                <c:pt idx="77">
                  <c:v>5.8692474037144511E-2</c:v>
                </c:pt>
                <c:pt idx="78">
                  <c:v>5.7300823675327212E-2</c:v>
                </c:pt>
                <c:pt idx="79">
                  <c:v>5.4735006651606147E-2</c:v>
                </c:pt>
                <c:pt idx="80">
                  <c:v>5.1155854996408026E-2</c:v>
                </c:pt>
                <c:pt idx="81">
                  <c:v>4.677904832190153E-2</c:v>
                </c:pt>
                <c:pt idx="82">
                  <c:v>4.1853644281520011E-2</c:v>
                </c:pt>
                <c:pt idx="83">
                  <c:v>3.6638782829009453E-2</c:v>
                </c:pt>
                <c:pt idx="84">
                  <c:v>3.1381569361274488E-2</c:v>
                </c:pt>
                <c:pt idx="85">
                  <c:v>2.629869154713569E-2</c:v>
                </c:pt>
                <c:pt idx="86">
                  <c:v>2.1563511578571462E-2</c:v>
                </c:pt>
                <c:pt idx="87">
                  <c:v>1.7299386169584607E-2</c:v>
                </c:pt>
                <c:pt idx="88">
                  <c:v>1.3578999195743709E-2</c:v>
                </c:pt>
                <c:pt idx="89">
                  <c:v>1.0428712473982691E-2</c:v>
                </c:pt>
                <c:pt idx="90">
                  <c:v>7.836452169922738E-3</c:v>
                </c:pt>
                <c:pt idx="91">
                  <c:v>5.761481114322761E-3</c:v>
                </c:pt>
                <c:pt idx="92">
                  <c:v>4.1445240122443671E-3</c:v>
                </c:pt>
                <c:pt idx="93">
                  <c:v>2.9170309682611732E-3</c:v>
                </c:pt>
                <c:pt idx="94">
                  <c:v>2.0087841892585745E-3</c:v>
                </c:pt>
                <c:pt idx="95">
                  <c:v>1.3534785743700511E-3</c:v>
                </c:pt>
                <c:pt idx="96">
                  <c:v>8.9226806833051094E-4</c:v>
                </c:pt>
                <c:pt idx="97">
                  <c:v>5.7552630607948915E-4</c:v>
                </c:pt>
                <c:pt idx="98">
                  <c:v>3.6321256919917869E-4</c:v>
                </c:pt>
                <c:pt idx="99">
                  <c:v>2.2427580350346278E-4</c:v>
                </c:pt>
                <c:pt idx="100">
                  <c:v>1.3549704860083898E-4</c:v>
                </c:pt>
                <c:pt idx="101">
                  <c:v>8.0094576946438089E-5</c:v>
                </c:pt>
                <c:pt idx="102">
                  <c:v>4.6323594384079367E-5</c:v>
                </c:pt>
                <c:pt idx="103">
                  <c:v>2.6213635163256234E-5</c:v>
                </c:pt>
                <c:pt idx="104">
                  <c:v>1.4513699042851316E-5</c:v>
                </c:pt>
                <c:pt idx="105">
                  <c:v>7.8623946256640863E-6</c:v>
                </c:pt>
                <c:pt idx="106">
                  <c:v>4.1673255113695518E-6</c:v>
                </c:pt>
                <c:pt idx="107">
                  <c:v>2.1611547886622557E-6</c:v>
                </c:pt>
                <c:pt idx="108">
                  <c:v>1.0965796559005089E-6</c:v>
                </c:pt>
                <c:pt idx="109">
                  <c:v>5.4440280907719864E-7</c:v>
                </c:pt>
                <c:pt idx="110">
                  <c:v>2.6443953972107483E-7</c:v>
                </c:pt>
                <c:pt idx="111">
                  <c:v>1.256777189764544E-7</c:v>
                </c:pt>
                <c:pt idx="112">
                  <c:v>5.8440786091200625E-8</c:v>
                </c:pt>
                <c:pt idx="113">
                  <c:v>2.6588857127357374E-8</c:v>
                </c:pt>
                <c:pt idx="114">
                  <c:v>1.1836114392689928E-8</c:v>
                </c:pt>
                <c:pt idx="115">
                  <c:v>5.1551878999344708E-9</c:v>
                </c:pt>
                <c:pt idx="116">
                  <c:v>2.1968768226090884E-9</c:v>
                </c:pt>
                <c:pt idx="117">
                  <c:v>9.1599431170250048E-10</c:v>
                </c:pt>
                <c:pt idx="118">
                  <c:v>3.7368503719942753E-10</c:v>
                </c:pt>
                <c:pt idx="119">
                  <c:v>1.491572962621873E-10</c:v>
                </c:pt>
                <c:pt idx="120">
                  <c:v>5.8251774332684736E-11</c:v>
                </c:pt>
                <c:pt idx="121">
                  <c:v>2.2258693865255107E-11</c:v>
                </c:pt>
                <c:pt idx="122">
                  <c:v>8.3217766713794666E-12</c:v>
                </c:pt>
                <c:pt idx="123">
                  <c:v>3.0440956805151486E-12</c:v>
                </c:pt>
                <c:pt idx="124">
                  <c:v>1.0894979142667578E-12</c:v>
                </c:pt>
                <c:pt idx="125">
                  <c:v>3.8152268830515209E-13</c:v>
                </c:pt>
                <c:pt idx="126">
                  <c:v>1.3071944584101788E-13</c:v>
                </c:pt>
                <c:pt idx="127">
                  <c:v>4.3821363720667007E-14</c:v>
                </c:pt>
                <c:pt idx="128">
                  <c:v>1.4373331476531886E-14</c:v>
                </c:pt>
                <c:pt idx="129">
                  <c:v>4.6126962418681134E-15</c:v>
                </c:pt>
                <c:pt idx="130">
                  <c:v>1.4483653718696739E-15</c:v>
                </c:pt>
                <c:pt idx="131">
                  <c:v>4.4496645516740985E-16</c:v>
                </c:pt>
                <c:pt idx="132">
                  <c:v>1.3375261231009939E-16</c:v>
                </c:pt>
                <c:pt idx="133">
                  <c:v>3.9337172121593518E-17</c:v>
                </c:pt>
                <c:pt idx="134">
                  <c:v>1.1319568221745779E-17</c:v>
                </c:pt>
                <c:pt idx="135">
                  <c:v>3.1870028258384476E-18</c:v>
                </c:pt>
                <c:pt idx="136">
                  <c:v>8.7793203818838755E-19</c:v>
                </c:pt>
                <c:pt idx="137">
                  <c:v>2.366274967439904E-19</c:v>
                </c:pt>
                <c:pt idx="138">
                  <c:v>6.2401550810263987E-20</c:v>
                </c:pt>
                <c:pt idx="139">
                  <c:v>1.6100946931956957E-20</c:v>
                </c:pt>
                <c:pt idx="140">
                  <c:v>4.0647451011905817E-21</c:v>
                </c:pt>
                <c:pt idx="141">
                  <c:v>1.0040170226562281E-21</c:v>
                </c:pt>
                <c:pt idx="142">
                  <c:v>2.4264687251177322E-22</c:v>
                </c:pt>
                <c:pt idx="143">
                  <c:v>5.7376517113309664E-23</c:v>
                </c:pt>
                <c:pt idx="144">
                  <c:v>1.3274541455572956E-23</c:v>
                </c:pt>
                <c:pt idx="145">
                  <c:v>3.0049049303666469E-24</c:v>
                </c:pt>
                <c:pt idx="146">
                  <c:v>6.6553025998640877E-25</c:v>
                </c:pt>
                <c:pt idx="147">
                  <c:v>1.442217426454996E-25</c:v>
                </c:pt>
                <c:pt idx="148">
                  <c:v>3.0578736269087634E-26</c:v>
                </c:pt>
                <c:pt idx="149">
                  <c:v>6.3435766204131848E-27</c:v>
                </c:pt>
                <c:pt idx="150">
                  <c:v>1.2875814416753777E-27</c:v>
                </c:pt>
                <c:pt idx="151">
                  <c:v>2.5570610038783859E-28</c:v>
                </c:pt>
                <c:pt idx="152">
                  <c:v>4.9685919558838345E-29</c:v>
                </c:pt>
                <c:pt idx="153">
                  <c:v>9.4460760289403203E-30</c:v>
                </c:pt>
                <c:pt idx="154">
                  <c:v>1.7570956506247953E-30</c:v>
                </c:pt>
                <c:pt idx="155">
                  <c:v>3.1979026049395748E-31</c:v>
                </c:pt>
                <c:pt idx="156">
                  <c:v>5.6945698434262249E-32</c:v>
                </c:pt>
                <c:pt idx="157">
                  <c:v>9.9216174337757556E-33</c:v>
                </c:pt>
                <c:pt idx="158">
                  <c:v>1.6913359981625611E-33</c:v>
                </c:pt>
                <c:pt idx="159">
                  <c:v>2.8210005434826667E-34</c:v>
                </c:pt>
                <c:pt idx="160">
                  <c:v>4.6036501170272913E-35</c:v>
                </c:pt>
                <c:pt idx="161">
                  <c:v>7.3506765137503001E-36</c:v>
                </c:pt>
                <c:pt idx="162">
                  <c:v>1.1483603117848868E-36</c:v>
                </c:pt>
                <c:pt idx="163">
                  <c:v>1.7553143378724862E-37</c:v>
                </c:pt>
                <c:pt idx="164">
                  <c:v>2.6251703357229925E-38</c:v>
                </c:pt>
                <c:pt idx="165">
                  <c:v>3.8413682105570167E-39</c:v>
                </c:pt>
                <c:pt idx="166">
                  <c:v>5.4997158291582653E-40</c:v>
                </c:pt>
                <c:pt idx="167">
                  <c:v>7.7040736179510413E-41</c:v>
                </c:pt>
                <c:pt idx="168">
                  <c:v>1.0559089239656996E-41</c:v>
                </c:pt>
                <c:pt idx="169">
                  <c:v>1.4159840408886947E-42</c:v>
                </c:pt>
                <c:pt idx="170">
                  <c:v>1.8578734092237791E-43</c:v>
                </c:pt>
                <c:pt idx="171">
                  <c:v>2.3850623752177099E-44</c:v>
                </c:pt>
                <c:pt idx="172">
                  <c:v>2.995775232409912E-45</c:v>
                </c:pt>
                <c:pt idx="173">
                  <c:v>3.6816675742037345E-46</c:v>
                </c:pt>
                <c:pt idx="174">
                  <c:v>4.4269618688848111E-47</c:v>
                </c:pt>
                <c:pt idx="175">
                  <c:v>5.2082623464394293E-48</c:v>
                </c:pt>
                <c:pt idx="176">
                  <c:v>5.9952291161652477E-49</c:v>
                </c:pt>
                <c:pt idx="177">
                  <c:v>6.7521888415800842E-50</c:v>
                </c:pt>
                <c:pt idx="178">
                  <c:v>7.4406219139867824E-51</c:v>
                </c:pt>
                <c:pt idx="179">
                  <c:v>8.0223158376708728E-52</c:v>
                </c:pt>
                <c:pt idx="180">
                  <c:v>8.4628401410705565E-53</c:v>
                </c:pt>
                <c:pt idx="181">
                  <c:v>8.7349089152525597E-54</c:v>
                </c:pt>
                <c:pt idx="182">
                  <c:v>8.8211759770433003E-55</c:v>
                </c:pt>
                <c:pt idx="183">
                  <c:v>8.7160648642267318E-56</c:v>
                </c:pt>
                <c:pt idx="184">
                  <c:v>8.4263653079543603E-57</c:v>
                </c:pt>
                <c:pt idx="185">
                  <c:v>7.970507500938509E-58</c:v>
                </c:pt>
                <c:pt idx="186">
                  <c:v>7.3766219846421827E-59</c:v>
                </c:pt>
                <c:pt idx="187">
                  <c:v>6.6796690334262605E-60</c:v>
                </c:pt>
                <c:pt idx="188">
                  <c:v>5.9180444442513606E-61</c:v>
                </c:pt>
                <c:pt idx="189">
                  <c:v>5.1301180918469343E-62</c:v>
                </c:pt>
                <c:pt idx="190">
                  <c:v>4.3511330604679184E-63</c:v>
                </c:pt>
                <c:pt idx="191">
                  <c:v>3.6107982948692353E-64</c:v>
                </c:pt>
              </c:numCache>
            </c:numRef>
          </c:yVal>
          <c:smooth val="1"/>
          <c:extLst>
            <c:ext xmlns:c16="http://schemas.microsoft.com/office/drawing/2014/chart" uri="{C3380CC4-5D6E-409C-BE32-E72D297353CC}">
              <c16:uniqueId val="{00000004-5118-4552-8073-BC3B15445EB3}"/>
            </c:ext>
          </c:extLst>
        </c:ser>
        <c:ser>
          <c:idx val="5"/>
          <c:order val="5"/>
          <c:tx>
            <c:strRef>
              <c:f>Binomialfordeling!$G$1</c:f>
              <c:strCache>
                <c:ptCount val="1"/>
                <c:pt idx="0">
                  <c:v>Y₃ ~ N(µ₃, σ₃²)</c:v>
                </c:pt>
              </c:strCache>
            </c:strRef>
          </c:tx>
          <c:spPr>
            <a:ln>
              <a:solidFill>
                <a:schemeClr val="accent3">
                  <a:lumMod val="50000"/>
                </a:schemeClr>
              </a:solidFill>
            </a:ln>
          </c:spPr>
          <c:marker>
            <c:symbol val="none"/>
          </c:marker>
          <c:yVal>
            <c:numRef>
              <c:f>Binomialfordeling!$G$7:$G$198</c:f>
              <c:numCache>
                <c:formatCode>General</c:formatCode>
                <c:ptCount val="192"/>
                <c:pt idx="0">
                  <c:v>9.6024143592937324E-39</c:v>
                </c:pt>
                <c:pt idx="1">
                  <c:v>6.2696020625277992E-38</c:v>
                </c:pt>
                <c:pt idx="2">
                  <c:v>4.0084039130073292E-37</c:v>
                </c:pt>
                <c:pt idx="3">
                  <c:v>2.5094291867317957E-36</c:v>
                </c:pt>
                <c:pt idx="4">
                  <c:v>1.5383330797250237E-35</c:v>
                </c:pt>
                <c:pt idx="5">
                  <c:v>9.2341681774817625E-35</c:v>
                </c:pt>
                <c:pt idx="6">
                  <c:v>5.4277163982506116E-34</c:v>
                </c:pt>
                <c:pt idx="7">
                  <c:v>3.1239817033175087E-33</c:v>
                </c:pt>
                <c:pt idx="8">
                  <c:v>1.7606449383551054E-32</c:v>
                </c:pt>
                <c:pt idx="9">
                  <c:v>9.7164372455052336E-32</c:v>
                </c:pt>
                <c:pt idx="10">
                  <c:v>5.2506646831068488E-31</c:v>
                </c:pt>
                <c:pt idx="11">
                  <c:v>2.7783917791430805E-30</c:v>
                </c:pt>
                <c:pt idx="12">
                  <c:v>1.4396093309927028E-29</c:v>
                </c:pt>
                <c:pt idx="13">
                  <c:v>7.304118109402157E-29</c:v>
                </c:pt>
                <c:pt idx="14">
                  <c:v>3.6287987913853858E-28</c:v>
                </c:pt>
                <c:pt idx="15">
                  <c:v>1.7653464798537627E-27</c:v>
                </c:pt>
                <c:pt idx="16">
                  <c:v>8.4094770613525386E-27</c:v>
                </c:pt>
                <c:pt idx="17">
                  <c:v>3.9226538980072792E-26</c:v>
                </c:pt>
                <c:pt idx="18">
                  <c:v>1.7916903684160469E-25</c:v>
                </c:pt>
                <c:pt idx="19">
                  <c:v>8.0134197760923453E-25</c:v>
                </c:pt>
                <c:pt idx="20">
                  <c:v>3.5094963460792847E-24</c:v>
                </c:pt>
                <c:pt idx="21">
                  <c:v>1.505024820851319E-23</c:v>
                </c:pt>
                <c:pt idx="22">
                  <c:v>6.3199624340772272E-23</c:v>
                </c:pt>
                <c:pt idx="23">
                  <c:v>2.5987068906854797E-22</c:v>
                </c:pt>
                <c:pt idx="24">
                  <c:v>1.0463381635794447E-21</c:v>
                </c:pt>
                <c:pt idx="25">
                  <c:v>4.1253310002536241E-21</c:v>
                </c:pt>
                <c:pt idx="26">
                  <c:v>1.5926395691060876E-20</c:v>
                </c:pt>
                <c:pt idx="27">
                  <c:v>6.0207163831810047E-20</c:v>
                </c:pt>
                <c:pt idx="28">
                  <c:v>2.2286958482128983E-19</c:v>
                </c:pt>
                <c:pt idx="29">
                  <c:v>8.0784009661542108E-19</c:v>
                </c:pt>
                <c:pt idx="30">
                  <c:v>2.8672923317420379E-18</c:v>
                </c:pt>
                <c:pt idx="31">
                  <c:v>9.9653029928246619E-18</c:v>
                </c:pt>
                <c:pt idx="32">
                  <c:v>3.3914155660448201E-17</c:v>
                </c:pt>
                <c:pt idx="33">
                  <c:v>1.130169225205305E-16</c:v>
                </c:pt>
                <c:pt idx="34">
                  <c:v>3.6878896020407098E-16</c:v>
                </c:pt>
                <c:pt idx="35">
                  <c:v>1.1783771520103402E-15</c:v>
                </c:pt>
                <c:pt idx="36">
                  <c:v>3.6869112306268695E-15</c:v>
                </c:pt>
                <c:pt idx="37">
                  <c:v>1.1295696527064317E-14</c:v>
                </c:pt>
                <c:pt idx="38">
                  <c:v>3.3887171252951215E-14</c:v>
                </c:pt>
                <c:pt idx="39">
                  <c:v>9.9547322984728623E-14</c:v>
                </c:pt>
                <c:pt idx="40">
                  <c:v>2.8634909858381496E-13</c:v>
                </c:pt>
                <c:pt idx="41">
                  <c:v>8.0655506306422424E-13</c:v>
                </c:pt>
                <c:pt idx="42">
                  <c:v>2.2245603383917804E-12</c:v>
                </c:pt>
                <c:pt idx="43">
                  <c:v>6.0079502087903787E-12</c:v>
                </c:pt>
                <c:pt idx="44">
                  <c:v>1.5888409562505744E-11</c:v>
                </c:pt>
                <c:pt idx="45">
                  <c:v>4.1143998407369359E-11</c:v>
                </c:pt>
                <c:pt idx="46">
                  <c:v>1.0432887621886961E-10</c:v>
                </c:pt>
                <c:pt idx="47">
                  <c:v>2.5904459253252195E-10</c:v>
                </c:pt>
                <c:pt idx="48">
                  <c:v>6.2982007489195535E-10</c:v>
                </c:pt>
                <c:pt idx="49">
                  <c:v>1.4994446333663102E-9</c:v>
                </c:pt>
                <c:pt idx="50">
                  <c:v>3.495556577368329E-9</c:v>
                </c:pt>
                <c:pt idx="51">
                  <c:v>7.9794729000391174E-9</c:v>
                </c:pt>
                <c:pt idx="52">
                  <c:v>1.7836270047802425E-8</c:v>
                </c:pt>
                <c:pt idx="53">
                  <c:v>3.9039643288009049E-8</c:v>
                </c:pt>
                <c:pt idx="54">
                  <c:v>8.3671895801574171E-8</c:v>
                </c:pt>
                <c:pt idx="55">
                  <c:v>1.7560033666179159E-7</c:v>
                </c:pt>
                <c:pt idx="56">
                  <c:v>3.6086357388944876E-7</c:v>
                </c:pt>
                <c:pt idx="57">
                  <c:v>7.2616065530023414E-7</c:v>
                </c:pt>
                <c:pt idx="58">
                  <c:v>1.4308507960244182E-6</c:v>
                </c:pt>
                <c:pt idx="59">
                  <c:v>2.7607555330255061E-6</c:v>
                </c:pt>
                <c:pt idx="60">
                  <c:v>5.2159512022701522E-6</c:v>
                </c:pt>
                <c:pt idx="61">
                  <c:v>9.6496387442001817E-6</c:v>
                </c:pt>
                <c:pt idx="62">
                  <c:v>1.7480769919633092E-5</c:v>
                </c:pt>
                <c:pt idx="63">
                  <c:v>3.1008590461208151E-5</c:v>
                </c:pt>
                <c:pt idx="64">
                  <c:v>5.3861129976855171E-5</c:v>
                </c:pt>
                <c:pt idx="65">
                  <c:v>9.1609573729479788E-5</c:v>
                </c:pt>
                <c:pt idx="66">
                  <c:v>1.5257319152505843E-4</c:v>
                </c:pt>
                <c:pt idx="67">
                  <c:v>2.4882130651532721E-4</c:v>
                </c:pt>
                <c:pt idx="68">
                  <c:v>3.9734602074666163E-4</c:v>
                </c:pt>
                <c:pt idx="69">
                  <c:v>6.2132973295128268E-4</c:v>
                </c:pt>
                <c:pt idx="70">
                  <c:v>9.5136544255662635E-4</c:v>
                </c:pt>
                <c:pt idx="71">
                  <c:v>1.4264106542157449E-3</c:v>
                </c:pt>
                <c:pt idx="72">
                  <c:v>2.0941787225032082E-3</c:v>
                </c:pt>
                <c:pt idx="73">
                  <c:v>3.0106126219809686E-3</c:v>
                </c:pt>
                <c:pt idx="74">
                  <c:v>4.2380685798438095E-3</c:v>
                </c:pt>
                <c:pt idx="75">
                  <c:v>5.8418856108084947E-3</c:v>
                </c:pt>
                <c:pt idx="76">
                  <c:v>7.8851522677768522E-3</c:v>
                </c:pt>
                <c:pt idx="77">
                  <c:v>1.0421712454493743E-2</c:v>
                </c:pt>
                <c:pt idx="78">
                  <c:v>1.3487767006657297E-2</c:v>
                </c:pt>
                <c:pt idx="79">
                  <c:v>1.7092791324790073E-2</c:v>
                </c:pt>
                <c:pt idx="80">
                  <c:v>2.1210841212482831E-2</c:v>
                </c:pt>
                <c:pt idx="81">
                  <c:v>2.5773580862786478E-2</c:v>
                </c:pt>
                <c:pt idx="82">
                  <c:v>3.066645656074617E-2</c:v>
                </c:pt>
                <c:pt idx="83">
                  <c:v>3.5729291086700643E-2</c:v>
                </c:pt>
                <c:pt idx="84">
                  <c:v>4.0762158018649096E-2</c:v>
                </c:pt>
                <c:pt idx="85">
                  <c:v>4.5536736623699295E-2</c:v>
                </c:pt>
                <c:pt idx="86">
                  <c:v>4.9812530662264154E-2</c:v>
                </c:pt>
                <c:pt idx="87">
                  <c:v>5.3356492797132699E-2</c:v>
                </c:pt>
                <c:pt idx="88">
                  <c:v>5.596389210699116E-2</c:v>
                </c:pt>
                <c:pt idx="89">
                  <c:v>5.7477849772545234E-2</c:v>
                </c:pt>
                <c:pt idx="90">
                  <c:v>5.7804956931900305E-2</c:v>
                </c:pt>
                <c:pt idx="91">
                  <c:v>5.6924813656695272E-2</c:v>
                </c:pt>
                <c:pt idx="92">
                  <c:v>5.4892134649994873E-2</c:v>
                </c:pt>
                <c:pt idx="93">
                  <c:v>5.1831119473041899E-2</c:v>
                </c:pt>
                <c:pt idx="94">
                  <c:v>4.7922892690151313E-2</c:v>
                </c:pt>
                <c:pt idx="95">
                  <c:v>4.338777978112885E-2</c:v>
                </c:pt>
                <c:pt idx="96">
                  <c:v>3.8464828133545112E-2</c:v>
                </c:pt>
                <c:pt idx="97">
                  <c:v>3.3391208090731483E-2</c:v>
                </c:pt>
                <c:pt idx="98">
                  <c:v>2.8383923950456091E-2</c:v>
                </c:pt>
                <c:pt idx="99">
                  <c:v>2.3625701018262373E-2</c:v>
                </c:pt>
                <c:pt idx="100">
                  <c:v>1.9256126909110671E-2</c:v>
                </c:pt>
                <c:pt idx="101">
                  <c:v>1.5368275667416068E-2</c:v>
                </c:pt>
                <c:pt idx="102">
                  <c:v>1.2010284946650152E-2</c:v>
                </c:pt>
                <c:pt idx="103">
                  <c:v>9.1908027844756039E-3</c:v>
                </c:pt>
                <c:pt idx="104">
                  <c:v>6.8869281123016598E-3</c:v>
                </c:pt>
                <c:pt idx="105">
                  <c:v>5.0532364365841438E-3</c:v>
                </c:pt>
                <c:pt idx="106">
                  <c:v>3.6306606222215117E-3</c:v>
                </c:pt>
                <c:pt idx="107">
                  <c:v>2.5543103171500703E-3</c:v>
                </c:pt>
                <c:pt idx="108">
                  <c:v>1.7596797117381416E-3</c:v>
                </c:pt>
                <c:pt idx="109">
                  <c:v>1.187040571567925E-3</c:v>
                </c:pt>
                <c:pt idx="110">
                  <c:v>7.8409641017355535E-4</c:v>
                </c:pt>
                <c:pt idx="111">
                  <c:v>5.0716039905957129E-4</c:v>
                </c:pt>
                <c:pt idx="112">
                  <c:v>3.2121304244871554E-4</c:v>
                </c:pt>
                <c:pt idx="113">
                  <c:v>1.9921084318094961E-4</c:v>
                </c:pt>
                <c:pt idx="114">
                  <c:v>1.2097753830782932E-4</c:v>
                </c:pt>
                <c:pt idx="115">
                  <c:v>7.1939676275975707E-5</c:v>
                </c:pt>
                <c:pt idx="116">
                  <c:v>4.1889404066018334E-5</c:v>
                </c:pt>
                <c:pt idx="117">
                  <c:v>2.3884263368465122E-5</c:v>
                </c:pt>
                <c:pt idx="118">
                  <c:v>1.3334952946794166E-5</c:v>
                </c:pt>
                <c:pt idx="119">
                  <c:v>7.2902612278901016E-6</c:v>
                </c:pt>
                <c:pt idx="120">
                  <c:v>3.9027134034693464E-6</c:v>
                </c:pt>
                <c:pt idx="121">
                  <c:v>2.0457953924614061E-6</c:v>
                </c:pt>
                <c:pt idx="122">
                  <c:v>1.0500976801429207E-6</c:v>
                </c:pt>
                <c:pt idx="123">
                  <c:v>5.2779973595625683E-7</c:v>
                </c:pt>
                <c:pt idx="124">
                  <c:v>2.5976498193944679E-7</c:v>
                </c:pt>
                <c:pt idx="125">
                  <c:v>1.2518837663802043E-7</c:v>
                </c:pt>
                <c:pt idx="126">
                  <c:v>5.9077128443796025E-8</c:v>
                </c:pt>
                <c:pt idx="127">
                  <c:v>2.7298998442810684E-8</c:v>
                </c:pt>
                <c:pt idx="128">
                  <c:v>1.2352248403895124E-8</c:v>
                </c:pt>
                <c:pt idx="129">
                  <c:v>5.4728971466247399E-9</c:v>
                </c:pt>
                <c:pt idx="130">
                  <c:v>2.3744362984420003E-9</c:v>
                </c:pt>
                <c:pt idx="131">
                  <c:v>1.0087318319934385E-9</c:v>
                </c:pt>
                <c:pt idx="132">
                  <c:v>4.1962648925123001E-10</c:v>
                </c:pt>
                <c:pt idx="133">
                  <c:v>1.7093147174470391E-10</c:v>
                </c:pt>
                <c:pt idx="134">
                  <c:v>6.8179393735898139E-11</c:v>
                </c:pt>
                <c:pt idx="135">
                  <c:v>2.662908260436868E-11</c:v>
                </c:pt>
                <c:pt idx="136">
                  <c:v>1.0184301346979281E-11</c:v>
                </c:pt>
                <c:pt idx="137">
                  <c:v>3.813978534724493E-12</c:v>
                </c:pt>
                <c:pt idx="138">
                  <c:v>1.3986118846499665E-12</c:v>
                </c:pt>
                <c:pt idx="139">
                  <c:v>5.0221323176140743E-13</c:v>
                </c:pt>
                <c:pt idx="140">
                  <c:v>1.7658387955075891E-13</c:v>
                </c:pt>
                <c:pt idx="141">
                  <c:v>6.0797528352669564E-14</c:v>
                </c:pt>
                <c:pt idx="142">
                  <c:v>2.0497116073987172E-14</c:v>
                </c:pt>
                <c:pt idx="143">
                  <c:v>6.7666165054732133E-15</c:v>
                </c:pt>
                <c:pt idx="144">
                  <c:v>2.1873704144011984E-15</c:v>
                </c:pt>
                <c:pt idx="145">
                  <c:v>6.9238088628411504E-16</c:v>
                </c:pt>
                <c:pt idx="146">
                  <c:v>2.14604969081433E-16</c:v>
                </c:pt>
                <c:pt idx="147">
                  <c:v>6.513380410221931E-17</c:v>
                </c:pt>
                <c:pt idx="148">
                  <c:v>1.9357313348886988E-17</c:v>
                </c:pt>
                <c:pt idx="149">
                  <c:v>5.6332066548685159E-18</c:v>
                </c:pt>
                <c:pt idx="150">
                  <c:v>1.6052336447731977E-18</c:v>
                </c:pt>
                <c:pt idx="151">
                  <c:v>4.4791209558198208E-19</c:v>
                </c:pt>
                <c:pt idx="152">
                  <c:v>1.2238249246228033E-19</c:v>
                </c:pt>
                <c:pt idx="153">
                  <c:v>3.2742946912352484E-20</c:v>
                </c:pt>
                <c:pt idx="154">
                  <c:v>8.5780426406638841E-21</c:v>
                </c:pt>
                <c:pt idx="155">
                  <c:v>2.2005467740779033E-21</c:v>
                </c:pt>
                <c:pt idx="156">
                  <c:v>5.5277064841782846E-22</c:v>
                </c:pt>
                <c:pt idx="157">
                  <c:v>1.3596630995068213E-22</c:v>
                </c:pt>
                <c:pt idx="158">
                  <c:v>3.2748364434881123E-23</c:v>
                </c:pt>
                <c:pt idx="159">
                  <c:v>7.7236019749566375E-24</c:v>
                </c:pt>
                <c:pt idx="160">
                  <c:v>1.7837012711413406E-24</c:v>
                </c:pt>
                <c:pt idx="161">
                  <c:v>4.0336324797289563E-25</c:v>
                </c:pt>
                <c:pt idx="162">
                  <c:v>8.9318721016427516E-26</c:v>
                </c:pt>
                <c:pt idx="163">
                  <c:v>1.9366923299411312E-26</c:v>
                </c:pt>
                <c:pt idx="164">
                  <c:v>4.1119775624342898E-27</c:v>
                </c:pt>
                <c:pt idx="165">
                  <c:v>8.5489505801625423E-28</c:v>
                </c:pt>
                <c:pt idx="166">
                  <c:v>1.7403910590231057E-28</c:v>
                </c:pt>
                <c:pt idx="167">
                  <c:v>3.4693878017277742E-29</c:v>
                </c:pt>
                <c:pt idx="168">
                  <c:v>6.7722162503810817E-30</c:v>
                </c:pt>
                <c:pt idx="169">
                  <c:v>1.2944365121952539E-30</c:v>
                </c:pt>
                <c:pt idx="170">
                  <c:v>2.4227168415531451E-31</c:v>
                </c:pt>
                <c:pt idx="171">
                  <c:v>4.4401386184463893E-32</c:v>
                </c:pt>
                <c:pt idx="172">
                  <c:v>7.9682392561594335E-33</c:v>
                </c:pt>
                <c:pt idx="173">
                  <c:v>1.4002325516621508E-33</c:v>
                </c:pt>
                <c:pt idx="174">
                  <c:v>2.4094057369228549E-34</c:v>
                </c:pt>
                <c:pt idx="175">
                  <c:v>4.0596788326041984E-35</c:v>
                </c:pt>
                <c:pt idx="176">
                  <c:v>6.6980036685604153E-36</c:v>
                </c:pt>
                <c:pt idx="177">
                  <c:v>1.0821091058208049E-36</c:v>
                </c:pt>
                <c:pt idx="178">
                  <c:v>1.7118617526418716E-37</c:v>
                </c:pt>
                <c:pt idx="179">
                  <c:v>2.6517848962965722E-38</c:v>
                </c:pt>
                <c:pt idx="180">
                  <c:v>4.0223500530751554E-39</c:v>
                </c:pt>
                <c:pt idx="181">
                  <c:v>5.9743876774344776E-40</c:v>
                </c:pt>
                <c:pt idx="182">
                  <c:v>8.6891822116627739E-41</c:v>
                </c:pt>
                <c:pt idx="183">
                  <c:v>1.2374748324059572E-41</c:v>
                </c:pt>
                <c:pt idx="184">
                  <c:v>1.7257020395522999E-42</c:v>
                </c:pt>
                <c:pt idx="185">
                  <c:v>2.3564987643775316E-43</c:v>
                </c:pt>
                <c:pt idx="186">
                  <c:v>3.1509432910598499E-44</c:v>
                </c:pt>
                <c:pt idx="187">
                  <c:v>4.1255886576926569E-45</c:v>
                </c:pt>
                <c:pt idx="188">
                  <c:v>5.2893612403907041E-46</c:v>
                </c:pt>
                <c:pt idx="189">
                  <c:v>6.640373369145527E-47</c:v>
                </c:pt>
                <c:pt idx="190">
                  <c:v>8.163074058494435E-48</c:v>
                </c:pt>
                <c:pt idx="191">
                  <c:v>9.8262303476110157E-49</c:v>
                </c:pt>
              </c:numCache>
            </c:numRef>
          </c:yVal>
          <c:smooth val="1"/>
          <c:extLst>
            <c:ext xmlns:c16="http://schemas.microsoft.com/office/drawing/2014/chart" uri="{C3380CC4-5D6E-409C-BE32-E72D297353CC}">
              <c16:uniqueId val="{00000005-5118-4552-8073-BC3B15445EB3}"/>
            </c:ext>
          </c:extLst>
        </c:ser>
        <c:dLbls>
          <c:showLegendKey val="0"/>
          <c:showVal val="0"/>
          <c:showCatName val="0"/>
          <c:showSerName val="0"/>
          <c:showPercent val="0"/>
          <c:showBubbleSize val="0"/>
        </c:dLbls>
        <c:axId val="417556568"/>
        <c:axId val="417555784"/>
      </c:scatterChart>
      <c:catAx>
        <c:axId val="417556568"/>
        <c:scaling>
          <c:orientation val="minMax"/>
        </c:scaling>
        <c:delete val="0"/>
        <c:axPos val="b"/>
        <c:numFmt formatCode="General" sourceLinked="1"/>
        <c:majorTickMark val="out"/>
        <c:minorTickMark val="none"/>
        <c:tickLblPos val="nextTo"/>
        <c:crossAx val="417555784"/>
        <c:crosses val="autoZero"/>
        <c:auto val="1"/>
        <c:lblAlgn val="ctr"/>
        <c:lblOffset val="100"/>
        <c:noMultiLvlLbl val="0"/>
      </c:catAx>
      <c:valAx>
        <c:axId val="417555784"/>
        <c:scaling>
          <c:orientation val="minMax"/>
          <c:min val="0"/>
        </c:scaling>
        <c:delete val="0"/>
        <c:axPos val="l"/>
        <c:majorGridlines/>
        <c:numFmt formatCode="General" sourceLinked="1"/>
        <c:majorTickMark val="out"/>
        <c:minorTickMark val="none"/>
        <c:tickLblPos val="nextTo"/>
        <c:crossAx val="417556568"/>
        <c:crosses val="autoZero"/>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Poissonfordeling!$B$1</c:f>
              <c:strCache>
                <c:ptCount val="1"/>
                <c:pt idx="0">
                  <c:v>X₁ ~ ps(λ₁)</c:v>
                </c:pt>
              </c:strCache>
            </c:strRef>
          </c:tx>
          <c:spPr>
            <a:solidFill>
              <a:schemeClr val="accent1"/>
            </a:solidFill>
            <a:ln>
              <a:solidFill>
                <a:schemeClr val="tx1"/>
              </a:solidFill>
            </a:ln>
          </c:spPr>
          <c:invertIfNegative val="0"/>
          <c:val>
            <c:numRef>
              <c:f>Poissonfordeling!$B$6:$B$156</c:f>
              <c:numCache>
                <c:formatCode>General</c:formatCode>
                <c:ptCount val="151"/>
                <c:pt idx="0">
                  <c:v>1.5628821893349888E-18</c:v>
                </c:pt>
                <c:pt idx="1">
                  <c:v>6.4078169762734547E-17</c:v>
                </c:pt>
                <c:pt idx="2">
                  <c:v>1.3136024801360519E-15</c:v>
                </c:pt>
                <c:pt idx="3">
                  <c:v>1.7952567228526195E-14</c:v>
                </c:pt>
                <c:pt idx="4">
                  <c:v>1.8401381409239293E-13</c:v>
                </c:pt>
                <c:pt idx="5">
                  <c:v>1.5089132755576182E-12</c:v>
                </c:pt>
                <c:pt idx="6">
                  <c:v>1.0310907382977095E-11</c:v>
                </c:pt>
                <c:pt idx="7">
                  <c:v>6.0392457528865861E-11</c:v>
                </c:pt>
                <c:pt idx="8">
                  <c:v>3.0951134483543665E-10</c:v>
                </c:pt>
                <c:pt idx="9">
                  <c:v>1.4099961264725507E-9</c:v>
                </c:pt>
                <c:pt idx="10">
                  <c:v>5.7809841185374431E-9</c:v>
                </c:pt>
                <c:pt idx="11">
                  <c:v>2.154730444182137E-8</c:v>
                </c:pt>
                <c:pt idx="12">
                  <c:v>7.3619956842889771E-8</c:v>
                </c:pt>
                <c:pt idx="13">
                  <c:v>2.3218601773526742E-7</c:v>
                </c:pt>
                <c:pt idx="14">
                  <c:v>6.7997333765328157E-7</c:v>
                </c:pt>
                <c:pt idx="15">
                  <c:v>1.8585937895856378E-6</c:v>
                </c:pt>
                <c:pt idx="16">
                  <c:v>4.7626465858132082E-6</c:v>
                </c:pt>
                <c:pt idx="17">
                  <c:v>1.1486382942255378E-5</c:v>
                </c:pt>
                <c:pt idx="18">
                  <c:v>2.6163427812915007E-5</c:v>
                </c:pt>
                <c:pt idx="19">
                  <c:v>5.6457923175237595E-5</c:v>
                </c:pt>
                <c:pt idx="20">
                  <c:v>1.1573874250923722E-4</c:v>
                </c:pt>
                <c:pt idx="21">
                  <c:v>2.2596611632755834E-4</c:v>
                </c:pt>
                <c:pt idx="22">
                  <c:v>4.211186713377218E-4</c:v>
                </c:pt>
                <c:pt idx="23">
                  <c:v>7.5068980542811333E-4</c:v>
                </c:pt>
                <c:pt idx="24">
                  <c:v>1.2824284176063618E-3</c:v>
                </c:pt>
                <c:pt idx="25">
                  <c:v>2.1031826048744317E-3</c:v>
                </c:pt>
                <c:pt idx="26">
                  <c:v>3.3165571846096834E-3</c:v>
                </c:pt>
                <c:pt idx="27">
                  <c:v>5.0362535025554331E-3</c:v>
                </c:pt>
                <c:pt idx="28">
                  <c:v>7.374514057313322E-3</c:v>
                </c:pt>
                <c:pt idx="29">
                  <c:v>1.0426037115511938E-2</c:v>
                </c:pt>
                <c:pt idx="30">
                  <c:v>1.4248917391199644E-2</c:v>
                </c:pt>
                <c:pt idx="31">
                  <c:v>1.8845342356102784E-2</c:v>
                </c:pt>
                <c:pt idx="32">
                  <c:v>2.4145594893756676E-2</c:v>
                </c:pt>
                <c:pt idx="33">
                  <c:v>2.9999072443758292E-2</c:v>
                </c:pt>
                <c:pt idx="34">
                  <c:v>3.6175352064532054E-2</c:v>
                </c:pt>
                <c:pt idx="35">
                  <c:v>4.2376840989880378E-2</c:v>
                </c:pt>
                <c:pt idx="36">
                  <c:v>4.8262513349586013E-2</c:v>
                </c:pt>
                <c:pt idx="37">
                  <c:v>5.3480082360352073E-2</c:v>
                </c:pt>
                <c:pt idx="38">
                  <c:v>5.7702194125643043E-2</c:v>
                </c:pt>
                <c:pt idx="39">
                  <c:v>6.0661281003881136E-2</c:v>
                </c:pt>
                <c:pt idx="40">
                  <c:v>6.2177813028978172E-2</c:v>
                </c:pt>
                <c:pt idx="41">
                  <c:v>6.2177813028978166E-2</c:v>
                </c:pt>
                <c:pt idx="42">
                  <c:v>6.0697388909240597E-2</c:v>
                </c:pt>
                <c:pt idx="43">
                  <c:v>5.787425454136895E-2</c:v>
                </c:pt>
                <c:pt idx="44">
                  <c:v>5.392828264082105E-2</c:v>
                </c:pt>
                <c:pt idx="45">
                  <c:v>4.9134657517192544E-2</c:v>
                </c:pt>
                <c:pt idx="46">
                  <c:v>4.379393387401942E-2</c:v>
                </c:pt>
                <c:pt idx="47">
                  <c:v>3.8203218911378602E-2</c:v>
                </c:pt>
                <c:pt idx="48">
                  <c:v>3.2631916153469248E-2</c:v>
                </c:pt>
                <c:pt idx="49">
                  <c:v>2.7304256373311003E-2</c:v>
                </c:pt>
                <c:pt idx="50">
                  <c:v>2.2389490226115048E-2</c:v>
                </c:pt>
                <c:pt idx="51">
                  <c:v>1.7999394103347392E-2</c:v>
                </c:pt>
                <c:pt idx="52">
                  <c:v>1.419182996610081E-2</c:v>
                </c:pt>
                <c:pt idx="53">
                  <c:v>1.0978585445474226E-2</c:v>
                </c:pt>
                <c:pt idx="54">
                  <c:v>8.3355926530452526E-3</c:v>
                </c:pt>
                <c:pt idx="55">
                  <c:v>6.2138054322700975E-3</c:v>
                </c:pt>
                <c:pt idx="56">
                  <c:v>4.5493932629120347E-3</c:v>
                </c:pt>
                <c:pt idx="57">
                  <c:v>3.2723705926209412E-3</c:v>
                </c:pt>
                <c:pt idx="58">
                  <c:v>2.3132274878872082E-3</c:v>
                </c:pt>
                <c:pt idx="59">
                  <c:v>1.6074970678538203E-3</c:v>
                </c:pt>
                <c:pt idx="60">
                  <c:v>1.0984563297001084E-3</c:v>
                </c:pt>
                <c:pt idx="61">
                  <c:v>7.3830671340499457E-4</c:v>
                </c:pt>
                <c:pt idx="62">
                  <c:v>4.88235084671044E-4</c:v>
                </c:pt>
                <c:pt idx="63">
                  <c:v>3.1774029319861594E-4</c:v>
                </c:pt>
                <c:pt idx="64">
                  <c:v>2.0355237533036289E-4</c:v>
                </c:pt>
                <c:pt idx="65">
                  <c:v>1.2839457520838268E-4</c:v>
                </c:pt>
                <c:pt idx="66">
                  <c:v>7.9760266417328637E-5</c:v>
                </c:pt>
                <c:pt idx="67">
                  <c:v>4.8808521240455282E-5</c:v>
                </c:pt>
                <c:pt idx="68">
                  <c:v>2.9428667218509626E-5</c:v>
                </c:pt>
                <c:pt idx="69">
                  <c:v>1.7486599361723245E-5</c:v>
                </c:pt>
                <c:pt idx="70">
                  <c:v>1.0242151054723567E-5</c:v>
                </c:pt>
                <c:pt idx="71">
                  <c:v>5.9144815949811935E-6</c:v>
                </c:pt>
                <c:pt idx="72">
                  <c:v>3.3679686860309733E-6</c:v>
                </c:pt>
                <c:pt idx="73">
                  <c:v>1.891598851058488E-6</c:v>
                </c:pt>
                <c:pt idx="74">
                  <c:v>1.0480480120729408E-6</c:v>
                </c:pt>
                <c:pt idx="75">
                  <c:v>5.7293291326653788E-7</c:v>
                </c:pt>
                <c:pt idx="76">
                  <c:v>3.0908222952537028E-7</c:v>
                </c:pt>
                <c:pt idx="77">
                  <c:v>1.6457625208493916E-7</c:v>
                </c:pt>
                <c:pt idx="78">
                  <c:v>8.6508029942083235E-8</c:v>
                </c:pt>
                <c:pt idx="79">
                  <c:v>4.4896572501587385E-8</c:v>
                </c:pt>
                <c:pt idx="80">
                  <c:v>2.300949340706355E-8</c:v>
                </c:pt>
                <c:pt idx="81">
                  <c:v>1.1646780613451908E-8</c:v>
                </c:pt>
                <c:pt idx="82">
                  <c:v>5.8233903067259691E-9</c:v>
                </c:pt>
                <c:pt idx="83">
                  <c:v>2.8766144888646251E-9</c:v>
                </c:pt>
                <c:pt idx="84">
                  <c:v>1.4040618338505811E-9</c:v>
                </c:pt>
                <c:pt idx="85">
                  <c:v>6.7725335515145694E-10</c:v>
                </c:pt>
                <c:pt idx="86">
                  <c:v>3.2287659954895188E-10</c:v>
                </c:pt>
                <c:pt idx="87">
                  <c:v>1.5216023656904652E-10</c:v>
                </c:pt>
                <c:pt idx="88">
                  <c:v>7.0892837492396788E-11</c:v>
                </c:pt>
                <c:pt idx="89">
                  <c:v>3.2658498170654468E-11</c:v>
                </c:pt>
                <c:pt idx="90">
                  <c:v>1.4877760277742648E-11</c:v>
                </c:pt>
                <c:pt idx="91">
                  <c:v>6.7031667185433692E-12</c:v>
                </c:pt>
                <c:pt idx="92">
                  <c:v>2.9872808202204206E-12</c:v>
                </c:pt>
                <c:pt idx="93">
                  <c:v>1.316973264828384E-12</c:v>
                </c:pt>
                <c:pt idx="94">
                  <c:v>5.7442450912727472E-13</c:v>
                </c:pt>
                <c:pt idx="95">
                  <c:v>2.4790952499176927E-13</c:v>
                </c:pt>
                <c:pt idx="96">
                  <c:v>1.0587802629856688E-13</c:v>
                </c:pt>
                <c:pt idx="97">
                  <c:v>4.4752567816920237E-14</c:v>
                </c:pt>
                <c:pt idx="98">
                  <c:v>1.8723013066262711E-14</c:v>
                </c:pt>
                <c:pt idx="99">
                  <c:v>7.7539751082502094E-15</c:v>
                </c:pt>
                <c:pt idx="100">
                  <c:v>3.1791297943825792E-15</c:v>
                </c:pt>
                <c:pt idx="101">
                  <c:v>1.2905378373236216E-15</c:v>
                </c:pt>
                <c:pt idx="102">
                  <c:v>5.1874560127713849E-16</c:v>
                </c:pt>
                <c:pt idx="103">
                  <c:v>2.0649096749866564E-16</c:v>
                </c:pt>
                <c:pt idx="104">
                  <c:v>8.1405092956204742E-17</c:v>
                </c:pt>
                <c:pt idx="105">
                  <c:v>3.1786750582899129E-17</c:v>
                </c:pt>
                <c:pt idx="106">
                  <c:v>1.2294875225460869E-17</c:v>
                </c:pt>
                <c:pt idx="107">
                  <c:v>4.7111204134943878E-18</c:v>
                </c:pt>
                <c:pt idx="108">
                  <c:v>1.7884808977154378E-18</c:v>
                </c:pt>
                <c:pt idx="109">
                  <c:v>6.7273134684709493E-19</c:v>
                </c:pt>
                <c:pt idx="110">
                  <c:v>2.5074532018846191E-19</c:v>
                </c:pt>
                <c:pt idx="111">
                  <c:v>9.2617640790332948E-20</c:v>
                </c:pt>
                <c:pt idx="112">
                  <c:v>3.3904672075032615E-20</c:v>
                </c:pt>
                <c:pt idx="113">
                  <c:v>1.2301695177666938E-20</c:v>
                </c:pt>
                <c:pt idx="114">
                  <c:v>4.4242938796872725E-21</c:v>
                </c:pt>
                <c:pt idx="115">
                  <c:v>1.5773569484102099E-21</c:v>
                </c:pt>
                <c:pt idx="116">
                  <c:v>5.5751409383464777E-22</c:v>
                </c:pt>
                <c:pt idx="117">
                  <c:v>1.9536818672837904E-22</c:v>
                </c:pt>
                <c:pt idx="118">
                  <c:v>6.7882166575115449E-23</c:v>
                </c:pt>
                <c:pt idx="119">
                  <c:v>2.3387973357813169E-23</c:v>
                </c:pt>
                <c:pt idx="120">
                  <c:v>7.9908908972528853E-24</c:v>
                </c:pt>
                <c:pt idx="121">
                  <c:v>2.707657246176567E-24</c:v>
                </c:pt>
                <c:pt idx="122">
                  <c:v>9.0995038601014849E-25</c:v>
                </c:pt>
                <c:pt idx="123">
                  <c:v>3.0331679533670839E-25</c:v>
                </c:pt>
                <c:pt idx="124">
                  <c:v>1.0029023071617064E-25</c:v>
                </c:pt>
                <c:pt idx="125">
                  <c:v>3.2895195674904227E-26</c:v>
                </c:pt>
                <c:pt idx="126">
                  <c:v>1.0703992243421149E-26</c:v>
                </c:pt>
                <c:pt idx="127">
                  <c:v>3.4556195431517547E-27</c:v>
                </c:pt>
                <c:pt idx="128">
                  <c:v>1.1068781349157917E-27</c:v>
                </c:pt>
                <c:pt idx="129">
                  <c:v>3.5179847698873724E-28</c:v>
                </c:pt>
                <c:pt idx="130">
                  <c:v>1.1095182735798562E-28</c:v>
                </c:pt>
                <c:pt idx="131">
                  <c:v>3.4725381081506328E-29</c:v>
                </c:pt>
                <c:pt idx="132">
                  <c:v>1.0785913820771178E-29</c:v>
                </c:pt>
                <c:pt idx="133">
                  <c:v>3.3249809522678113E-30</c:v>
                </c:pt>
                <c:pt idx="134">
                  <c:v>1.0173449182312146E-30</c:v>
                </c:pt>
                <c:pt idx="135">
                  <c:v>3.0897141961095965E-31</c:v>
                </c:pt>
                <c:pt idx="136">
                  <c:v>9.3145795618009797E-32</c:v>
                </c:pt>
                <c:pt idx="137">
                  <c:v>2.7875749053565045E-32</c:v>
                </c:pt>
                <c:pt idx="138">
                  <c:v>8.2819254434502783E-33</c:v>
                </c:pt>
                <c:pt idx="139">
                  <c:v>2.4428700948306893E-33</c:v>
                </c:pt>
                <c:pt idx="140">
                  <c:v>7.1541195634326407E-34</c:v>
                </c:pt>
                <c:pt idx="141">
                  <c:v>2.0802759014237192E-34</c:v>
                </c:pt>
                <c:pt idx="142">
                  <c:v>6.0064304196036702E-35</c:v>
                </c:pt>
                <c:pt idx="143">
                  <c:v>1.7221234070192157E-35</c:v>
                </c:pt>
                <c:pt idx="144">
                  <c:v>4.9032680338742905E-36</c:v>
                </c:pt>
                <c:pt idx="145">
                  <c:v>1.3864413061299392E-36</c:v>
                </c:pt>
                <c:pt idx="146">
                  <c:v>3.8934310651595057E-37</c:v>
                </c:pt>
                <c:pt idx="147">
                  <c:v>1.0859229501465312E-37</c:v>
                </c:pt>
                <c:pt idx="148">
                  <c:v>3.0083000645951135E-38</c:v>
                </c:pt>
                <c:pt idx="149">
                  <c:v>8.2778726609661613E-39</c:v>
                </c:pt>
                <c:pt idx="150">
                  <c:v>2.2626185273308086E-39</c:v>
                </c:pt>
              </c:numCache>
            </c:numRef>
          </c:val>
          <c:extLst>
            <c:ext xmlns:c15="http://schemas.microsoft.com/office/drawing/2012/chart" uri="{02D57815-91ED-43cb-92C2-25804820EDAC}">
              <c15:filteredCategoryTitle>
                <c15:cat>
                  <c:numRef>
                    <c:extLst>
                      <c:ext uri="{02D57815-91ED-43cb-92C2-25804820EDAC}">
                        <c15:formulaRef>
                          <c15:sqref>Poissonfordeling!$A$6:$A$156</c15:sqref>
                        </c15:formulaRef>
                      </c:ext>
                    </c:extLst>
                    <c:numCache>
                      <c:formatCode>General</c:formatCode>
                      <c:ptCount val="15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pt idx="75">
                        <c:v>75</c:v>
                      </c:pt>
                      <c:pt idx="76">
                        <c:v>76</c:v>
                      </c:pt>
                      <c:pt idx="77">
                        <c:v>77</c:v>
                      </c:pt>
                      <c:pt idx="78">
                        <c:v>78</c:v>
                      </c:pt>
                      <c:pt idx="79">
                        <c:v>79</c:v>
                      </c:pt>
                      <c:pt idx="80">
                        <c:v>80</c:v>
                      </c:pt>
                      <c:pt idx="81">
                        <c:v>81</c:v>
                      </c:pt>
                      <c:pt idx="82">
                        <c:v>82</c:v>
                      </c:pt>
                      <c:pt idx="83">
                        <c:v>83</c:v>
                      </c:pt>
                      <c:pt idx="84">
                        <c:v>84</c:v>
                      </c:pt>
                      <c:pt idx="85">
                        <c:v>85</c:v>
                      </c:pt>
                      <c:pt idx="86">
                        <c:v>86</c:v>
                      </c:pt>
                      <c:pt idx="87">
                        <c:v>87</c:v>
                      </c:pt>
                      <c:pt idx="88">
                        <c:v>88</c:v>
                      </c:pt>
                      <c:pt idx="89">
                        <c:v>89</c:v>
                      </c:pt>
                      <c:pt idx="90">
                        <c:v>90</c:v>
                      </c:pt>
                      <c:pt idx="91">
                        <c:v>91</c:v>
                      </c:pt>
                      <c:pt idx="92">
                        <c:v>92</c:v>
                      </c:pt>
                      <c:pt idx="93">
                        <c:v>93</c:v>
                      </c:pt>
                      <c:pt idx="94">
                        <c:v>94</c:v>
                      </c:pt>
                      <c:pt idx="95">
                        <c:v>95</c:v>
                      </c:pt>
                      <c:pt idx="96">
                        <c:v>96</c:v>
                      </c:pt>
                      <c:pt idx="97">
                        <c:v>97</c:v>
                      </c:pt>
                      <c:pt idx="98">
                        <c:v>98</c:v>
                      </c:pt>
                      <c:pt idx="99">
                        <c:v>99</c:v>
                      </c:pt>
                      <c:pt idx="100">
                        <c:v>100</c:v>
                      </c:pt>
                      <c:pt idx="101">
                        <c:v>101</c:v>
                      </c:pt>
                      <c:pt idx="102">
                        <c:v>102</c:v>
                      </c:pt>
                      <c:pt idx="103">
                        <c:v>103</c:v>
                      </c:pt>
                      <c:pt idx="104">
                        <c:v>104</c:v>
                      </c:pt>
                      <c:pt idx="105">
                        <c:v>105</c:v>
                      </c:pt>
                      <c:pt idx="106">
                        <c:v>106</c:v>
                      </c:pt>
                      <c:pt idx="107">
                        <c:v>107</c:v>
                      </c:pt>
                      <c:pt idx="108">
                        <c:v>108</c:v>
                      </c:pt>
                      <c:pt idx="109">
                        <c:v>109</c:v>
                      </c:pt>
                      <c:pt idx="110">
                        <c:v>110</c:v>
                      </c:pt>
                      <c:pt idx="111">
                        <c:v>111</c:v>
                      </c:pt>
                      <c:pt idx="112">
                        <c:v>112</c:v>
                      </c:pt>
                      <c:pt idx="113">
                        <c:v>113</c:v>
                      </c:pt>
                      <c:pt idx="114">
                        <c:v>114</c:v>
                      </c:pt>
                      <c:pt idx="115">
                        <c:v>115</c:v>
                      </c:pt>
                      <c:pt idx="116">
                        <c:v>116</c:v>
                      </c:pt>
                      <c:pt idx="117">
                        <c:v>117</c:v>
                      </c:pt>
                      <c:pt idx="118">
                        <c:v>118</c:v>
                      </c:pt>
                      <c:pt idx="119">
                        <c:v>119</c:v>
                      </c:pt>
                      <c:pt idx="120">
                        <c:v>120</c:v>
                      </c:pt>
                      <c:pt idx="121">
                        <c:v>121</c:v>
                      </c:pt>
                      <c:pt idx="122">
                        <c:v>122</c:v>
                      </c:pt>
                      <c:pt idx="123">
                        <c:v>123</c:v>
                      </c:pt>
                      <c:pt idx="124">
                        <c:v>124</c:v>
                      </c:pt>
                      <c:pt idx="125">
                        <c:v>125</c:v>
                      </c:pt>
                      <c:pt idx="126">
                        <c:v>126</c:v>
                      </c:pt>
                      <c:pt idx="127">
                        <c:v>127</c:v>
                      </c:pt>
                      <c:pt idx="128">
                        <c:v>128</c:v>
                      </c:pt>
                      <c:pt idx="129">
                        <c:v>129</c:v>
                      </c:pt>
                      <c:pt idx="130">
                        <c:v>130</c:v>
                      </c:pt>
                      <c:pt idx="131">
                        <c:v>131</c:v>
                      </c:pt>
                      <c:pt idx="132">
                        <c:v>132</c:v>
                      </c:pt>
                      <c:pt idx="133">
                        <c:v>133</c:v>
                      </c:pt>
                      <c:pt idx="134">
                        <c:v>134</c:v>
                      </c:pt>
                      <c:pt idx="135">
                        <c:v>135</c:v>
                      </c:pt>
                      <c:pt idx="136">
                        <c:v>136</c:v>
                      </c:pt>
                      <c:pt idx="137">
                        <c:v>137</c:v>
                      </c:pt>
                      <c:pt idx="138">
                        <c:v>138</c:v>
                      </c:pt>
                      <c:pt idx="139">
                        <c:v>139</c:v>
                      </c:pt>
                      <c:pt idx="140">
                        <c:v>140</c:v>
                      </c:pt>
                      <c:pt idx="141">
                        <c:v>141</c:v>
                      </c:pt>
                      <c:pt idx="142">
                        <c:v>142</c:v>
                      </c:pt>
                      <c:pt idx="143">
                        <c:v>143</c:v>
                      </c:pt>
                      <c:pt idx="144">
                        <c:v>144</c:v>
                      </c:pt>
                      <c:pt idx="145">
                        <c:v>145</c:v>
                      </c:pt>
                      <c:pt idx="146">
                        <c:v>146</c:v>
                      </c:pt>
                      <c:pt idx="147">
                        <c:v>147</c:v>
                      </c:pt>
                      <c:pt idx="148">
                        <c:v>148</c:v>
                      </c:pt>
                      <c:pt idx="149">
                        <c:v>149</c:v>
                      </c:pt>
                      <c:pt idx="150">
                        <c:v>150</c:v>
                      </c:pt>
                    </c:numCache>
                  </c:numRef>
                </c15:cat>
              </c15:filteredCategoryTitle>
            </c:ext>
            <c:ext xmlns:c16="http://schemas.microsoft.com/office/drawing/2014/chart" uri="{C3380CC4-5D6E-409C-BE32-E72D297353CC}">
              <c16:uniqueId val="{00000000-EB63-4B17-BE88-9C8758BA32A5}"/>
            </c:ext>
          </c:extLst>
        </c:ser>
        <c:ser>
          <c:idx val="2"/>
          <c:order val="2"/>
          <c:tx>
            <c:strRef>
              <c:f>Poissonfordeling!$D$1</c:f>
              <c:strCache>
                <c:ptCount val="1"/>
                <c:pt idx="0">
                  <c:v>X₂ ~ ps(λ₂)</c:v>
                </c:pt>
              </c:strCache>
            </c:strRef>
          </c:tx>
          <c:spPr>
            <a:solidFill>
              <a:schemeClr val="accent2"/>
            </a:solidFill>
            <a:ln>
              <a:solidFill>
                <a:schemeClr val="tx1"/>
              </a:solidFill>
            </a:ln>
          </c:spPr>
          <c:invertIfNegative val="0"/>
          <c:val>
            <c:numRef>
              <c:f>Poissonfordeling!$D$6:$D$156</c:f>
              <c:numCache>
                <c:formatCode>General</c:formatCode>
                <c:ptCount val="151"/>
                <c:pt idx="0">
                  <c:v>2.1705220113036395E-29</c:v>
                </c:pt>
                <c:pt idx="1">
                  <c:v>1.4325445274604014E-27</c:v>
                </c:pt>
                <c:pt idx="2">
                  <c:v>4.7273969406193089E-26</c:v>
                </c:pt>
                <c:pt idx="3">
                  <c:v>1.0400273269362495E-24</c:v>
                </c:pt>
                <c:pt idx="4">
                  <c:v>1.7160450894448129E-23</c:v>
                </c:pt>
                <c:pt idx="5">
                  <c:v>2.265179518067165E-22</c:v>
                </c:pt>
                <c:pt idx="6">
                  <c:v>2.4916974698738647E-21</c:v>
                </c:pt>
                <c:pt idx="7">
                  <c:v>2.349314757309637E-20</c:v>
                </c:pt>
                <c:pt idx="8">
                  <c:v>1.938184674780453E-19</c:v>
                </c:pt>
                <c:pt idx="9">
                  <c:v>1.4213354281723436E-18</c:v>
                </c:pt>
                <c:pt idx="10">
                  <c:v>9.380813825937414E-18</c:v>
                </c:pt>
                <c:pt idx="11">
                  <c:v>5.6284882955624176E-17</c:v>
                </c:pt>
                <c:pt idx="12">
                  <c:v>3.0956685625593622E-16</c:v>
                </c:pt>
                <c:pt idx="13">
                  <c:v>1.571647116376293E-15</c:v>
                </c:pt>
                <c:pt idx="14">
                  <c:v>7.409193548631093E-15</c:v>
                </c:pt>
                <c:pt idx="15">
                  <c:v>3.2600451613976673E-14</c:v>
                </c:pt>
                <c:pt idx="16">
                  <c:v>1.3447686290765394E-13</c:v>
                </c:pt>
                <c:pt idx="17">
                  <c:v>5.2208664422971511E-13</c:v>
                </c:pt>
                <c:pt idx="18">
                  <c:v>1.9143176955089583E-12</c:v>
                </c:pt>
                <c:pt idx="19">
                  <c:v>6.649735152820559E-12</c:v>
                </c:pt>
                <c:pt idx="20">
                  <c:v>2.1944126004307942E-11</c:v>
                </c:pt>
                <c:pt idx="21">
                  <c:v>6.8967253156396518E-11</c:v>
                </c:pt>
                <c:pt idx="22">
                  <c:v>2.069017594691895E-10</c:v>
                </c:pt>
                <c:pt idx="23">
                  <c:v>5.9371809238984573E-10</c:v>
                </c:pt>
                <c:pt idx="24">
                  <c:v>1.6327247540720755E-9</c:v>
                </c:pt>
                <c:pt idx="25">
                  <c:v>4.3103933507502965E-9</c:v>
                </c:pt>
                <c:pt idx="26">
                  <c:v>1.0941767736519963E-8</c:v>
                </c:pt>
                <c:pt idx="27">
                  <c:v>2.6746543355937609E-8</c:v>
                </c:pt>
                <c:pt idx="28">
                  <c:v>6.3045423624710098E-8</c:v>
                </c:pt>
                <c:pt idx="29">
                  <c:v>1.434826882493405E-7</c:v>
                </c:pt>
                <c:pt idx="30">
                  <c:v>3.1566191414854969E-7</c:v>
                </c:pt>
                <c:pt idx="31">
                  <c:v>6.720543978646533E-7</c:v>
                </c:pt>
                <c:pt idx="32">
                  <c:v>1.386112195595846E-6</c:v>
                </c:pt>
                <c:pt idx="33">
                  <c:v>2.7722243911916886E-6</c:v>
                </c:pt>
                <c:pt idx="34">
                  <c:v>5.3813767593721167E-6</c:v>
                </c:pt>
                <c:pt idx="35">
                  <c:v>1.0147739031958851E-5</c:v>
                </c:pt>
                <c:pt idx="36">
                  <c:v>1.8604188225257886E-5</c:v>
                </c:pt>
                <c:pt idx="37">
                  <c:v>3.3185849266676306E-5</c:v>
                </c:pt>
                <c:pt idx="38">
                  <c:v>5.7638580305279584E-5</c:v>
                </c:pt>
                <c:pt idx="39">
                  <c:v>9.7542212824319578E-5</c:v>
                </c:pt>
                <c:pt idx="40">
                  <c:v>1.6094465116012752E-4</c:v>
                </c:pt>
                <c:pt idx="41">
                  <c:v>2.5908163357483928E-4</c:v>
                </c:pt>
                <c:pt idx="42">
                  <c:v>4.0712828133189103E-4</c:v>
                </c:pt>
                <c:pt idx="43">
                  <c:v>6.2489457134662124E-4</c:v>
                </c:pt>
                <c:pt idx="44">
                  <c:v>9.3734185701992991E-4</c:v>
                </c:pt>
                <c:pt idx="45">
                  <c:v>1.3747680569625713E-3</c:v>
                </c:pt>
                <c:pt idx="46">
                  <c:v>1.9724932991202039E-3</c:v>
                </c:pt>
                <c:pt idx="47">
                  <c:v>2.7698842072751756E-3</c:v>
                </c:pt>
                <c:pt idx="48">
                  <c:v>3.8085907850033745E-3</c:v>
                </c:pt>
                <c:pt idx="49">
                  <c:v>5.1299386083718873E-3</c:v>
                </c:pt>
                <c:pt idx="50">
                  <c:v>6.7715189630509045E-3</c:v>
                </c:pt>
                <c:pt idx="51">
                  <c:v>8.7631421874776252E-3</c:v>
                </c:pt>
                <c:pt idx="52">
                  <c:v>1.1122449699490838E-2</c:v>
                </c:pt>
                <c:pt idx="53">
                  <c:v>1.3850597738988602E-2</c:v>
                </c:pt>
                <c:pt idx="54">
                  <c:v>1.6928508347652707E-2</c:v>
                </c:pt>
                <c:pt idx="55">
                  <c:v>2.0314210017183254E-2</c:v>
                </c:pt>
                <c:pt idx="56">
                  <c:v>2.3941747520251713E-2</c:v>
                </c:pt>
                <c:pt idx="57">
                  <c:v>2.7722023444501993E-2</c:v>
                </c:pt>
                <c:pt idx="58">
                  <c:v>3.1545750816157424E-2</c:v>
                </c:pt>
                <c:pt idx="59">
                  <c:v>3.528846701468457E-2</c:v>
                </c:pt>
                <c:pt idx="60">
                  <c:v>3.881731371615308E-2</c:v>
                </c:pt>
                <c:pt idx="61">
                  <c:v>4.1999060742067218E-2</c:v>
                </c:pt>
                <c:pt idx="62">
                  <c:v>4.470867756413608E-2</c:v>
                </c:pt>
                <c:pt idx="63">
                  <c:v>4.6837662210047329E-2</c:v>
                </c:pt>
                <c:pt idx="64">
                  <c:v>4.8301339154111313E-2</c:v>
                </c:pt>
                <c:pt idx="65">
                  <c:v>4.904443667955917E-2</c:v>
                </c:pt>
                <c:pt idx="66">
                  <c:v>4.904443667955917E-2</c:v>
                </c:pt>
                <c:pt idx="67">
                  <c:v>4.8312430161953808E-2</c:v>
                </c:pt>
                <c:pt idx="68">
                  <c:v>4.6891476333661072E-2</c:v>
                </c:pt>
                <c:pt idx="69">
                  <c:v>4.4852716493067095E-2</c:v>
                </c:pt>
                <c:pt idx="70">
                  <c:v>4.2289704122034658E-2</c:v>
                </c:pt>
                <c:pt idx="71">
                  <c:v>3.9311555944426584E-2</c:v>
                </c:pt>
                <c:pt idx="72">
                  <c:v>3.6035592949057692E-2</c:v>
                </c:pt>
                <c:pt idx="73">
                  <c:v>3.2580125132024775E-2</c:v>
                </c:pt>
                <c:pt idx="74">
                  <c:v>2.9057949442076212E-2</c:v>
                </c:pt>
                <c:pt idx="75">
                  <c:v>2.5570995509027011E-2</c:v>
                </c:pt>
                <c:pt idx="76">
                  <c:v>2.2206390836786608E-2</c:v>
                </c:pt>
                <c:pt idx="77">
                  <c:v>1.903404928867428E-2</c:v>
                </c:pt>
                <c:pt idx="78">
                  <c:v>1.6105734013493626E-2</c:v>
                </c:pt>
                <c:pt idx="79">
                  <c:v>1.3455423353045297E-2</c:v>
                </c:pt>
                <c:pt idx="80">
                  <c:v>1.1100724266262373E-2</c:v>
                </c:pt>
                <c:pt idx="81">
                  <c:v>9.0450345873248784E-3</c:v>
                </c:pt>
                <c:pt idx="82">
                  <c:v>7.2801497897980738E-3</c:v>
                </c:pt>
                <c:pt idx="83">
                  <c:v>5.789034772610514E-3</c:v>
                </c:pt>
                <c:pt idx="84">
                  <c:v>4.5485273213368444E-3</c:v>
                </c:pt>
                <c:pt idx="85">
                  <c:v>3.5317976848027095E-3</c:v>
                </c:pt>
                <c:pt idx="86">
                  <c:v>2.7104493860114001E-3</c:v>
                </c:pt>
                <c:pt idx="87">
                  <c:v>2.0562029824913969E-3</c:v>
                </c:pt>
                <c:pt idx="88">
                  <c:v>1.5421522368685517E-3</c:v>
                </c:pt>
                <c:pt idx="89">
                  <c:v>1.143618512733978E-3</c:v>
                </c:pt>
                <c:pt idx="90">
                  <c:v>8.3865357600491691E-4</c:v>
                </c:pt>
                <c:pt idx="91">
                  <c:v>6.082542419376365E-4</c:v>
                </c:pt>
                <c:pt idx="92">
                  <c:v>4.363563039987372E-4</c:v>
                </c:pt>
                <c:pt idx="93">
                  <c:v>3.0967221574103884E-4</c:v>
                </c:pt>
                <c:pt idx="94">
                  <c:v>2.1742942807349608E-4</c:v>
                </c:pt>
                <c:pt idx="95">
                  <c:v>1.5105623424053381E-4</c:v>
                </c:pt>
                <c:pt idx="96">
                  <c:v>1.0385116104036722E-4</c:v>
                </c:pt>
                <c:pt idx="97">
                  <c:v>7.0661614728496886E-5</c:v>
                </c:pt>
                <c:pt idx="98">
                  <c:v>4.758843440898771E-5</c:v>
                </c:pt>
                <c:pt idx="99">
                  <c:v>3.1725622939325224E-5</c:v>
                </c:pt>
                <c:pt idx="100">
                  <c:v>2.0938911139954794E-5</c:v>
                </c:pt>
                <c:pt idx="101">
                  <c:v>1.3682852824128835E-5</c:v>
                </c:pt>
                <c:pt idx="102">
                  <c:v>8.8536106509069153E-6</c:v>
                </c:pt>
                <c:pt idx="103">
                  <c:v>5.6731874073772481E-6</c:v>
                </c:pt>
                <c:pt idx="104">
                  <c:v>3.6002920085278581E-6</c:v>
                </c:pt>
                <c:pt idx="105">
                  <c:v>2.2630406910746601E-6</c:v>
                </c:pt>
                <c:pt idx="106">
                  <c:v>1.4090630718012084E-6</c:v>
                </c:pt>
                <c:pt idx="107">
                  <c:v>8.691417078399984E-7</c:v>
                </c:pt>
                <c:pt idx="108">
                  <c:v>5.3114215479110136E-7</c:v>
                </c:pt>
                <c:pt idx="109">
                  <c:v>3.2160901115791759E-7</c:v>
                </c:pt>
                <c:pt idx="110">
                  <c:v>1.9296540669474902E-7</c:v>
                </c:pt>
                <c:pt idx="111">
                  <c:v>1.1473618776444563E-7</c:v>
                </c:pt>
                <c:pt idx="112">
                  <c:v>6.7612396361191595E-8</c:v>
                </c:pt>
                <c:pt idx="113">
                  <c:v>3.9490426193261931E-8</c:v>
                </c:pt>
                <c:pt idx="114">
                  <c:v>2.2862878322414977E-8</c:v>
                </c:pt>
                <c:pt idx="115">
                  <c:v>1.3121304080690329E-8</c:v>
                </c:pt>
                <c:pt idx="116">
                  <c:v>7.4655695631514568E-9</c:v>
                </c:pt>
                <c:pt idx="117">
                  <c:v>4.2113469330597598E-9</c:v>
                </c:pt>
                <c:pt idx="118">
                  <c:v>2.3554991320503942E-9</c:v>
                </c:pt>
                <c:pt idx="119">
                  <c:v>1.3064112833220702E-9</c:v>
                </c:pt>
                <c:pt idx="120">
                  <c:v>7.1852620582713083E-10</c:v>
                </c:pt>
                <c:pt idx="121">
                  <c:v>3.9192338499661808E-10</c:v>
                </c:pt>
                <c:pt idx="122">
                  <c:v>2.1202412630964604E-10</c:v>
                </c:pt>
                <c:pt idx="123">
                  <c:v>1.137690433856645E-10</c:v>
                </c:pt>
                <c:pt idx="124">
                  <c:v>6.0554490834305023E-11</c:v>
                </c:pt>
                <c:pt idx="125">
                  <c:v>3.1972771160512515E-11</c:v>
                </c:pt>
                <c:pt idx="126">
                  <c:v>1.6747642036459016E-11</c:v>
                </c:pt>
                <c:pt idx="127">
                  <c:v>8.7034990110732133E-12</c:v>
                </c:pt>
                <c:pt idx="128">
                  <c:v>4.4877416775846557E-12</c:v>
                </c:pt>
                <c:pt idx="129">
                  <c:v>2.2960538815549478E-12</c:v>
                </c:pt>
                <c:pt idx="130">
                  <c:v>1.1656888937124921E-12</c:v>
                </c:pt>
                <c:pt idx="131">
                  <c:v>5.8729364110706565E-13</c:v>
                </c:pt>
                <c:pt idx="132">
                  <c:v>2.9364682055353409E-13</c:v>
                </c:pt>
                <c:pt idx="133">
                  <c:v>1.4571947486115095E-13</c:v>
                </c:pt>
                <c:pt idx="134">
                  <c:v>7.1772278662954767E-14</c:v>
                </c:pt>
                <c:pt idx="135">
                  <c:v>3.5088669568555965E-14</c:v>
                </c:pt>
                <c:pt idx="136">
                  <c:v>1.702832493768162E-14</c:v>
                </c:pt>
                <c:pt idx="137">
                  <c:v>8.2034266123136808E-15</c:v>
                </c:pt>
                <c:pt idx="138">
                  <c:v>3.9233779450196299E-15</c:v>
                </c:pt>
                <c:pt idx="139">
                  <c:v>1.8628988803690246E-15</c:v>
                </c:pt>
                <c:pt idx="140">
                  <c:v>8.7822375788825901E-16</c:v>
                </c:pt>
                <c:pt idx="141">
                  <c:v>4.1108346113918357E-16</c:v>
                </c:pt>
                <c:pt idx="142">
                  <c:v>1.9106696081117184E-16</c:v>
                </c:pt>
                <c:pt idx="143">
                  <c:v>8.8184751143617477E-17</c:v>
                </c:pt>
                <c:pt idx="144">
                  <c:v>4.0418010940824938E-17</c:v>
                </c:pt>
                <c:pt idx="145">
                  <c:v>1.8397163600651189E-17</c:v>
                </c:pt>
                <c:pt idx="146">
                  <c:v>8.3165260112532903E-18</c:v>
                </c:pt>
                <c:pt idx="147">
                  <c:v>3.7339504540321258E-18</c:v>
                </c:pt>
                <c:pt idx="148">
                  <c:v>1.6651400673386354E-18</c:v>
                </c:pt>
                <c:pt idx="149">
                  <c:v>7.3757882177413795E-19</c:v>
                </c:pt>
                <c:pt idx="150">
                  <c:v>3.2453468158061763E-19</c:v>
                </c:pt>
              </c:numCache>
            </c:numRef>
          </c:val>
          <c:extLst>
            <c:ext xmlns:c15="http://schemas.microsoft.com/office/drawing/2012/chart" uri="{02D57815-91ED-43cb-92C2-25804820EDAC}">
              <c15:filteredCategoryTitle>
                <c15:cat>
                  <c:numRef>
                    <c:extLst>
                      <c:ext uri="{02D57815-91ED-43cb-92C2-25804820EDAC}">
                        <c15:formulaRef>
                          <c15:sqref>Poissonfordeling!$A$6:$A$156</c15:sqref>
                        </c15:formulaRef>
                      </c:ext>
                    </c:extLst>
                    <c:numCache>
                      <c:formatCode>General</c:formatCode>
                      <c:ptCount val="15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pt idx="75">
                        <c:v>75</c:v>
                      </c:pt>
                      <c:pt idx="76">
                        <c:v>76</c:v>
                      </c:pt>
                      <c:pt idx="77">
                        <c:v>77</c:v>
                      </c:pt>
                      <c:pt idx="78">
                        <c:v>78</c:v>
                      </c:pt>
                      <c:pt idx="79">
                        <c:v>79</c:v>
                      </c:pt>
                      <c:pt idx="80">
                        <c:v>80</c:v>
                      </c:pt>
                      <c:pt idx="81">
                        <c:v>81</c:v>
                      </c:pt>
                      <c:pt idx="82">
                        <c:v>82</c:v>
                      </c:pt>
                      <c:pt idx="83">
                        <c:v>83</c:v>
                      </c:pt>
                      <c:pt idx="84">
                        <c:v>84</c:v>
                      </c:pt>
                      <c:pt idx="85">
                        <c:v>85</c:v>
                      </c:pt>
                      <c:pt idx="86">
                        <c:v>86</c:v>
                      </c:pt>
                      <c:pt idx="87">
                        <c:v>87</c:v>
                      </c:pt>
                      <c:pt idx="88">
                        <c:v>88</c:v>
                      </c:pt>
                      <c:pt idx="89">
                        <c:v>89</c:v>
                      </c:pt>
                      <c:pt idx="90">
                        <c:v>90</c:v>
                      </c:pt>
                      <c:pt idx="91">
                        <c:v>91</c:v>
                      </c:pt>
                      <c:pt idx="92">
                        <c:v>92</c:v>
                      </c:pt>
                      <c:pt idx="93">
                        <c:v>93</c:v>
                      </c:pt>
                      <c:pt idx="94">
                        <c:v>94</c:v>
                      </c:pt>
                      <c:pt idx="95">
                        <c:v>95</c:v>
                      </c:pt>
                      <c:pt idx="96">
                        <c:v>96</c:v>
                      </c:pt>
                      <c:pt idx="97">
                        <c:v>97</c:v>
                      </c:pt>
                      <c:pt idx="98">
                        <c:v>98</c:v>
                      </c:pt>
                      <c:pt idx="99">
                        <c:v>99</c:v>
                      </c:pt>
                      <c:pt idx="100">
                        <c:v>100</c:v>
                      </c:pt>
                      <c:pt idx="101">
                        <c:v>101</c:v>
                      </c:pt>
                      <c:pt idx="102">
                        <c:v>102</c:v>
                      </c:pt>
                      <c:pt idx="103">
                        <c:v>103</c:v>
                      </c:pt>
                      <c:pt idx="104">
                        <c:v>104</c:v>
                      </c:pt>
                      <c:pt idx="105">
                        <c:v>105</c:v>
                      </c:pt>
                      <c:pt idx="106">
                        <c:v>106</c:v>
                      </c:pt>
                      <c:pt idx="107">
                        <c:v>107</c:v>
                      </c:pt>
                      <c:pt idx="108">
                        <c:v>108</c:v>
                      </c:pt>
                      <c:pt idx="109">
                        <c:v>109</c:v>
                      </c:pt>
                      <c:pt idx="110">
                        <c:v>110</c:v>
                      </c:pt>
                      <c:pt idx="111">
                        <c:v>111</c:v>
                      </c:pt>
                      <c:pt idx="112">
                        <c:v>112</c:v>
                      </c:pt>
                      <c:pt idx="113">
                        <c:v>113</c:v>
                      </c:pt>
                      <c:pt idx="114">
                        <c:v>114</c:v>
                      </c:pt>
                      <c:pt idx="115">
                        <c:v>115</c:v>
                      </c:pt>
                      <c:pt idx="116">
                        <c:v>116</c:v>
                      </c:pt>
                      <c:pt idx="117">
                        <c:v>117</c:v>
                      </c:pt>
                      <c:pt idx="118">
                        <c:v>118</c:v>
                      </c:pt>
                      <c:pt idx="119">
                        <c:v>119</c:v>
                      </c:pt>
                      <c:pt idx="120">
                        <c:v>120</c:v>
                      </c:pt>
                      <c:pt idx="121">
                        <c:v>121</c:v>
                      </c:pt>
                      <c:pt idx="122">
                        <c:v>122</c:v>
                      </c:pt>
                      <c:pt idx="123">
                        <c:v>123</c:v>
                      </c:pt>
                      <c:pt idx="124">
                        <c:v>124</c:v>
                      </c:pt>
                      <c:pt idx="125">
                        <c:v>125</c:v>
                      </c:pt>
                      <c:pt idx="126">
                        <c:v>126</c:v>
                      </c:pt>
                      <c:pt idx="127">
                        <c:v>127</c:v>
                      </c:pt>
                      <c:pt idx="128">
                        <c:v>128</c:v>
                      </c:pt>
                      <c:pt idx="129">
                        <c:v>129</c:v>
                      </c:pt>
                      <c:pt idx="130">
                        <c:v>130</c:v>
                      </c:pt>
                      <c:pt idx="131">
                        <c:v>131</c:v>
                      </c:pt>
                      <c:pt idx="132">
                        <c:v>132</c:v>
                      </c:pt>
                      <c:pt idx="133">
                        <c:v>133</c:v>
                      </c:pt>
                      <c:pt idx="134">
                        <c:v>134</c:v>
                      </c:pt>
                      <c:pt idx="135">
                        <c:v>135</c:v>
                      </c:pt>
                      <c:pt idx="136">
                        <c:v>136</c:v>
                      </c:pt>
                      <c:pt idx="137">
                        <c:v>137</c:v>
                      </c:pt>
                      <c:pt idx="138">
                        <c:v>138</c:v>
                      </c:pt>
                      <c:pt idx="139">
                        <c:v>139</c:v>
                      </c:pt>
                      <c:pt idx="140">
                        <c:v>140</c:v>
                      </c:pt>
                      <c:pt idx="141">
                        <c:v>141</c:v>
                      </c:pt>
                      <c:pt idx="142">
                        <c:v>142</c:v>
                      </c:pt>
                      <c:pt idx="143">
                        <c:v>143</c:v>
                      </c:pt>
                      <c:pt idx="144">
                        <c:v>144</c:v>
                      </c:pt>
                      <c:pt idx="145">
                        <c:v>145</c:v>
                      </c:pt>
                      <c:pt idx="146">
                        <c:v>146</c:v>
                      </c:pt>
                      <c:pt idx="147">
                        <c:v>147</c:v>
                      </c:pt>
                      <c:pt idx="148">
                        <c:v>148</c:v>
                      </c:pt>
                      <c:pt idx="149">
                        <c:v>149</c:v>
                      </c:pt>
                      <c:pt idx="150">
                        <c:v>150</c:v>
                      </c:pt>
                    </c:numCache>
                  </c:numRef>
                </c15:cat>
              </c15:filteredCategoryTitle>
            </c:ext>
            <c:ext xmlns:c16="http://schemas.microsoft.com/office/drawing/2014/chart" uri="{C3380CC4-5D6E-409C-BE32-E72D297353CC}">
              <c16:uniqueId val="{00000001-EB63-4B17-BE88-9C8758BA32A5}"/>
            </c:ext>
          </c:extLst>
        </c:ser>
        <c:ser>
          <c:idx val="4"/>
          <c:order val="4"/>
          <c:tx>
            <c:strRef>
              <c:f>Poissonfordeling!$F$1</c:f>
              <c:strCache>
                <c:ptCount val="1"/>
                <c:pt idx="0">
                  <c:v>X₃ ~ ps(λ₃)</c:v>
                </c:pt>
              </c:strCache>
            </c:strRef>
          </c:tx>
          <c:spPr>
            <a:solidFill>
              <a:schemeClr val="accent3"/>
            </a:solidFill>
            <a:ln>
              <a:solidFill>
                <a:schemeClr val="tx1"/>
              </a:solidFill>
            </a:ln>
          </c:spPr>
          <c:invertIfNegative val="0"/>
          <c:val>
            <c:numRef>
              <c:f>Poissonfordeling!$F$6:$F$156</c:f>
              <c:numCache>
                <c:formatCode>General</c:formatCode>
                <c:ptCount val="151"/>
                <c:pt idx="0">
                  <c:v>2.0310926627348109E-42</c:v>
                </c:pt>
                <c:pt idx="1">
                  <c:v>1.9498489562254183E-40</c:v>
                </c:pt>
                <c:pt idx="2">
                  <c:v>9.3592749898819425E-39</c:v>
                </c:pt>
                <c:pt idx="3">
                  <c:v>2.9949679967622433E-37</c:v>
                </c:pt>
                <c:pt idx="4">
                  <c:v>7.1879231922293269E-36</c:v>
                </c:pt>
                <c:pt idx="5">
                  <c:v>1.3800812529080456E-34</c:v>
                </c:pt>
                <c:pt idx="6">
                  <c:v>2.2081300046528701E-33</c:v>
                </c:pt>
                <c:pt idx="7">
                  <c:v>3.0282925778096592E-32</c:v>
                </c:pt>
                <c:pt idx="8">
                  <c:v>3.6339510933715382E-31</c:v>
                </c:pt>
                <c:pt idx="9">
                  <c:v>3.8762144995963869E-30</c:v>
                </c:pt>
                <c:pt idx="10">
                  <c:v>3.721165919612505E-29</c:v>
                </c:pt>
                <c:pt idx="11">
                  <c:v>3.2475629843890954E-28</c:v>
                </c:pt>
                <c:pt idx="12">
                  <c:v>2.598050387511263E-27</c:v>
                </c:pt>
                <c:pt idx="13">
                  <c:v>1.918560286162169E-26</c:v>
                </c:pt>
                <c:pt idx="14">
                  <c:v>1.3155841962254849E-25</c:v>
                </c:pt>
                <c:pt idx="15">
                  <c:v>8.4197388558431147E-25</c:v>
                </c:pt>
                <c:pt idx="16">
                  <c:v>5.0518433135058479E-24</c:v>
                </c:pt>
                <c:pt idx="17">
                  <c:v>2.8528056358621315E-23</c:v>
                </c:pt>
                <c:pt idx="18">
                  <c:v>1.5214963391264697E-22</c:v>
                </c:pt>
                <c:pt idx="19">
                  <c:v>7.6875604503232471E-22</c:v>
                </c:pt>
                <c:pt idx="20">
                  <c:v>3.690029016155156E-21</c:v>
                </c:pt>
                <c:pt idx="21">
                  <c:v>1.6868704073852268E-20</c:v>
                </c:pt>
                <c:pt idx="22">
                  <c:v>7.3608890504081974E-20</c:v>
                </c:pt>
                <c:pt idx="23">
                  <c:v>3.0723710819095017E-19</c:v>
                </c:pt>
                <c:pt idx="24">
                  <c:v>1.228948432763803E-18</c:v>
                </c:pt>
                <c:pt idx="25">
                  <c:v>4.7191619818129824E-18</c:v>
                </c:pt>
                <c:pt idx="26">
                  <c:v>1.7424598086694211E-17</c:v>
                </c:pt>
                <c:pt idx="27">
                  <c:v>6.1954126530468251E-17</c:v>
                </c:pt>
                <c:pt idx="28">
                  <c:v>2.1241414810446193E-16</c:v>
                </c:pt>
                <c:pt idx="29">
                  <c:v>7.0316407648373636E-16</c:v>
                </c:pt>
                <c:pt idx="30">
                  <c:v>2.2501250447479529E-15</c:v>
                </c:pt>
                <c:pt idx="31">
                  <c:v>6.9681291708323761E-15</c:v>
                </c:pt>
                <c:pt idx="32">
                  <c:v>2.0904387512497226E-14</c:v>
                </c:pt>
                <c:pt idx="33">
                  <c:v>6.0812763672719132E-14</c:v>
                </c:pt>
                <c:pt idx="34">
                  <c:v>1.7170662684061772E-13</c:v>
                </c:pt>
                <c:pt idx="35">
                  <c:v>4.7096674790569714E-13</c:v>
                </c:pt>
                <c:pt idx="36">
                  <c:v>1.2559113277485275E-12</c:v>
                </c:pt>
                <c:pt idx="37">
                  <c:v>3.2585807422664373E-12</c:v>
                </c:pt>
                <c:pt idx="38">
                  <c:v>8.2322039804626461E-12</c:v>
                </c:pt>
                <c:pt idx="39">
                  <c:v>2.0263886721138598E-11</c:v>
                </c:pt>
                <c:pt idx="40">
                  <c:v>4.8633328130732832E-11</c:v>
                </c:pt>
                <c:pt idx="41">
                  <c:v>1.1387315855000883E-10</c:v>
                </c:pt>
                <c:pt idx="42">
                  <c:v>2.6028150525716176E-10</c:v>
                </c:pt>
                <c:pt idx="43">
                  <c:v>5.8109359313226991E-10</c:v>
                </c:pt>
                <c:pt idx="44">
                  <c:v>1.2678405668340445E-9</c:v>
                </c:pt>
                <c:pt idx="45">
                  <c:v>2.7047265425792893E-9</c:v>
                </c:pt>
                <c:pt idx="46">
                  <c:v>5.6446466975567766E-9</c:v>
                </c:pt>
                <c:pt idx="47">
                  <c:v>1.1529491126924464E-8</c:v>
                </c:pt>
                <c:pt idx="48">
                  <c:v>2.3058982253848901E-8</c:v>
                </c:pt>
                <c:pt idx="49">
                  <c:v>4.5176781558561386E-8</c:v>
                </c:pt>
                <c:pt idx="50">
                  <c:v>8.6739420592437338E-8</c:v>
                </c:pt>
                <c:pt idx="51">
                  <c:v>1.6327420346811785E-7</c:v>
                </c:pt>
                <c:pt idx="52">
                  <c:v>3.014292987103714E-7</c:v>
                </c:pt>
                <c:pt idx="53">
                  <c:v>5.4598514483387773E-7</c:v>
                </c:pt>
                <c:pt idx="54">
                  <c:v>9.7064025748244889E-7</c:v>
                </c:pt>
                <c:pt idx="55">
                  <c:v>1.6942084494239257E-6</c:v>
                </c:pt>
                <c:pt idx="56">
                  <c:v>2.9043573418695583E-6</c:v>
                </c:pt>
                <c:pt idx="57">
                  <c:v>4.8915492073592741E-6</c:v>
                </c:pt>
                <c:pt idx="58">
                  <c:v>8.0963573087326689E-6</c:v>
                </c:pt>
                <c:pt idx="59">
                  <c:v>1.3173733926073365E-5</c:v>
                </c:pt>
                <c:pt idx="60">
                  <c:v>2.1077974281717459E-5</c:v>
                </c:pt>
                <c:pt idx="61">
                  <c:v>3.3171893951555431E-5</c:v>
                </c:pt>
                <c:pt idx="62">
                  <c:v>5.1362932570149834E-5</c:v>
                </c:pt>
                <c:pt idx="63">
                  <c:v>7.8267325821181167E-5</c:v>
                </c:pt>
                <c:pt idx="64">
                  <c:v>1.1740098873177157E-4</c:v>
                </c:pt>
                <c:pt idx="65">
                  <c:v>1.7339222951153987E-4</c:v>
                </c:pt>
                <c:pt idx="66">
                  <c:v>2.5220687928951315E-4</c:v>
                </c:pt>
                <c:pt idx="67">
                  <c:v>3.613710509222865E-4</c:v>
                </c:pt>
                <c:pt idx="68">
                  <c:v>5.1017089541969944E-4</c:v>
                </c:pt>
                <c:pt idx="69">
                  <c:v>7.0980298493175534E-4</c:v>
                </c:pt>
                <c:pt idx="70">
                  <c:v>9.7344409362069167E-4</c:v>
                </c:pt>
                <c:pt idx="71">
                  <c:v>1.3162060984167159E-3</c:v>
                </c:pt>
                <c:pt idx="72">
                  <c:v>1.7549414645556133E-3</c:v>
                </c:pt>
                <c:pt idx="73">
                  <c:v>2.307868227360798E-3</c:v>
                </c:pt>
                <c:pt idx="74">
                  <c:v>2.9939912138734772E-3</c:v>
                </c:pt>
                <c:pt idx="75">
                  <c:v>3.8323087537580612E-3</c:v>
                </c:pt>
                <c:pt idx="76">
                  <c:v>4.840811057378591E-3</c:v>
                </c:pt>
                <c:pt idx="77">
                  <c:v>6.035296902705785E-3</c:v>
                </c:pt>
                <c:pt idx="78">
                  <c:v>7.4280577264071047E-3</c:v>
                </c:pt>
                <c:pt idx="79">
                  <c:v>9.0265005282921928E-3</c:v>
                </c:pt>
                <c:pt idx="80">
                  <c:v>1.0831800633950618E-2</c:v>
                </c:pt>
                <c:pt idx="81">
                  <c:v>1.2837689640237789E-2</c:v>
                </c:pt>
                <c:pt idx="82">
                  <c:v>1.5029490310522274E-2</c:v>
                </c:pt>
                <c:pt idx="83">
                  <c:v>1.7383506865182412E-2</c:v>
                </c:pt>
                <c:pt idx="84">
                  <c:v>1.986686498877991E-2</c:v>
                </c:pt>
                <c:pt idx="85">
                  <c:v>2.2437871046151414E-2</c:v>
                </c:pt>
                <c:pt idx="86">
                  <c:v>2.5046925818959672E-2</c:v>
                </c:pt>
                <c:pt idx="87">
                  <c:v>2.7637987110576225E-2</c:v>
                </c:pt>
                <c:pt idx="88">
                  <c:v>3.015053139335587E-2</c:v>
                </c:pt>
                <c:pt idx="89">
                  <c:v>3.2521921502945653E-2</c:v>
                </c:pt>
                <c:pt idx="90">
                  <c:v>3.4690049603141995E-2</c:v>
                </c:pt>
                <c:pt idx="91">
                  <c:v>3.6596096284633367E-2</c:v>
                </c:pt>
                <c:pt idx="92">
                  <c:v>3.8187230905704396E-2</c:v>
                </c:pt>
                <c:pt idx="93">
                  <c:v>3.9419077063952909E-2</c:v>
                </c:pt>
                <c:pt idx="94">
                  <c:v>4.0257780831271052E-2</c:v>
                </c:pt>
                <c:pt idx="95">
                  <c:v>4.0681546945284433E-2</c:v>
                </c:pt>
                <c:pt idx="96">
                  <c:v>4.0681546945284433E-2</c:v>
                </c:pt>
                <c:pt idx="97">
                  <c:v>4.0262149554095933E-2</c:v>
                </c:pt>
                <c:pt idx="98">
                  <c:v>3.9440473032583773E-2</c:v>
                </c:pt>
                <c:pt idx="99">
                  <c:v>3.8245307183111532E-2</c:v>
                </c:pt>
                <c:pt idx="100">
                  <c:v>3.6715494895787099E-2</c:v>
                </c:pt>
                <c:pt idx="101">
                  <c:v>3.4897896138569896E-2</c:v>
                </c:pt>
                <c:pt idx="102">
                  <c:v>3.2845078718654004E-2</c:v>
                </c:pt>
                <c:pt idx="103">
                  <c:v>3.0612888902823165E-2</c:v>
                </c:pt>
                <c:pt idx="104">
                  <c:v>2.8258051294913718E-2</c:v>
                </c:pt>
                <c:pt idx="105">
                  <c:v>2.5835932612492517E-2</c:v>
                </c:pt>
                <c:pt idx="106">
                  <c:v>2.3398580479238484E-2</c:v>
                </c:pt>
                <c:pt idx="107">
                  <c:v>2.0993118934643899E-2</c:v>
                </c:pt>
                <c:pt idx="108">
                  <c:v>1.8660550164127893E-2</c:v>
                </c:pt>
                <c:pt idx="109">
                  <c:v>1.6434979961066774E-2</c:v>
                </c:pt>
                <c:pt idx="110">
                  <c:v>1.4343255238749152E-2</c:v>
                </c:pt>
                <c:pt idx="111">
                  <c:v>1.2404977503783134E-2</c:v>
                </c:pt>
                <c:pt idx="112">
                  <c:v>1.0632837860385526E-2</c:v>
                </c:pt>
                <c:pt idx="113">
                  <c:v>9.0332073858142223E-3</c:v>
                </c:pt>
                <c:pt idx="114">
                  <c:v>7.6069114827909297E-3</c:v>
                </c:pt>
                <c:pt idx="115">
                  <c:v>6.3501174117211109E-3</c:v>
                </c:pt>
                <c:pt idx="116">
                  <c:v>5.2552695821140279E-3</c:v>
                </c:pt>
                <c:pt idx="117">
                  <c:v>4.3120160673756035E-3</c:v>
                </c:pt>
                <c:pt idx="118">
                  <c:v>3.5080808683733708E-3</c:v>
                </c:pt>
                <c:pt idx="119">
                  <c:v>2.8300484316289504E-3</c:v>
                </c:pt>
                <c:pt idx="120">
                  <c:v>2.2640387453031585E-3</c:v>
                </c:pt>
                <c:pt idx="121">
                  <c:v>1.7962621450339094E-3</c:v>
                </c:pt>
                <c:pt idx="122">
                  <c:v>1.4134521796988141E-3</c:v>
                </c:pt>
                <c:pt idx="123">
                  <c:v>1.1031821890332227E-3</c:v>
                </c:pt>
                <c:pt idx="124">
                  <c:v>8.5407653344507755E-4</c:v>
                </c:pt>
                <c:pt idx="125">
                  <c:v>6.5593077768581612E-4</c:v>
                </c:pt>
                <c:pt idx="126">
                  <c:v>4.9975678299871813E-4</c:v>
                </c:pt>
                <c:pt idx="127">
                  <c:v>3.7776890683367619E-4</c:v>
                </c:pt>
                <c:pt idx="128">
                  <c:v>2.8332668012525785E-4</c:v>
                </c:pt>
                <c:pt idx="129">
                  <c:v>2.1084776195368061E-4</c:v>
                </c:pt>
                <c:pt idx="130">
                  <c:v>1.5570296267348668E-4</c:v>
                </c:pt>
                <c:pt idx="131">
                  <c:v>1.1410293447828088E-4</c:v>
                </c:pt>
                <c:pt idx="132">
                  <c:v>8.2983952347840428E-5</c:v>
                </c:pt>
                <c:pt idx="133">
                  <c:v>5.9898191168366247E-5</c:v>
                </c:pt>
                <c:pt idx="134">
                  <c:v>4.2912136956441317E-5</c:v>
                </c:pt>
                <c:pt idx="135">
                  <c:v>3.0515297391247294E-5</c:v>
                </c:pt>
                <c:pt idx="136">
                  <c:v>2.1540209923233294E-5</c:v>
                </c:pt>
                <c:pt idx="137">
                  <c:v>1.5093869727229125E-5</c:v>
                </c:pt>
                <c:pt idx="138">
                  <c:v>1.0500083288507177E-5</c:v>
                </c:pt>
                <c:pt idx="139">
                  <c:v>7.2518560841488884E-6</c:v>
                </c:pt>
                <c:pt idx="140">
                  <c:v>4.9727013148449968E-6</c:v>
                </c:pt>
                <c:pt idx="141">
                  <c:v>3.3856689803199736E-6</c:v>
                </c:pt>
                <c:pt idx="142">
                  <c:v>2.2889029726106705E-6</c:v>
                </c:pt>
                <c:pt idx="143">
                  <c:v>1.5366061914029657E-6</c:v>
                </c:pt>
                <c:pt idx="144">
                  <c:v>1.0244041276019786E-6</c:v>
                </c:pt>
                <c:pt idx="145">
                  <c:v>6.7822618103303071E-7</c:v>
                </c:pt>
                <c:pt idx="146">
                  <c:v>4.4595694095323274E-7</c:v>
                </c:pt>
                <c:pt idx="147">
                  <c:v>2.9123718592863791E-7</c:v>
                </c:pt>
                <c:pt idx="148">
                  <c:v>1.8891060708884695E-7</c:v>
                </c:pt>
                <c:pt idx="149">
                  <c:v>1.2171421664784893E-7</c:v>
                </c:pt>
                <c:pt idx="150">
                  <c:v>7.7897098654622317E-8</c:v>
                </c:pt>
              </c:numCache>
            </c:numRef>
          </c:val>
          <c:extLst>
            <c:ext xmlns:c15="http://schemas.microsoft.com/office/drawing/2012/chart" uri="{02D57815-91ED-43cb-92C2-25804820EDAC}">
              <c15:filteredCategoryTitle>
                <c15:cat>
                  <c:numRef>
                    <c:extLst>
                      <c:ext uri="{02D57815-91ED-43cb-92C2-25804820EDAC}">
                        <c15:formulaRef>
                          <c15:sqref>Poissonfordeling!$A$6:$A$156</c15:sqref>
                        </c15:formulaRef>
                      </c:ext>
                    </c:extLst>
                    <c:numCache>
                      <c:formatCode>General</c:formatCode>
                      <c:ptCount val="15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pt idx="75">
                        <c:v>75</c:v>
                      </c:pt>
                      <c:pt idx="76">
                        <c:v>76</c:v>
                      </c:pt>
                      <c:pt idx="77">
                        <c:v>77</c:v>
                      </c:pt>
                      <c:pt idx="78">
                        <c:v>78</c:v>
                      </c:pt>
                      <c:pt idx="79">
                        <c:v>79</c:v>
                      </c:pt>
                      <c:pt idx="80">
                        <c:v>80</c:v>
                      </c:pt>
                      <c:pt idx="81">
                        <c:v>81</c:v>
                      </c:pt>
                      <c:pt idx="82">
                        <c:v>82</c:v>
                      </c:pt>
                      <c:pt idx="83">
                        <c:v>83</c:v>
                      </c:pt>
                      <c:pt idx="84">
                        <c:v>84</c:v>
                      </c:pt>
                      <c:pt idx="85">
                        <c:v>85</c:v>
                      </c:pt>
                      <c:pt idx="86">
                        <c:v>86</c:v>
                      </c:pt>
                      <c:pt idx="87">
                        <c:v>87</c:v>
                      </c:pt>
                      <c:pt idx="88">
                        <c:v>88</c:v>
                      </c:pt>
                      <c:pt idx="89">
                        <c:v>89</c:v>
                      </c:pt>
                      <c:pt idx="90">
                        <c:v>90</c:v>
                      </c:pt>
                      <c:pt idx="91">
                        <c:v>91</c:v>
                      </c:pt>
                      <c:pt idx="92">
                        <c:v>92</c:v>
                      </c:pt>
                      <c:pt idx="93">
                        <c:v>93</c:v>
                      </c:pt>
                      <c:pt idx="94">
                        <c:v>94</c:v>
                      </c:pt>
                      <c:pt idx="95">
                        <c:v>95</c:v>
                      </c:pt>
                      <c:pt idx="96">
                        <c:v>96</c:v>
                      </c:pt>
                      <c:pt idx="97">
                        <c:v>97</c:v>
                      </c:pt>
                      <c:pt idx="98">
                        <c:v>98</c:v>
                      </c:pt>
                      <c:pt idx="99">
                        <c:v>99</c:v>
                      </c:pt>
                      <c:pt idx="100">
                        <c:v>100</c:v>
                      </c:pt>
                      <c:pt idx="101">
                        <c:v>101</c:v>
                      </c:pt>
                      <c:pt idx="102">
                        <c:v>102</c:v>
                      </c:pt>
                      <c:pt idx="103">
                        <c:v>103</c:v>
                      </c:pt>
                      <c:pt idx="104">
                        <c:v>104</c:v>
                      </c:pt>
                      <c:pt idx="105">
                        <c:v>105</c:v>
                      </c:pt>
                      <c:pt idx="106">
                        <c:v>106</c:v>
                      </c:pt>
                      <c:pt idx="107">
                        <c:v>107</c:v>
                      </c:pt>
                      <c:pt idx="108">
                        <c:v>108</c:v>
                      </c:pt>
                      <c:pt idx="109">
                        <c:v>109</c:v>
                      </c:pt>
                      <c:pt idx="110">
                        <c:v>110</c:v>
                      </c:pt>
                      <c:pt idx="111">
                        <c:v>111</c:v>
                      </c:pt>
                      <c:pt idx="112">
                        <c:v>112</c:v>
                      </c:pt>
                      <c:pt idx="113">
                        <c:v>113</c:v>
                      </c:pt>
                      <c:pt idx="114">
                        <c:v>114</c:v>
                      </c:pt>
                      <c:pt idx="115">
                        <c:v>115</c:v>
                      </c:pt>
                      <c:pt idx="116">
                        <c:v>116</c:v>
                      </c:pt>
                      <c:pt idx="117">
                        <c:v>117</c:v>
                      </c:pt>
                      <c:pt idx="118">
                        <c:v>118</c:v>
                      </c:pt>
                      <c:pt idx="119">
                        <c:v>119</c:v>
                      </c:pt>
                      <c:pt idx="120">
                        <c:v>120</c:v>
                      </c:pt>
                      <c:pt idx="121">
                        <c:v>121</c:v>
                      </c:pt>
                      <c:pt idx="122">
                        <c:v>122</c:v>
                      </c:pt>
                      <c:pt idx="123">
                        <c:v>123</c:v>
                      </c:pt>
                      <c:pt idx="124">
                        <c:v>124</c:v>
                      </c:pt>
                      <c:pt idx="125">
                        <c:v>125</c:v>
                      </c:pt>
                      <c:pt idx="126">
                        <c:v>126</c:v>
                      </c:pt>
                      <c:pt idx="127">
                        <c:v>127</c:v>
                      </c:pt>
                      <c:pt idx="128">
                        <c:v>128</c:v>
                      </c:pt>
                      <c:pt idx="129">
                        <c:v>129</c:v>
                      </c:pt>
                      <c:pt idx="130">
                        <c:v>130</c:v>
                      </c:pt>
                      <c:pt idx="131">
                        <c:v>131</c:v>
                      </c:pt>
                      <c:pt idx="132">
                        <c:v>132</c:v>
                      </c:pt>
                      <c:pt idx="133">
                        <c:v>133</c:v>
                      </c:pt>
                      <c:pt idx="134">
                        <c:v>134</c:v>
                      </c:pt>
                      <c:pt idx="135">
                        <c:v>135</c:v>
                      </c:pt>
                      <c:pt idx="136">
                        <c:v>136</c:v>
                      </c:pt>
                      <c:pt idx="137">
                        <c:v>137</c:v>
                      </c:pt>
                      <c:pt idx="138">
                        <c:v>138</c:v>
                      </c:pt>
                      <c:pt idx="139">
                        <c:v>139</c:v>
                      </c:pt>
                      <c:pt idx="140">
                        <c:v>140</c:v>
                      </c:pt>
                      <c:pt idx="141">
                        <c:v>141</c:v>
                      </c:pt>
                      <c:pt idx="142">
                        <c:v>142</c:v>
                      </c:pt>
                      <c:pt idx="143">
                        <c:v>143</c:v>
                      </c:pt>
                      <c:pt idx="144">
                        <c:v>144</c:v>
                      </c:pt>
                      <c:pt idx="145">
                        <c:v>145</c:v>
                      </c:pt>
                      <c:pt idx="146">
                        <c:v>146</c:v>
                      </c:pt>
                      <c:pt idx="147">
                        <c:v>147</c:v>
                      </c:pt>
                      <c:pt idx="148">
                        <c:v>148</c:v>
                      </c:pt>
                      <c:pt idx="149">
                        <c:v>149</c:v>
                      </c:pt>
                      <c:pt idx="150">
                        <c:v>150</c:v>
                      </c:pt>
                    </c:numCache>
                  </c:numRef>
                </c15:cat>
              </c15:filteredCategoryTitle>
            </c:ext>
            <c:ext xmlns:c16="http://schemas.microsoft.com/office/drawing/2014/chart" uri="{C3380CC4-5D6E-409C-BE32-E72D297353CC}">
              <c16:uniqueId val="{00000002-EB63-4B17-BE88-9C8758BA32A5}"/>
            </c:ext>
          </c:extLst>
        </c:ser>
        <c:dLbls>
          <c:showLegendKey val="0"/>
          <c:showVal val="0"/>
          <c:showCatName val="0"/>
          <c:showSerName val="0"/>
          <c:showPercent val="0"/>
          <c:showBubbleSize val="0"/>
        </c:dLbls>
        <c:gapWidth val="0"/>
        <c:overlap val="100"/>
        <c:axId val="417564016"/>
        <c:axId val="417557352"/>
      </c:barChart>
      <c:scatterChart>
        <c:scatterStyle val="smoothMarker"/>
        <c:varyColors val="0"/>
        <c:ser>
          <c:idx val="1"/>
          <c:order val="1"/>
          <c:tx>
            <c:strRef>
              <c:f>Poissonfordeling!$C$1</c:f>
              <c:strCache>
                <c:ptCount val="1"/>
                <c:pt idx="0">
                  <c:v>Y₁ ~ N(µ₁, σ₁²)</c:v>
                </c:pt>
              </c:strCache>
            </c:strRef>
          </c:tx>
          <c:spPr>
            <a:ln>
              <a:solidFill>
                <a:schemeClr val="accent1">
                  <a:lumMod val="50000"/>
                </a:schemeClr>
              </a:solidFill>
            </a:ln>
          </c:spPr>
          <c:marker>
            <c:symbol val="none"/>
          </c:marker>
          <c:yVal>
            <c:numRef>
              <c:f>Poissonfordeling!$C$6:$C$156</c:f>
              <c:numCache>
                <c:formatCode>General</c:formatCode>
                <c:ptCount val="151"/>
                <c:pt idx="0">
                  <c:v>7.7889920119162005E-11</c:v>
                </c:pt>
                <c:pt idx="1">
                  <c:v>2.091604011902998E-10</c:v>
                </c:pt>
                <c:pt idx="2">
                  <c:v>5.4813196037683401E-10</c:v>
                </c:pt>
                <c:pt idx="3">
                  <c:v>1.4018393178796574E-9</c:v>
                </c:pt>
                <c:pt idx="4">
                  <c:v>3.4987974340038088E-9</c:v>
                </c:pt>
                <c:pt idx="5">
                  <c:v>8.5221036838111127E-9</c:v>
                </c:pt>
                <c:pt idx="6">
                  <c:v>2.0257333581126535E-8</c:v>
                </c:pt>
                <c:pt idx="7">
                  <c:v>4.6992137232045393E-8</c:v>
                </c:pt>
                <c:pt idx="8">
                  <c:v>1.0638381657833711E-7</c:v>
                </c:pt>
                <c:pt idx="9">
                  <c:v>2.3503545905114307E-7</c:v>
                </c:pt>
                <c:pt idx="10">
                  <c:v>5.0675572120712302E-7</c:v>
                </c:pt>
                <c:pt idx="11">
                  <c:v>1.0662802984425624E-6</c:v>
                </c:pt>
                <c:pt idx="12">
                  <c:v>2.1895333313899374E-6</c:v>
                </c:pt>
                <c:pt idx="13">
                  <c:v>4.3877228593302517E-6</c:v>
                </c:pt>
                <c:pt idx="14">
                  <c:v>8.5809281957232875E-6</c:v>
                </c:pt>
                <c:pt idx="15">
                  <c:v>1.6377092381530834E-5</c:v>
                </c:pt>
                <c:pt idx="16">
                  <c:v>3.0503296870770845E-5</c:v>
                </c:pt>
                <c:pt idx="17">
                  <c:v>5.5445233374031182E-5</c:v>
                </c:pt>
                <c:pt idx="18">
                  <c:v>9.8353337502630903E-5</c:v>
                </c:pt>
                <c:pt idx="19">
                  <c:v>1.702634540249607E-4</c:v>
                </c:pt>
                <c:pt idx="20">
                  <c:v>2.8764791385767918E-4</c:v>
                </c:pt>
                <c:pt idx="21">
                  <c:v>4.7425123404967333E-4</c:v>
                </c:pt>
                <c:pt idx="22">
                  <c:v>7.6306786098167406E-4</c:v>
                </c:pt>
                <c:pt idx="23">
                  <c:v>1.1981889401408321E-3</c:v>
                </c:pt>
                <c:pt idx="24">
                  <c:v>1.8360939621362142E-3</c:v>
                </c:pt>
                <c:pt idx="25">
                  <c:v>2.745819279514978E-3</c:v>
                </c:pt>
                <c:pt idx="26">
                  <c:v>4.0073423797064326E-3</c:v>
                </c:pt>
                <c:pt idx="27">
                  <c:v>5.7075325931397903E-3</c:v>
                </c:pt>
                <c:pt idx="28">
                  <c:v>7.9331890325475239E-3</c:v>
                </c:pt>
                <c:pt idx="29">
                  <c:v>1.0761050191911639E-2</c:v>
                </c:pt>
                <c:pt idx="30">
                  <c:v>1.4245213511042958E-2</c:v>
                </c:pt>
                <c:pt idx="31">
                  <c:v>1.8403088748687048E-2</c:v>
                </c:pt>
                <c:pt idx="32">
                  <c:v>2.3201706555101623E-2</c:v>
                </c:pt>
                <c:pt idx="33">
                  <c:v>2.8546744670365467E-2</c:v>
                </c:pt>
                <c:pt idx="34">
                  <c:v>3.4276834151183502E-2</c:v>
                </c:pt>
                <c:pt idx="35">
                  <c:v>4.0165415812549322E-2</c:v>
                </c:pt>
                <c:pt idx="36">
                  <c:v>4.5931569239362667E-2</c:v>
                </c:pt>
                <c:pt idx="37">
                  <c:v>5.1259899544332133E-2</c:v>
                </c:pt>
                <c:pt idx="38">
                  <c:v>5.5827948594602654E-2</c:v>
                </c:pt>
                <c:pt idx="39">
                  <c:v>5.9338018656104233E-2</c:v>
                </c:pt>
                <c:pt idx="40">
                  <c:v>6.1549122170535216E-2</c:v>
                </c:pt>
                <c:pt idx="41">
                  <c:v>6.2304316706710869E-2</c:v>
                </c:pt>
                <c:pt idx="42">
                  <c:v>6.1549122170535216E-2</c:v>
                </c:pt>
                <c:pt idx="43">
                  <c:v>5.9338018656104233E-2</c:v>
                </c:pt>
                <c:pt idx="44">
                  <c:v>5.5827948594602654E-2</c:v>
                </c:pt>
                <c:pt idx="45">
                  <c:v>5.1259899544332133E-2</c:v>
                </c:pt>
                <c:pt idx="46">
                  <c:v>4.5931569239362667E-2</c:v>
                </c:pt>
                <c:pt idx="47">
                  <c:v>4.0165415812549322E-2</c:v>
                </c:pt>
                <c:pt idx="48">
                  <c:v>3.4276834151183502E-2</c:v>
                </c:pt>
                <c:pt idx="49">
                  <c:v>2.8546744670365467E-2</c:v>
                </c:pt>
                <c:pt idx="50">
                  <c:v>2.3201706555101623E-2</c:v>
                </c:pt>
                <c:pt idx="51">
                  <c:v>1.8403088748687048E-2</c:v>
                </c:pt>
                <c:pt idx="52">
                  <c:v>1.4245213511042958E-2</c:v>
                </c:pt>
                <c:pt idx="53">
                  <c:v>1.0761050191911639E-2</c:v>
                </c:pt>
                <c:pt idx="54">
                  <c:v>7.9331890325475239E-3</c:v>
                </c:pt>
                <c:pt idx="55">
                  <c:v>5.7075325931397903E-3</c:v>
                </c:pt>
                <c:pt idx="56">
                  <c:v>4.0073423797064326E-3</c:v>
                </c:pt>
                <c:pt idx="57">
                  <c:v>2.745819279514978E-3</c:v>
                </c:pt>
                <c:pt idx="58">
                  <c:v>1.8360939621362142E-3</c:v>
                </c:pt>
                <c:pt idx="59">
                  <c:v>1.1981889401408321E-3</c:v>
                </c:pt>
                <c:pt idx="60">
                  <c:v>7.6306786098167406E-4</c:v>
                </c:pt>
                <c:pt idx="61">
                  <c:v>4.7425123404967333E-4</c:v>
                </c:pt>
                <c:pt idx="62">
                  <c:v>2.8764791385767918E-4</c:v>
                </c:pt>
                <c:pt idx="63">
                  <c:v>1.702634540249607E-4</c:v>
                </c:pt>
                <c:pt idx="64">
                  <c:v>9.8353337502630903E-5</c:v>
                </c:pt>
                <c:pt idx="65">
                  <c:v>5.5445233374031182E-5</c:v>
                </c:pt>
                <c:pt idx="66">
                  <c:v>3.0503296870770845E-5</c:v>
                </c:pt>
                <c:pt idx="67">
                  <c:v>1.6377092381530834E-5</c:v>
                </c:pt>
                <c:pt idx="68">
                  <c:v>8.5809281957232875E-6</c:v>
                </c:pt>
                <c:pt idx="69">
                  <c:v>4.3877228593302517E-6</c:v>
                </c:pt>
                <c:pt idx="70">
                  <c:v>2.1895333313899374E-6</c:v>
                </c:pt>
                <c:pt idx="71">
                  <c:v>1.0662802984425624E-6</c:v>
                </c:pt>
                <c:pt idx="72">
                  <c:v>5.0675572120712302E-7</c:v>
                </c:pt>
                <c:pt idx="73">
                  <c:v>2.3503545905114307E-7</c:v>
                </c:pt>
                <c:pt idx="74">
                  <c:v>1.0638381657833711E-7</c:v>
                </c:pt>
                <c:pt idx="75">
                  <c:v>4.6992137232045393E-8</c:v>
                </c:pt>
                <c:pt idx="76">
                  <c:v>2.0257333581126535E-8</c:v>
                </c:pt>
                <c:pt idx="77">
                  <c:v>8.5221036838111127E-9</c:v>
                </c:pt>
                <c:pt idx="78">
                  <c:v>3.4987974340038088E-9</c:v>
                </c:pt>
                <c:pt idx="79">
                  <c:v>1.4018393178796574E-9</c:v>
                </c:pt>
                <c:pt idx="80">
                  <c:v>5.4813196037683401E-10</c:v>
                </c:pt>
                <c:pt idx="81">
                  <c:v>2.091604011902998E-10</c:v>
                </c:pt>
                <c:pt idx="82">
                  <c:v>7.7889920119162005E-11</c:v>
                </c:pt>
                <c:pt idx="83">
                  <c:v>2.8306782136972864E-11</c:v>
                </c:pt>
                <c:pt idx="84">
                  <c:v>1.0039387049636044E-11</c:v>
                </c:pt>
                <c:pt idx="85">
                  <c:v>3.4748122605306832E-12</c:v>
                </c:pt>
                <c:pt idx="86">
                  <c:v>1.1737157817094788E-12</c:v>
                </c:pt>
                <c:pt idx="87">
                  <c:v>3.8690290867363718E-13</c:v>
                </c:pt>
                <c:pt idx="88">
                  <c:v>1.2446535923464783E-13</c:v>
                </c:pt>
                <c:pt idx="89">
                  <c:v>3.9075311680501716E-14</c:v>
                </c:pt>
                <c:pt idx="90">
                  <c:v>1.1971921385944802E-14</c:v>
                </c:pt>
                <c:pt idx="91">
                  <c:v>3.5795852806381304E-15</c:v>
                </c:pt>
                <c:pt idx="92">
                  <c:v>1.0445013904575181E-15</c:v>
                </c:pt>
                <c:pt idx="93">
                  <c:v>2.9743548705602566E-16</c:v>
                </c:pt>
                <c:pt idx="94">
                  <c:v>8.2657829151807034E-17</c:v>
                </c:pt>
                <c:pt idx="95">
                  <c:v>2.2417266718786949E-17</c:v>
                </c:pt>
                <c:pt idx="96">
                  <c:v>5.9331970834155211E-18</c:v>
                </c:pt>
                <c:pt idx="97">
                  <c:v>1.5325065583223097E-18</c:v>
                </c:pt>
                <c:pt idx="98">
                  <c:v>3.8629880136460761E-19</c:v>
                </c:pt>
                <c:pt idx="99">
                  <c:v>9.5028052968566071E-20</c:v>
                </c:pt>
                <c:pt idx="100">
                  <c:v>2.281328117680016E-20</c:v>
                </c:pt>
                <c:pt idx="101">
                  <c:v>5.3447959181711816E-21</c:v>
                </c:pt>
                <c:pt idx="102">
                  <c:v>1.2220302388630229E-21</c:v>
                </c:pt>
                <c:pt idx="103">
                  <c:v>2.7267180290373023E-22</c:v>
                </c:pt>
                <c:pt idx="104">
                  <c:v>5.9375319352574846E-23</c:v>
                </c:pt>
                <c:pt idx="105">
                  <c:v>1.2617669250676034E-23</c:v>
                </c:pt>
                <c:pt idx="106">
                  <c:v>2.6167351673740094E-24</c:v>
                </c:pt>
                <c:pt idx="107">
                  <c:v>5.2959985179008567E-25</c:v>
                </c:pt>
                <c:pt idx="108">
                  <c:v>1.046028193874016E-25</c:v>
                </c:pt>
                <c:pt idx="109">
                  <c:v>2.016259271529312E-26</c:v>
                </c:pt>
                <c:pt idx="110">
                  <c:v>3.7927726992224667E-27</c:v>
                </c:pt>
                <c:pt idx="111">
                  <c:v>6.9626522788330365E-28</c:v>
                </c:pt>
                <c:pt idx="112">
                  <c:v>1.2473836542635657E-28</c:v>
                </c:pt>
                <c:pt idx="113">
                  <c:v>2.1808853869448581E-29</c:v>
                </c:pt>
                <c:pt idx="114">
                  <c:v>3.72111496523853E-30</c:v>
                </c:pt>
                <c:pt idx="115">
                  <c:v>6.1961337658093937E-31</c:v>
                </c:pt>
                <c:pt idx="116">
                  <c:v>1.0068758716517982E-31</c:v>
                </c:pt>
                <c:pt idx="117">
                  <c:v>1.5967559168466043E-32</c:v>
                </c:pt>
                <c:pt idx="118">
                  <c:v>2.4712039312966995E-33</c:v>
                </c:pt>
                <c:pt idx="119">
                  <c:v>3.7323820309389693E-34</c:v>
                </c:pt>
                <c:pt idx="120">
                  <c:v>5.5013724125947452E-35</c:v>
                </c:pt>
                <c:pt idx="121">
                  <c:v>7.9134060802329222E-36</c:v>
                </c:pt>
                <c:pt idx="122">
                  <c:v>1.1108701857015874E-36</c:v>
                </c:pt>
                <c:pt idx="123">
                  <c:v>1.5218456995223146E-37</c:v>
                </c:pt>
                <c:pt idx="124">
                  <c:v>2.0346297173571063E-38</c:v>
                </c:pt>
                <c:pt idx="125">
                  <c:v>2.654651999334689E-39</c:v>
                </c:pt>
                <c:pt idx="126">
                  <c:v>3.3801600337724133E-40</c:v>
                </c:pt>
                <c:pt idx="127">
                  <c:v>4.2002426397074012E-41</c:v>
                </c:pt>
                <c:pt idx="128">
                  <c:v>5.0935309347765977E-42</c:v>
                </c:pt>
                <c:pt idx="129">
                  <c:v>6.0279684204696581E-43</c:v>
                </c:pt>
                <c:pt idx="130">
                  <c:v>6.961942634624704E-44</c:v>
                </c:pt>
                <c:pt idx="131">
                  <c:v>7.8468863774541383E-45</c:v>
                </c:pt>
                <c:pt idx="132">
                  <c:v>8.6312111158318996E-46</c:v>
                </c:pt>
                <c:pt idx="133">
                  <c:v>9.2651737139303647E-47</c:v>
                </c:pt>
                <c:pt idx="134">
                  <c:v>9.7060571692535239E-48</c:v>
                </c:pt>
                <c:pt idx="135">
                  <c:v>9.9229219484070943E-49</c:v>
                </c:pt>
                <c:pt idx="136">
                  <c:v>9.9001951927873524E-50</c:v>
                </c:pt>
                <c:pt idx="137">
                  <c:v>9.6395196033225198E-51</c:v>
                </c:pt>
                <c:pt idx="138">
                  <c:v>9.1595571377416926E-52</c:v>
                </c:pt>
                <c:pt idx="139">
                  <c:v>8.4937800993388979E-53</c:v>
                </c:pt>
                <c:pt idx="140">
                  <c:v>7.6866127452457266E-54</c:v>
                </c:pt>
                <c:pt idx="141">
                  <c:v>6.7885409474210522E-55</c:v>
                </c:pt>
                <c:pt idx="142">
                  <c:v>5.850935814375196E-56</c:v>
                </c:pt>
                <c:pt idx="143">
                  <c:v>4.9213208189709508E-57</c:v>
                </c:pt>
                <c:pt idx="144">
                  <c:v>4.03966612652995E-58</c:v>
                </c:pt>
                <c:pt idx="145">
                  <c:v>3.2360611496690607E-59</c:v>
                </c:pt>
                <c:pt idx="146">
                  <c:v>2.5298537655491893E-60</c:v>
                </c:pt>
                <c:pt idx="147">
                  <c:v>1.9301078113843501E-61</c:v>
                </c:pt>
                <c:pt idx="148">
                  <c:v>1.4370608905221625E-62</c:v>
                </c:pt>
                <c:pt idx="149">
                  <c:v>1.0441820514520103E-63</c:v>
                </c:pt>
                <c:pt idx="150">
                  <c:v>7.4043123140139426E-65</c:v>
                </c:pt>
              </c:numCache>
            </c:numRef>
          </c:yVal>
          <c:smooth val="1"/>
          <c:extLst>
            <c:ext xmlns:c16="http://schemas.microsoft.com/office/drawing/2014/chart" uri="{C3380CC4-5D6E-409C-BE32-E72D297353CC}">
              <c16:uniqueId val="{00000003-EB63-4B17-BE88-9C8758BA32A5}"/>
            </c:ext>
          </c:extLst>
        </c:ser>
        <c:ser>
          <c:idx val="3"/>
          <c:order val="3"/>
          <c:tx>
            <c:strRef>
              <c:f>Poissonfordeling!$E$1</c:f>
              <c:strCache>
                <c:ptCount val="1"/>
                <c:pt idx="0">
                  <c:v>Y₂ ~ N(µ₂, σ₂²)</c:v>
                </c:pt>
              </c:strCache>
            </c:strRef>
          </c:tx>
          <c:spPr>
            <a:ln>
              <a:solidFill>
                <a:schemeClr val="accent2">
                  <a:lumMod val="50000"/>
                </a:schemeClr>
              </a:solidFill>
            </a:ln>
          </c:spPr>
          <c:marker>
            <c:symbol val="none"/>
          </c:marker>
          <c:yVal>
            <c:numRef>
              <c:f>Poissonfordeling!$E$6:$E$156</c:f>
              <c:numCache>
                <c:formatCode>General</c:formatCode>
                <c:ptCount val="151"/>
                <c:pt idx="0">
                  <c:v>2.287811271051577E-16</c:v>
                </c:pt>
                <c:pt idx="1">
                  <c:v>6.1719808150478501E-16</c:v>
                </c:pt>
                <c:pt idx="2">
                  <c:v>1.640018398531213E-15</c:v>
                </c:pt>
                <c:pt idx="3">
                  <c:v>4.2923255508569365E-15</c:v>
                </c:pt>
                <c:pt idx="4">
                  <c:v>1.1065126097211448E-14</c:v>
                </c:pt>
                <c:pt idx="5">
                  <c:v>2.8095700325339786E-14</c:v>
                </c:pt>
                <c:pt idx="6">
                  <c:v>7.026566115550269E-14</c:v>
                </c:pt>
                <c:pt idx="7">
                  <c:v>1.7308769429080182E-13</c:v>
                </c:pt>
                <c:pt idx="8">
                  <c:v>4.1996106552284528E-13</c:v>
                </c:pt>
                <c:pt idx="9">
                  <c:v>1.0036254040109229E-12</c:v>
                </c:pt>
                <c:pt idx="10">
                  <c:v>2.3624033137108785E-12</c:v>
                </c:pt>
                <c:pt idx="11">
                  <c:v>5.4771700045691153E-12</c:v>
                </c:pt>
                <c:pt idx="12">
                  <c:v>1.2507720839639689E-11</c:v>
                </c:pt>
                <c:pt idx="13">
                  <c:v>2.8133250859851299E-11</c:v>
                </c:pt>
                <c:pt idx="14">
                  <c:v>6.2327748434329855E-11</c:v>
                </c:pt>
                <c:pt idx="15">
                  <c:v>1.3600746271910859E-10</c:v>
                </c:pt>
                <c:pt idx="16">
                  <c:v>2.9232356038779537E-10</c:v>
                </c:pt>
                <c:pt idx="17">
                  <c:v>6.1884898219723675E-10</c:v>
                </c:pt>
                <c:pt idx="18">
                  <c:v>1.2904028780522825E-9</c:v>
                </c:pt>
                <c:pt idx="19">
                  <c:v>2.6502433020554238E-9</c:v>
                </c:pt>
                <c:pt idx="20">
                  <c:v>5.3612486359724055E-9</c:v>
                </c:pt>
                <c:pt idx="21">
                  <c:v>1.068232858232521E-8</c:v>
                </c:pt>
                <c:pt idx="22">
                  <c:v>2.0964557337904796E-8</c:v>
                </c:pt>
                <c:pt idx="23">
                  <c:v>4.0525206983223504E-8</c:v>
                </c:pt>
                <c:pt idx="24">
                  <c:v>7.7158640534151921E-8</c:v>
                </c:pt>
                <c:pt idx="25">
                  <c:v>1.4469838142995715E-7</c:v>
                </c:pt>
                <c:pt idx="26">
                  <c:v>2.6727759809049463E-7</c:v>
                </c:pt>
                <c:pt idx="27">
                  <c:v>4.8627419886672986E-7</c:v>
                </c:pt>
                <c:pt idx="28">
                  <c:v>8.7140425213846892E-7</c:v>
                </c:pt>
                <c:pt idx="29">
                  <c:v>1.5380763812079416E-6</c:v>
                </c:pt>
                <c:pt idx="30">
                  <c:v>2.6739661925237216E-6</c:v>
                </c:pt>
                <c:pt idx="31">
                  <c:v>4.5788213756336275E-6</c:v>
                </c:pt>
                <c:pt idx="32">
                  <c:v>7.7227374733065163E-6</c:v>
                </c:pt>
                <c:pt idx="33">
                  <c:v>1.2829467246836117E-5</c:v>
                </c:pt>
                <c:pt idx="34">
                  <c:v>2.0992576939648841E-5</c:v>
                </c:pt>
                <c:pt idx="35">
                  <c:v>3.3833168011539651E-5</c:v>
                </c:pt>
                <c:pt idx="36">
                  <c:v>5.3708046691290857E-5</c:v>
                </c:pt>
                <c:pt idx="37">
                  <c:v>8.3976125023626607E-5</c:v>
                </c:pt>
                <c:pt idx="38">
                  <c:v>1.293278579152885E-4</c:v>
                </c:pt>
                <c:pt idx="39">
                  <c:v>1.9617701335545123E-4</c:v>
                </c:pt>
                <c:pt idx="40">
                  <c:v>2.9310547657115054E-4</c:v>
                </c:pt>
                <c:pt idx="41">
                  <c:v>4.3133979583564162E-4</c:v>
                </c:pt>
                <c:pt idx="42">
                  <c:v>6.2522293998585178E-4</c:v>
                </c:pt>
                <c:pt idx="43">
                  <c:v>8.9262708544343456E-4</c:v>
                </c:pt>
                <c:pt idx="44">
                  <c:v>1.2552348770460998E-3</c:v>
                </c:pt>
                <c:pt idx="45">
                  <c:v>1.7386001602856E-3</c:v>
                </c:pt>
                <c:pt idx="46">
                  <c:v>2.3718881944437544E-3</c:v>
                </c:pt>
                <c:pt idx="47">
                  <c:v>3.1871939491308447E-3</c:v>
                </c:pt>
                <c:pt idx="48">
                  <c:v>4.2183494258409161E-3</c:v>
                </c:pt>
                <c:pt idx="49">
                  <c:v>5.4991604513084449E-3</c:v>
                </c:pt>
                <c:pt idx="50">
                  <c:v>7.061061789924078E-3</c:v>
                </c:pt>
                <c:pt idx="51">
                  <c:v>8.9302458045832905E-3</c:v>
                </c:pt>
                <c:pt idx="52">
                  <c:v>1.1124399954413843E-2</c:v>
                </c:pt>
                <c:pt idx="53">
                  <c:v>1.3649274150932419E-2</c:v>
                </c:pt>
                <c:pt idx="54">
                  <c:v>1.6495379045840353E-2</c:v>
                </c:pt>
                <c:pt idx="55">
                  <c:v>1.9635177109826336E-2</c:v>
                </c:pt>
                <c:pt idx="56">
                  <c:v>2.3021155952879527E-2</c:v>
                </c:pt>
                <c:pt idx="57">
                  <c:v>2.6585155899458729E-2</c:v>
                </c:pt>
                <c:pt idx="58">
                  <c:v>3.0239254248593771E-2</c:v>
                </c:pt>
                <c:pt idx="59">
                  <c:v>3.3878386800476765E-2</c:v>
                </c:pt>
                <c:pt idx="60">
                  <c:v>3.7384721392507113E-2</c:v>
                </c:pt>
                <c:pt idx="61">
                  <c:v>4.0633605071738896E-2</c:v>
                </c:pt>
                <c:pt idx="62">
                  <c:v>4.3500709728190652E-2</c:v>
                </c:pt>
                <c:pt idx="63">
                  <c:v>4.5869827894860556E-2</c:v>
                </c:pt>
                <c:pt idx="64">
                  <c:v>4.7640647907172914E-2</c:v>
                </c:pt>
                <c:pt idx="65">
                  <c:v>4.8735787534688914E-2</c:v>
                </c:pt>
                <c:pt idx="66">
                  <c:v>4.9106400109307377E-2</c:v>
                </c:pt>
                <c:pt idx="67">
                  <c:v>4.8735787534688914E-2</c:v>
                </c:pt>
                <c:pt idx="68">
                  <c:v>4.7640647907172914E-2</c:v>
                </c:pt>
                <c:pt idx="69">
                  <c:v>4.5869827894860556E-2</c:v>
                </c:pt>
                <c:pt idx="70">
                  <c:v>4.3500709728190652E-2</c:v>
                </c:pt>
                <c:pt idx="71">
                  <c:v>4.0633605071738896E-2</c:v>
                </c:pt>
                <c:pt idx="72">
                  <c:v>3.7384721392507113E-2</c:v>
                </c:pt>
                <c:pt idx="73">
                  <c:v>3.3878386800476765E-2</c:v>
                </c:pt>
                <c:pt idx="74">
                  <c:v>3.0239254248593771E-2</c:v>
                </c:pt>
                <c:pt idx="75">
                  <c:v>2.6585155899458729E-2</c:v>
                </c:pt>
                <c:pt idx="76">
                  <c:v>2.3021155952879527E-2</c:v>
                </c:pt>
                <c:pt idx="77">
                  <c:v>1.9635177109826336E-2</c:v>
                </c:pt>
                <c:pt idx="78">
                  <c:v>1.6495379045840353E-2</c:v>
                </c:pt>
                <c:pt idx="79">
                  <c:v>1.3649274150932419E-2</c:v>
                </c:pt>
                <c:pt idx="80">
                  <c:v>1.1124399954413843E-2</c:v>
                </c:pt>
                <c:pt idx="81">
                  <c:v>8.9302458045832905E-3</c:v>
                </c:pt>
                <c:pt idx="82">
                  <c:v>7.061061789924078E-3</c:v>
                </c:pt>
                <c:pt idx="83">
                  <c:v>5.4991604513084449E-3</c:v>
                </c:pt>
                <c:pt idx="84">
                  <c:v>4.2183494258409161E-3</c:v>
                </c:pt>
                <c:pt idx="85">
                  <c:v>3.1871939491308447E-3</c:v>
                </c:pt>
                <c:pt idx="86">
                  <c:v>2.3718881944437544E-3</c:v>
                </c:pt>
                <c:pt idx="87">
                  <c:v>1.7386001602856E-3</c:v>
                </c:pt>
                <c:pt idx="88">
                  <c:v>1.2552348770460998E-3</c:v>
                </c:pt>
                <c:pt idx="89">
                  <c:v>8.9262708544343456E-4</c:v>
                </c:pt>
                <c:pt idx="90">
                  <c:v>6.2522293998585178E-4</c:v>
                </c:pt>
                <c:pt idx="91">
                  <c:v>4.3133979583564162E-4</c:v>
                </c:pt>
                <c:pt idx="92">
                  <c:v>2.9310547657115054E-4</c:v>
                </c:pt>
                <c:pt idx="93">
                  <c:v>1.9617701335545123E-4</c:v>
                </c:pt>
                <c:pt idx="94">
                  <c:v>1.293278579152885E-4</c:v>
                </c:pt>
                <c:pt idx="95">
                  <c:v>8.3976125023626607E-5</c:v>
                </c:pt>
                <c:pt idx="96">
                  <c:v>5.3708046691290857E-5</c:v>
                </c:pt>
                <c:pt idx="97">
                  <c:v>3.3833168011539651E-5</c:v>
                </c:pt>
                <c:pt idx="98">
                  <c:v>2.0992576939648841E-5</c:v>
                </c:pt>
                <c:pt idx="99">
                  <c:v>1.2829467246836117E-5</c:v>
                </c:pt>
                <c:pt idx="100">
                  <c:v>7.7227374733065163E-6</c:v>
                </c:pt>
                <c:pt idx="101">
                  <c:v>4.5788213756336275E-6</c:v>
                </c:pt>
                <c:pt idx="102">
                  <c:v>2.6739661925237216E-6</c:v>
                </c:pt>
                <c:pt idx="103">
                  <c:v>1.5380763812079416E-6</c:v>
                </c:pt>
                <c:pt idx="104">
                  <c:v>8.7140425213846892E-7</c:v>
                </c:pt>
                <c:pt idx="105">
                  <c:v>4.8627419886672986E-7</c:v>
                </c:pt>
                <c:pt idx="106">
                  <c:v>2.6727759809049463E-7</c:v>
                </c:pt>
                <c:pt idx="107">
                  <c:v>1.4469838142995715E-7</c:v>
                </c:pt>
                <c:pt idx="108">
                  <c:v>7.7158640534151921E-8</c:v>
                </c:pt>
                <c:pt idx="109">
                  <c:v>4.0525206983223504E-8</c:v>
                </c:pt>
                <c:pt idx="110">
                  <c:v>2.0964557337904796E-8</c:v>
                </c:pt>
                <c:pt idx="111">
                  <c:v>1.068232858232521E-8</c:v>
                </c:pt>
                <c:pt idx="112">
                  <c:v>5.3612486359724055E-9</c:v>
                </c:pt>
                <c:pt idx="113">
                  <c:v>2.6502433020554238E-9</c:v>
                </c:pt>
                <c:pt idx="114">
                  <c:v>1.2904028780522825E-9</c:v>
                </c:pt>
                <c:pt idx="115">
                  <c:v>6.1884898219723675E-10</c:v>
                </c:pt>
                <c:pt idx="116">
                  <c:v>2.9232356038779537E-10</c:v>
                </c:pt>
                <c:pt idx="117">
                  <c:v>1.3600746271910859E-10</c:v>
                </c:pt>
                <c:pt idx="118">
                  <c:v>6.2327748434329855E-11</c:v>
                </c:pt>
                <c:pt idx="119">
                  <c:v>2.8133250859851299E-11</c:v>
                </c:pt>
                <c:pt idx="120">
                  <c:v>1.2507720839639689E-11</c:v>
                </c:pt>
                <c:pt idx="121">
                  <c:v>5.4771700045691153E-12</c:v>
                </c:pt>
                <c:pt idx="122">
                  <c:v>2.3624033137108785E-12</c:v>
                </c:pt>
                <c:pt idx="123">
                  <c:v>1.0036254040109229E-12</c:v>
                </c:pt>
                <c:pt idx="124">
                  <c:v>4.1996106552284528E-13</c:v>
                </c:pt>
                <c:pt idx="125">
                  <c:v>1.7308769429080182E-13</c:v>
                </c:pt>
                <c:pt idx="126">
                  <c:v>7.026566115550269E-14</c:v>
                </c:pt>
                <c:pt idx="127">
                  <c:v>2.8095700325339786E-14</c:v>
                </c:pt>
                <c:pt idx="128">
                  <c:v>1.1065126097211448E-14</c:v>
                </c:pt>
                <c:pt idx="129">
                  <c:v>4.2923255508569365E-15</c:v>
                </c:pt>
                <c:pt idx="130">
                  <c:v>1.640018398531213E-15</c:v>
                </c:pt>
                <c:pt idx="131">
                  <c:v>6.1719808150478501E-16</c:v>
                </c:pt>
                <c:pt idx="132">
                  <c:v>2.287811271051577E-16</c:v>
                </c:pt>
                <c:pt idx="133">
                  <c:v>8.3528677173543451E-17</c:v>
                </c:pt>
                <c:pt idx="134">
                  <c:v>3.0037984758377725E-17</c:v>
                </c:pt>
                <c:pt idx="135">
                  <c:v>1.0639611302147294E-17</c:v>
                </c:pt>
                <c:pt idx="136">
                  <c:v>3.7119362786432304E-18</c:v>
                </c:pt>
                <c:pt idx="137">
                  <c:v>1.2755428213982582E-18</c:v>
                </c:pt>
                <c:pt idx="138">
                  <c:v>4.3172714328641071E-19</c:v>
                </c:pt>
                <c:pt idx="139">
                  <c:v>1.4392738872622037E-19</c:v>
                </c:pt>
                <c:pt idx="140">
                  <c:v>4.7260391883899954E-20</c:v>
                </c:pt>
                <c:pt idx="141">
                  <c:v>1.5285194574365488E-20</c:v>
                </c:pt>
                <c:pt idx="142">
                  <c:v>4.8692761477160123E-21</c:v>
                </c:pt>
                <c:pt idx="143">
                  <c:v>1.5278390966964233E-21</c:v>
                </c:pt>
                <c:pt idx="144">
                  <c:v>4.7218329011923353E-22</c:v>
                </c:pt>
                <c:pt idx="145">
                  <c:v>1.437352832918204E-22</c:v>
                </c:pt>
                <c:pt idx="146">
                  <c:v>4.30958990439677E-23</c:v>
                </c:pt>
                <c:pt idx="147">
                  <c:v>1.2727065570739951E-23</c:v>
                </c:pt>
                <c:pt idx="148">
                  <c:v>3.7020339626516564E-24</c:v>
                </c:pt>
                <c:pt idx="149">
                  <c:v>1.060650488439037E-24</c:v>
                </c:pt>
                <c:pt idx="150">
                  <c:v>2.9931189358542989E-25</c:v>
                </c:pt>
              </c:numCache>
            </c:numRef>
          </c:yVal>
          <c:smooth val="1"/>
          <c:extLst>
            <c:ext xmlns:c16="http://schemas.microsoft.com/office/drawing/2014/chart" uri="{C3380CC4-5D6E-409C-BE32-E72D297353CC}">
              <c16:uniqueId val="{00000004-EB63-4B17-BE88-9C8758BA32A5}"/>
            </c:ext>
          </c:extLst>
        </c:ser>
        <c:ser>
          <c:idx val="5"/>
          <c:order val="5"/>
          <c:tx>
            <c:strRef>
              <c:f>Poissonfordeling!$G$1</c:f>
              <c:strCache>
                <c:ptCount val="1"/>
                <c:pt idx="0">
                  <c:v>Y₃ ~ N(µ₃, σ₃²)</c:v>
                </c:pt>
              </c:strCache>
            </c:strRef>
          </c:tx>
          <c:spPr>
            <a:ln>
              <a:solidFill>
                <a:schemeClr val="accent3">
                  <a:lumMod val="50000"/>
                </a:schemeClr>
              </a:solidFill>
            </a:ln>
          </c:spPr>
          <c:marker>
            <c:symbol val="none"/>
          </c:marker>
          <c:yVal>
            <c:numRef>
              <c:f>Poissonfordeling!$G$6:$G$156</c:f>
              <c:numCache>
                <c:formatCode>General</c:formatCode>
                <c:ptCount val="151"/>
                <c:pt idx="0">
                  <c:v>5.8028229225086403E-23</c:v>
                </c:pt>
                <c:pt idx="1">
                  <c:v>1.5691766947972615E-22</c:v>
                </c:pt>
                <c:pt idx="2">
                  <c:v>4.1993345976076775E-22</c:v>
                </c:pt>
                <c:pt idx="3">
                  <c:v>1.1121547212188415E-21</c:v>
                </c:pt>
                <c:pt idx="4">
                  <c:v>2.9149159640950115E-21</c:v>
                </c:pt>
                <c:pt idx="5">
                  <c:v>7.5607167250839036E-21</c:v>
                </c:pt>
                <c:pt idx="6">
                  <c:v>1.9407785964606643E-20</c:v>
                </c:pt>
                <c:pt idx="7">
                  <c:v>4.930206618432678E-20</c:v>
                </c:pt>
                <c:pt idx="8">
                  <c:v>1.2394538073257607E-19</c:v>
                </c:pt>
                <c:pt idx="9">
                  <c:v>3.0836968029553736E-19</c:v>
                </c:pt>
                <c:pt idx="10">
                  <c:v>7.5925750649675212E-19</c:v>
                </c:pt>
                <c:pt idx="11">
                  <c:v>1.8500463847632019E-18</c:v>
                </c:pt>
                <c:pt idx="12">
                  <c:v>4.4612056069109722E-18</c:v>
                </c:pt>
                <c:pt idx="13">
                  <c:v>1.0646281876493047E-17</c:v>
                </c:pt>
                <c:pt idx="14">
                  <c:v>2.5143155480669709E-17</c:v>
                </c:pt>
                <c:pt idx="15">
                  <c:v>5.8764859279701269E-17</c:v>
                </c:pt>
                <c:pt idx="16">
                  <c:v>1.3592261434538367E-16</c:v>
                </c:pt>
                <c:pt idx="17">
                  <c:v>3.1112996277365121E-16</c:v>
                </c:pt>
                <c:pt idx="18">
                  <c:v>7.048035030988814E-16</c:v>
                </c:pt>
                <c:pt idx="19">
                  <c:v>1.5800483259868516E-15</c:v>
                </c:pt>
                <c:pt idx="20">
                  <c:v>3.505490426400987E-15</c:v>
                </c:pt>
                <c:pt idx="21">
                  <c:v>7.6966776827118718E-15</c:v>
                </c:pt>
                <c:pt idx="22">
                  <c:v>1.6723759496300945E-14</c:v>
                </c:pt>
                <c:pt idx="23">
                  <c:v>3.5961734142163264E-14</c:v>
                </c:pt>
                <c:pt idx="24">
                  <c:v>7.6528541746243213E-14</c:v>
                </c:pt>
                <c:pt idx="25">
                  <c:v>1.6116931085533635E-13</c:v>
                </c:pt>
                <c:pt idx="26">
                  <c:v>3.3590568885746191E-13</c:v>
                </c:pt>
                <c:pt idx="27">
                  <c:v>6.9283284554246819E-13</c:v>
                </c:pt>
                <c:pt idx="28">
                  <c:v>1.4142157733232786E-12</c:v>
                </c:pt>
                <c:pt idx="29">
                  <c:v>2.8567943902745182E-12</c:v>
                </c:pt>
                <c:pt idx="30">
                  <c:v>5.7110819380593537E-12</c:v>
                </c:pt>
                <c:pt idx="31">
                  <c:v>1.1298840995144828E-11</c:v>
                </c:pt>
                <c:pt idx="32">
                  <c:v>2.2122056746908551E-11</c:v>
                </c:pt>
                <c:pt idx="33">
                  <c:v>4.2864050330411014E-11</c:v>
                </c:pt>
                <c:pt idx="34">
                  <c:v>8.2193412065076349E-11</c:v>
                </c:pt>
                <c:pt idx="35">
                  <c:v>1.5597568873405295E-10</c:v>
                </c:pt>
                <c:pt idx="36">
                  <c:v>2.9292262246506129E-10</c:v>
                </c:pt>
                <c:pt idx="37">
                  <c:v>5.4440864670816203E-10</c:v>
                </c:pt>
                <c:pt idx="38">
                  <c:v>1.0013207460924046E-9</c:v>
                </c:pt>
                <c:pt idx="39">
                  <c:v>1.8226257989542314E-9</c:v>
                </c:pt>
                <c:pt idx="40">
                  <c:v>3.2832043276551788E-9</c:v>
                </c:pt>
                <c:pt idx="41">
                  <c:v>5.852944539373444E-9</c:v>
                </c:pt>
                <c:pt idx="42">
                  <c:v>1.0325878376445281E-8</c:v>
                </c:pt>
                <c:pt idx="43">
                  <c:v>1.8028338385960898E-8</c:v>
                </c:pt>
                <c:pt idx="44">
                  <c:v>3.1150175357581434E-8</c:v>
                </c:pt>
                <c:pt idx="45">
                  <c:v>5.3264933575638518E-8</c:v>
                </c:pt>
                <c:pt idx="46">
                  <c:v>9.0136021074936757E-8</c:v>
                </c:pt>
                <c:pt idx="47">
                  <c:v>1.5094942918692035E-7</c:v>
                </c:pt>
                <c:pt idx="48">
                  <c:v>2.5017313245842577E-7</c:v>
                </c:pt>
                <c:pt idx="49">
                  <c:v>4.1032309037507103E-7</c:v>
                </c:pt>
                <c:pt idx="50">
                  <c:v>6.6602011625710327E-7</c:v>
                </c:pt>
                <c:pt idx="51">
                  <c:v>1.0698547900446279E-6</c:v>
                </c:pt>
                <c:pt idx="52">
                  <c:v>1.7007419477319835E-6</c:v>
                </c:pt>
                <c:pt idx="53">
                  <c:v>2.6756426532307088E-6</c:v>
                </c:pt>
                <c:pt idx="54">
                  <c:v>4.1657566551620501E-6</c:v>
                </c:pt>
                <c:pt idx="55">
                  <c:v>6.418533056319722E-6</c:v>
                </c:pt>
                <c:pt idx="56">
                  <c:v>9.7870941636136889E-6</c:v>
                </c:pt>
                <c:pt idx="57">
                  <c:v>1.4768889817490315E-5</c:v>
                </c:pt>
                <c:pt idx="58">
                  <c:v>2.2055557163434812E-5</c:v>
                </c:pt>
                <c:pt idx="59">
                  <c:v>3.2596000463983728E-5</c:v>
                </c:pt>
                <c:pt idx="60">
                  <c:v>4.7674560321208856E-5</c:v>
                </c:pt>
                <c:pt idx="61">
                  <c:v>6.900573352376024E-5</c:v>
                </c:pt>
                <c:pt idx="62">
                  <c:v>9.8846149479582123E-5</c:v>
                </c:pt>
                <c:pt idx="63">
                  <c:v>1.4012332518463326E-4</c:v>
                </c:pt>
                <c:pt idx="64">
                  <c:v>1.9657904119397711E-4</c:v>
                </c:pt>
                <c:pt idx="65">
                  <c:v>2.7292297040788424E-4</c:v>
                </c:pt>
                <c:pt idx="66">
                  <c:v>3.7498946379374516E-4</c:v>
                </c:pt>
                <c:pt idx="67">
                  <c:v>5.0988723615492384E-4</c:v>
                </c:pt>
                <c:pt idx="68">
                  <c:v>6.8612827201599983E-4</c:v>
                </c:pt>
                <c:pt idx="69">
                  <c:v>9.1371885806819137E-4</c:v>
                </c:pt>
                <c:pt idx="70">
                  <c:v>1.2041926190738028E-3</c:v>
                </c:pt>
                <c:pt idx="71">
                  <c:v>1.5705632558526447E-3</c:v>
                </c:pt>
                <c:pt idx="72">
                  <c:v>2.0271738887350605E-3</c:v>
                </c:pt>
                <c:pt idx="73">
                  <c:v>2.5894210469043031E-3</c:v>
                </c:pt>
                <c:pt idx="74">
                  <c:v>3.2733349143928238E-3</c:v>
                </c:pt>
                <c:pt idx="75">
                  <c:v>4.095003819565993E-3</c:v>
                </c:pt>
                <c:pt idx="76">
                  <c:v>5.0698402929885734E-3</c:v>
                </c:pt>
                <c:pt idx="77">
                  <c:v>6.2116981750971537E-3</c:v>
                </c:pt>
                <c:pt idx="78">
                  <c:v>7.5318647208356205E-3</c:v>
                </c:pt>
                <c:pt idx="79">
                  <c:v>9.0379675149659042E-3</c:v>
                </c:pt>
                <c:pt idx="80">
                  <c:v>1.0732851984480415E-2</c:v>
                </c:pt>
                <c:pt idx="81">
                  <c:v>1.2613499761410867E-2</c:v>
                </c:pt>
                <c:pt idx="82">
                  <c:v>1.4670069309390308E-2</c:v>
                </c:pt>
                <c:pt idx="83">
                  <c:v>1.6885146273238803E-2</c:v>
                </c:pt>
                <c:pt idx="84">
                  <c:v>1.9233290350681907E-2</c:v>
                </c:pt>
                <c:pt idx="85">
                  <c:v>2.1680956979328921E-2</c:v>
                </c:pt>
                <c:pt idx="86">
                  <c:v>2.418685531303694E-2</c:v>
                </c:pt>
                <c:pt idx="87">
                  <c:v>2.6702779204450779E-2</c:v>
                </c:pt>
                <c:pt idx="88">
                  <c:v>2.9174916516953722E-2</c:v>
                </c:pt>
                <c:pt idx="89">
                  <c:v>3.1545606265630161E-2</c:v>
                </c:pt>
                <c:pt idx="90">
                  <c:v>3.375547579863386E-2</c:v>
                </c:pt>
                <c:pt idx="91">
                  <c:v>3.5745854940953996E-2</c:v>
                </c:pt>
                <c:pt idx="92">
                  <c:v>3.746133433751158E-2</c:v>
                </c:pt>
                <c:pt idx="93">
                  <c:v>3.8852314488921333E-2</c:v>
                </c:pt>
                <c:pt idx="94">
                  <c:v>3.9877382825950415E-2</c:v>
                </c:pt>
                <c:pt idx="95">
                  <c:v>4.0505360229893192E-2</c:v>
                </c:pt>
                <c:pt idx="96">
                  <c:v>4.0716875991909998E-2</c:v>
                </c:pt>
                <c:pt idx="97">
                  <c:v>4.0505360229893192E-2</c:v>
                </c:pt>
                <c:pt idx="98">
                  <c:v>3.9877382825950415E-2</c:v>
                </c:pt>
                <c:pt idx="99">
                  <c:v>3.8852314488921333E-2</c:v>
                </c:pt>
                <c:pt idx="100">
                  <c:v>3.746133433751158E-2</c:v>
                </c:pt>
                <c:pt idx="101">
                  <c:v>3.5745854940953996E-2</c:v>
                </c:pt>
                <c:pt idx="102">
                  <c:v>3.375547579863386E-2</c:v>
                </c:pt>
                <c:pt idx="103">
                  <c:v>3.1545606265630161E-2</c:v>
                </c:pt>
                <c:pt idx="104">
                  <c:v>2.9174916516953722E-2</c:v>
                </c:pt>
                <c:pt idx="105">
                  <c:v>2.6702779204450779E-2</c:v>
                </c:pt>
                <c:pt idx="106">
                  <c:v>2.418685531303694E-2</c:v>
                </c:pt>
                <c:pt idx="107">
                  <c:v>2.1680956979328921E-2</c:v>
                </c:pt>
                <c:pt idx="108">
                  <c:v>1.9233290350681907E-2</c:v>
                </c:pt>
                <c:pt idx="109">
                  <c:v>1.6885146273238803E-2</c:v>
                </c:pt>
                <c:pt idx="110">
                  <c:v>1.4670069309390308E-2</c:v>
                </c:pt>
                <c:pt idx="111">
                  <c:v>1.2613499761410867E-2</c:v>
                </c:pt>
                <c:pt idx="112">
                  <c:v>1.0732851984480415E-2</c:v>
                </c:pt>
                <c:pt idx="113">
                  <c:v>9.0379675149659042E-3</c:v>
                </c:pt>
                <c:pt idx="114">
                  <c:v>7.5318647208356205E-3</c:v>
                </c:pt>
                <c:pt idx="115">
                  <c:v>6.2116981750971537E-3</c:v>
                </c:pt>
                <c:pt idx="116">
                  <c:v>5.0698402929885734E-3</c:v>
                </c:pt>
                <c:pt idx="117">
                  <c:v>4.095003819565993E-3</c:v>
                </c:pt>
                <c:pt idx="118">
                  <c:v>3.2733349143928238E-3</c:v>
                </c:pt>
                <c:pt idx="119">
                  <c:v>2.5894210469043031E-3</c:v>
                </c:pt>
                <c:pt idx="120">
                  <c:v>2.0271738887350605E-3</c:v>
                </c:pt>
                <c:pt idx="121">
                  <c:v>1.5705632558526447E-3</c:v>
                </c:pt>
                <c:pt idx="122">
                  <c:v>1.2041926190738028E-3</c:v>
                </c:pt>
                <c:pt idx="123">
                  <c:v>9.1371885806819137E-4</c:v>
                </c:pt>
                <c:pt idx="124">
                  <c:v>6.8612827201599983E-4</c:v>
                </c:pt>
                <c:pt idx="125">
                  <c:v>5.0988723615492384E-4</c:v>
                </c:pt>
                <c:pt idx="126">
                  <c:v>3.7498946379374516E-4</c:v>
                </c:pt>
                <c:pt idx="127">
                  <c:v>2.7292297040788424E-4</c:v>
                </c:pt>
                <c:pt idx="128">
                  <c:v>1.9657904119397711E-4</c:v>
                </c:pt>
                <c:pt idx="129">
                  <c:v>1.4012332518463326E-4</c:v>
                </c:pt>
                <c:pt idx="130">
                  <c:v>9.8846149479582123E-5</c:v>
                </c:pt>
                <c:pt idx="131">
                  <c:v>6.900573352376024E-5</c:v>
                </c:pt>
                <c:pt idx="132">
                  <c:v>4.7674560321208856E-5</c:v>
                </c:pt>
                <c:pt idx="133">
                  <c:v>3.2596000463983728E-5</c:v>
                </c:pt>
                <c:pt idx="134">
                  <c:v>2.2055557163434812E-5</c:v>
                </c:pt>
                <c:pt idx="135">
                  <c:v>1.4768889817490315E-5</c:v>
                </c:pt>
                <c:pt idx="136">
                  <c:v>9.7870941636136889E-6</c:v>
                </c:pt>
                <c:pt idx="137">
                  <c:v>6.418533056319722E-6</c:v>
                </c:pt>
                <c:pt idx="138">
                  <c:v>4.1657566551620501E-6</c:v>
                </c:pt>
                <c:pt idx="139">
                  <c:v>2.6756426532307088E-6</c:v>
                </c:pt>
                <c:pt idx="140">
                  <c:v>1.7007419477319835E-6</c:v>
                </c:pt>
                <c:pt idx="141">
                  <c:v>1.0698547900446279E-6</c:v>
                </c:pt>
                <c:pt idx="142">
                  <c:v>6.6602011625710327E-7</c:v>
                </c:pt>
                <c:pt idx="143">
                  <c:v>4.1032309037507103E-7</c:v>
                </c:pt>
                <c:pt idx="144">
                  <c:v>2.5017313245842577E-7</c:v>
                </c:pt>
                <c:pt idx="145">
                  <c:v>1.5094942918692035E-7</c:v>
                </c:pt>
                <c:pt idx="146">
                  <c:v>9.0136021074936757E-8</c:v>
                </c:pt>
                <c:pt idx="147">
                  <c:v>5.3264933575638518E-8</c:v>
                </c:pt>
                <c:pt idx="148">
                  <c:v>3.1150175357581434E-8</c:v>
                </c:pt>
                <c:pt idx="149">
                  <c:v>1.8028338385960898E-8</c:v>
                </c:pt>
                <c:pt idx="150">
                  <c:v>1.0325878376445281E-8</c:v>
                </c:pt>
              </c:numCache>
            </c:numRef>
          </c:yVal>
          <c:smooth val="1"/>
          <c:extLst>
            <c:ext xmlns:c16="http://schemas.microsoft.com/office/drawing/2014/chart" uri="{C3380CC4-5D6E-409C-BE32-E72D297353CC}">
              <c16:uniqueId val="{00000005-EB63-4B17-BE88-9C8758BA32A5}"/>
            </c:ext>
          </c:extLst>
        </c:ser>
        <c:dLbls>
          <c:showLegendKey val="0"/>
          <c:showVal val="0"/>
          <c:showCatName val="0"/>
          <c:showSerName val="0"/>
          <c:showPercent val="0"/>
          <c:showBubbleSize val="0"/>
        </c:dLbls>
        <c:axId val="417564016"/>
        <c:axId val="417557352"/>
      </c:scatterChart>
      <c:catAx>
        <c:axId val="417564016"/>
        <c:scaling>
          <c:orientation val="minMax"/>
        </c:scaling>
        <c:delete val="0"/>
        <c:axPos val="b"/>
        <c:numFmt formatCode="General" sourceLinked="1"/>
        <c:majorTickMark val="out"/>
        <c:minorTickMark val="none"/>
        <c:tickLblPos val="nextTo"/>
        <c:crossAx val="417557352"/>
        <c:crosses val="autoZero"/>
        <c:auto val="1"/>
        <c:lblAlgn val="ctr"/>
        <c:lblOffset val="100"/>
        <c:noMultiLvlLbl val="0"/>
      </c:catAx>
      <c:valAx>
        <c:axId val="417557352"/>
        <c:scaling>
          <c:orientation val="minMax"/>
        </c:scaling>
        <c:delete val="0"/>
        <c:axPos val="l"/>
        <c:majorGridlines/>
        <c:numFmt formatCode="General" sourceLinked="1"/>
        <c:majorTickMark val="out"/>
        <c:minorTickMark val="none"/>
        <c:tickLblPos val="nextTo"/>
        <c:crossAx val="417564016"/>
        <c:crosses val="autoZero"/>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scatterChart>
        <c:scatterStyle val="smoothMarker"/>
        <c:varyColors val="0"/>
        <c:ser>
          <c:idx val="0"/>
          <c:order val="0"/>
          <c:tx>
            <c:strRef>
              <c:f>Normalfordeling!$B$6</c:f>
              <c:strCache>
                <c:ptCount val="1"/>
                <c:pt idx="0">
                  <c:v>X̅₁ ~ N(µ₁, σ²/n)</c:v>
                </c:pt>
              </c:strCache>
            </c:strRef>
          </c:tx>
          <c:spPr>
            <a:ln>
              <a:solidFill>
                <a:schemeClr val="accent1"/>
              </a:solidFill>
            </a:ln>
          </c:spPr>
          <c:marker>
            <c:symbol val="none"/>
          </c:marker>
          <c:xVal>
            <c:numRef>
              <c:f>Normalfordeling!x_1</c:f>
              <c:numCache>
                <c:formatCode>General</c:formatCode>
                <c:ptCount val="101"/>
                <c:pt idx="0">
                  <c:v>-21</c:v>
                </c:pt>
                <c:pt idx="1">
                  <c:v>-20.54</c:v>
                </c:pt>
                <c:pt idx="2">
                  <c:v>-20.079999999999998</c:v>
                </c:pt>
                <c:pt idx="3">
                  <c:v>-19.62</c:v>
                </c:pt>
                <c:pt idx="4">
                  <c:v>-19.16</c:v>
                </c:pt>
                <c:pt idx="5">
                  <c:v>-18.7</c:v>
                </c:pt>
                <c:pt idx="6">
                  <c:v>-18.240000000000002</c:v>
                </c:pt>
                <c:pt idx="7">
                  <c:v>-17.78</c:v>
                </c:pt>
                <c:pt idx="8">
                  <c:v>-17.32</c:v>
                </c:pt>
                <c:pt idx="9">
                  <c:v>-16.86</c:v>
                </c:pt>
                <c:pt idx="10">
                  <c:v>-16.399999999999999</c:v>
                </c:pt>
                <c:pt idx="11">
                  <c:v>-15.940000000000001</c:v>
                </c:pt>
                <c:pt idx="12">
                  <c:v>-15.48</c:v>
                </c:pt>
                <c:pt idx="13">
                  <c:v>-15.02</c:v>
                </c:pt>
                <c:pt idx="14">
                  <c:v>-14.559999999999999</c:v>
                </c:pt>
                <c:pt idx="15">
                  <c:v>-14.1</c:v>
                </c:pt>
                <c:pt idx="16">
                  <c:v>-13.64</c:v>
                </c:pt>
                <c:pt idx="17">
                  <c:v>-13.18</c:v>
                </c:pt>
                <c:pt idx="18">
                  <c:v>-12.72</c:v>
                </c:pt>
                <c:pt idx="19">
                  <c:v>-12.26</c:v>
                </c:pt>
                <c:pt idx="20">
                  <c:v>-11.8</c:v>
                </c:pt>
                <c:pt idx="21">
                  <c:v>-11.34</c:v>
                </c:pt>
                <c:pt idx="22">
                  <c:v>-10.88</c:v>
                </c:pt>
                <c:pt idx="23">
                  <c:v>-10.42</c:v>
                </c:pt>
                <c:pt idx="24">
                  <c:v>-9.9600000000000009</c:v>
                </c:pt>
                <c:pt idx="25">
                  <c:v>-9.5</c:v>
                </c:pt>
                <c:pt idx="26">
                  <c:v>-9.0399999999999991</c:v>
                </c:pt>
                <c:pt idx="27">
                  <c:v>-8.58</c:v>
                </c:pt>
                <c:pt idx="28">
                  <c:v>-8.1199999999999992</c:v>
                </c:pt>
                <c:pt idx="29">
                  <c:v>-7.66</c:v>
                </c:pt>
                <c:pt idx="30">
                  <c:v>-7.1999999999999993</c:v>
                </c:pt>
                <c:pt idx="31">
                  <c:v>-6.74</c:v>
                </c:pt>
                <c:pt idx="32">
                  <c:v>-6.2799999999999994</c:v>
                </c:pt>
                <c:pt idx="33">
                  <c:v>-5.82</c:v>
                </c:pt>
                <c:pt idx="34">
                  <c:v>-5.3599999999999994</c:v>
                </c:pt>
                <c:pt idx="35">
                  <c:v>-4.8999999999999986</c:v>
                </c:pt>
                <c:pt idx="36">
                  <c:v>-4.4400000000000013</c:v>
                </c:pt>
                <c:pt idx="37">
                  <c:v>-3.9800000000000004</c:v>
                </c:pt>
                <c:pt idx="38">
                  <c:v>-3.5199999999999996</c:v>
                </c:pt>
                <c:pt idx="39">
                  <c:v>-3.0599999999999987</c:v>
                </c:pt>
                <c:pt idx="40">
                  <c:v>-2.6000000000000014</c:v>
                </c:pt>
                <c:pt idx="41">
                  <c:v>-2.1400000000000006</c:v>
                </c:pt>
                <c:pt idx="42">
                  <c:v>-1.6799999999999997</c:v>
                </c:pt>
                <c:pt idx="43">
                  <c:v>-1.2199999999999989</c:v>
                </c:pt>
                <c:pt idx="44">
                  <c:v>-0.76000000000000156</c:v>
                </c:pt>
                <c:pt idx="45">
                  <c:v>-0.30000000000000071</c:v>
                </c:pt>
                <c:pt idx="46">
                  <c:v>0.16000000000000014</c:v>
                </c:pt>
                <c:pt idx="47">
                  <c:v>0.62000000000000099</c:v>
                </c:pt>
                <c:pt idx="48">
                  <c:v>1.0799999999999983</c:v>
                </c:pt>
                <c:pt idx="49">
                  <c:v>1.5399999999999991</c:v>
                </c:pt>
                <c:pt idx="50">
                  <c:v>2</c:v>
                </c:pt>
                <c:pt idx="51">
                  <c:v>2.4600000000000009</c:v>
                </c:pt>
                <c:pt idx="52">
                  <c:v>2.9200000000000017</c:v>
                </c:pt>
                <c:pt idx="53">
                  <c:v>3.379999999999999</c:v>
                </c:pt>
                <c:pt idx="54">
                  <c:v>3.84</c:v>
                </c:pt>
                <c:pt idx="55">
                  <c:v>4.3000000000000007</c:v>
                </c:pt>
                <c:pt idx="56">
                  <c:v>4.7600000000000016</c:v>
                </c:pt>
                <c:pt idx="57">
                  <c:v>5.2199999999999989</c:v>
                </c:pt>
                <c:pt idx="58">
                  <c:v>5.68</c:v>
                </c:pt>
                <c:pt idx="59">
                  <c:v>6.1400000000000006</c:v>
                </c:pt>
                <c:pt idx="60">
                  <c:v>6.6000000000000014</c:v>
                </c:pt>
                <c:pt idx="61">
                  <c:v>7.0599999999999987</c:v>
                </c:pt>
                <c:pt idx="62">
                  <c:v>7.52</c:v>
                </c:pt>
                <c:pt idx="63">
                  <c:v>7.98</c:v>
                </c:pt>
                <c:pt idx="64">
                  <c:v>8.4400000000000013</c:v>
                </c:pt>
                <c:pt idx="65">
                  <c:v>8.8999999999999986</c:v>
                </c:pt>
                <c:pt idx="66">
                  <c:v>9.36</c:v>
                </c:pt>
                <c:pt idx="67">
                  <c:v>9.82</c:v>
                </c:pt>
                <c:pt idx="68">
                  <c:v>10.280000000000001</c:v>
                </c:pt>
                <c:pt idx="69">
                  <c:v>10.739999999999998</c:v>
                </c:pt>
                <c:pt idx="70">
                  <c:v>11.200000000000003</c:v>
                </c:pt>
                <c:pt idx="71">
                  <c:v>11.659999999999997</c:v>
                </c:pt>
                <c:pt idx="72">
                  <c:v>12.119999999999997</c:v>
                </c:pt>
                <c:pt idx="73">
                  <c:v>12.579999999999998</c:v>
                </c:pt>
                <c:pt idx="74">
                  <c:v>13.04</c:v>
                </c:pt>
                <c:pt idx="75">
                  <c:v>13.5</c:v>
                </c:pt>
                <c:pt idx="76">
                  <c:v>13.96</c:v>
                </c:pt>
                <c:pt idx="77">
                  <c:v>14.420000000000002</c:v>
                </c:pt>
                <c:pt idx="78">
                  <c:v>14.880000000000003</c:v>
                </c:pt>
                <c:pt idx="79">
                  <c:v>15.340000000000003</c:v>
                </c:pt>
                <c:pt idx="80">
                  <c:v>15.799999999999997</c:v>
                </c:pt>
                <c:pt idx="81">
                  <c:v>16.259999999999998</c:v>
                </c:pt>
                <c:pt idx="82">
                  <c:v>16.72</c:v>
                </c:pt>
                <c:pt idx="83">
                  <c:v>17.18</c:v>
                </c:pt>
                <c:pt idx="84">
                  <c:v>17.64</c:v>
                </c:pt>
                <c:pt idx="85">
                  <c:v>18.100000000000001</c:v>
                </c:pt>
                <c:pt idx="86">
                  <c:v>18.560000000000002</c:v>
                </c:pt>
                <c:pt idx="87">
                  <c:v>19.020000000000003</c:v>
                </c:pt>
                <c:pt idx="88">
                  <c:v>19.479999999999997</c:v>
                </c:pt>
                <c:pt idx="89">
                  <c:v>19.939999999999998</c:v>
                </c:pt>
                <c:pt idx="90">
                  <c:v>20.399999999999999</c:v>
                </c:pt>
                <c:pt idx="91">
                  <c:v>20.86</c:v>
                </c:pt>
                <c:pt idx="92">
                  <c:v>21.32</c:v>
                </c:pt>
                <c:pt idx="93">
                  <c:v>21.78</c:v>
                </c:pt>
                <c:pt idx="94">
                  <c:v>22.240000000000002</c:v>
                </c:pt>
                <c:pt idx="95">
                  <c:v>22.700000000000003</c:v>
                </c:pt>
                <c:pt idx="96">
                  <c:v>23.159999999999997</c:v>
                </c:pt>
                <c:pt idx="97">
                  <c:v>23.619999999999997</c:v>
                </c:pt>
                <c:pt idx="98">
                  <c:v>24.08</c:v>
                </c:pt>
                <c:pt idx="99">
                  <c:v>24.54</c:v>
                </c:pt>
                <c:pt idx="100">
                  <c:v>25</c:v>
                </c:pt>
              </c:numCache>
            </c:numRef>
          </c:xVal>
          <c:yVal>
            <c:numRef>
              <c:f>Normalfordeling!n_1</c:f>
              <c:numCache>
                <c:formatCode>General</c:formatCode>
                <c:ptCount val="101"/>
                <c:pt idx="0">
                  <c:v>7.6539297364193932E-137</c:v>
                </c:pt>
                <c:pt idx="1">
                  <c:v>6.7970843080970344E-132</c:v>
                </c:pt>
                <c:pt idx="2">
                  <c:v>4.8849950736970323E-127</c:v>
                </c:pt>
                <c:pt idx="3">
                  <c:v>2.8412463515085531E-122</c:v>
                </c:pt>
                <c:pt idx="4">
                  <c:v>1.3373865143428718E-117</c:v>
                </c:pt>
                <c:pt idx="5">
                  <c:v>5.0945787039606936E-113</c:v>
                </c:pt>
                <c:pt idx="6">
                  <c:v>1.5705902594730355E-108</c:v>
                </c:pt>
                <c:pt idx="7">
                  <c:v>3.9185086625014102E-104</c:v>
                </c:pt>
                <c:pt idx="8">
                  <c:v>7.9119222402926539E-100</c:v>
                </c:pt>
                <c:pt idx="9">
                  <c:v>1.292845109739869E-95</c:v>
                </c:pt>
                <c:pt idx="10">
                  <c:v>1.7096777958028099E-91</c:v>
                </c:pt>
                <c:pt idx="11">
                  <c:v>1.8297229414510312E-87</c:v>
                </c:pt>
                <c:pt idx="12">
                  <c:v>1.5847460684286487E-83</c:v>
                </c:pt>
                <c:pt idx="13">
                  <c:v>1.1108037066062975E-79</c:v>
                </c:pt>
                <c:pt idx="14">
                  <c:v>6.3011271767790311E-76</c:v>
                </c:pt>
                <c:pt idx="15">
                  <c:v>2.8926937527363928E-72</c:v>
                </c:pt>
                <c:pt idx="16">
                  <c:v>1.0747067034895206E-68</c:v>
                </c:pt>
                <c:pt idx="17">
                  <c:v>3.2313257805956053E-65</c:v>
                </c:pt>
                <c:pt idx="18">
                  <c:v>7.8627564034477482E-62</c:v>
                </c:pt>
                <c:pt idx="19">
                  <c:v>1.5483608580709669E-58</c:v>
                </c:pt>
                <c:pt idx="20">
                  <c:v>2.4675890515655943E-55</c:v>
                </c:pt>
                <c:pt idx="21">
                  <c:v>3.1825612670126978E-52</c:v>
                </c:pt>
                <c:pt idx="22">
                  <c:v>3.3218804510531109E-49</c:v>
                </c:pt>
                <c:pt idx="23">
                  <c:v>2.8060442308809068E-46</c:v>
                </c:pt>
                <c:pt idx="24">
                  <c:v>1.9182637221807158E-43</c:v>
                </c:pt>
                <c:pt idx="25">
                  <c:v>1.061268813915216E-40</c:v>
                </c:pt>
                <c:pt idx="26">
                  <c:v>4.7516646085898149E-38</c:v>
                </c:pt>
                <c:pt idx="27">
                  <c:v>1.7217474279557819E-35</c:v>
                </c:pt>
                <c:pt idx="28">
                  <c:v>5.0488956469430891E-33</c:v>
                </c:pt>
                <c:pt idx="29">
                  <c:v>1.1981926022749388E-30</c:v>
                </c:pt>
                <c:pt idx="30">
                  <c:v>2.3012307088481552E-28</c:v>
                </c:pt>
                <c:pt idx="31">
                  <c:v>3.5768190955234386E-26</c:v>
                </c:pt>
                <c:pt idx="32">
                  <c:v>4.4992184263236188E-24</c:v>
                </c:pt>
                <c:pt idx="33">
                  <c:v>4.5801580793131326E-22</c:v>
                </c:pt>
                <c:pt idx="34">
                  <c:v>3.7733504740005014E-20</c:v>
                </c:pt>
                <c:pt idx="35">
                  <c:v>2.5158057769514402E-18</c:v>
                </c:pt>
                <c:pt idx="36">
                  <c:v>1.3574703822171844E-16</c:v>
                </c:pt>
                <c:pt idx="37">
                  <c:v>5.9277093792901486E-15</c:v>
                </c:pt>
                <c:pt idx="38">
                  <c:v>2.094820094035369E-13</c:v>
                </c:pt>
                <c:pt idx="39">
                  <c:v>5.9911452213360322E-12</c:v>
                </c:pt>
                <c:pt idx="40">
                  <c:v>1.3866799941653025E-10</c:v>
                </c:pt>
                <c:pt idx="41">
                  <c:v>2.5974424913385311E-9</c:v>
                </c:pt>
                <c:pt idx="42">
                  <c:v>3.9374850634998504E-8</c:v>
                </c:pt>
                <c:pt idx="43">
                  <c:v>4.8305344694996998E-7</c:v>
                </c:pt>
                <c:pt idx="44">
                  <c:v>4.7959510215524794E-6</c:v>
                </c:pt>
                <c:pt idx="45">
                  <c:v>3.8535196742086994E-5</c:v>
                </c:pt>
                <c:pt idx="46">
                  <c:v>2.5057844489086075E-4</c:v>
                </c:pt>
                <c:pt idx="47">
                  <c:v>1.3186608918227456E-3</c:v>
                </c:pt>
                <c:pt idx="48">
                  <c:v>5.6159835959909386E-3</c:v>
                </c:pt>
                <c:pt idx="49">
                  <c:v>1.935627673173692E-2</c:v>
                </c:pt>
                <c:pt idx="50">
                  <c:v>5.3990966513188063E-2</c:v>
                </c:pt>
                <c:pt idx="51">
                  <c:v>0.12187753703240194</c:v>
                </c:pt>
                <c:pt idx="52">
                  <c:v>0.22265349875176155</c:v>
                </c:pt>
                <c:pt idx="53">
                  <c:v>0.32918396077076462</c:v>
                </c:pt>
                <c:pt idx="54">
                  <c:v>0.39386836156854083</c:v>
                </c:pt>
                <c:pt idx="55">
                  <c:v>0.38138781546052403</c:v>
                </c:pt>
                <c:pt idx="56">
                  <c:v>0.29887240577595242</c:v>
                </c:pt>
                <c:pt idx="57">
                  <c:v>0.18954315809164049</c:v>
                </c:pt>
                <c:pt idx="58">
                  <c:v>9.7282269331467539E-2</c:v>
                </c:pt>
                <c:pt idx="59">
                  <c:v>4.0407553922860252E-2</c:v>
                </c:pt>
                <c:pt idx="60">
                  <c:v>1.3582969233685566E-2</c:v>
                </c:pt>
                <c:pt idx="61">
                  <c:v>3.6951337295590479E-3</c:v>
                </c:pt>
                <c:pt idx="62">
                  <c:v>8.1352123108180917E-4</c:v>
                </c:pt>
                <c:pt idx="63">
                  <c:v>1.4494756042389079E-4</c:v>
                </c:pt>
                <c:pt idx="64">
                  <c:v>2.0900477900450333E-5</c:v>
                </c:pt>
                <c:pt idx="65">
                  <c:v>2.4389607458933738E-6</c:v>
                </c:pt>
                <c:pt idx="66">
                  <c:v>2.3033328004392187E-7</c:v>
                </c:pt>
                <c:pt idx="67">
                  <c:v>1.7604020328985783E-8</c:v>
                </c:pt>
                <c:pt idx="68">
                  <c:v>1.0888556732770564E-9</c:v>
                </c:pt>
                <c:pt idx="69">
                  <c:v>5.4504462700183343E-11</c:v>
                </c:pt>
                <c:pt idx="70">
                  <c:v>2.2079899631371001E-12</c:v>
                </c:pt>
                <c:pt idx="71">
                  <c:v>7.2387806138542035E-14</c:v>
                </c:pt>
                <c:pt idx="72">
                  <c:v>1.9206004311445954E-15</c:v>
                </c:pt>
                <c:pt idx="73">
                  <c:v>4.1239360023650812E-17</c:v>
                </c:pt>
                <c:pt idx="74">
                  <c:v>7.166219389011066E-19</c:v>
                </c:pt>
                <c:pt idx="75">
                  <c:v>1.007793539430001E-20</c:v>
                </c:pt>
                <c:pt idx="76">
                  <c:v>1.1469812748239538E-22</c:v>
                </c:pt>
                <c:pt idx="77">
                  <c:v>1.0564388732895084E-24</c:v>
                </c:pt>
                <c:pt idx="78">
                  <c:v>7.8747306238746642E-27</c:v>
                </c:pt>
                <c:pt idx="79">
                  <c:v>4.7504016084631767E-29</c:v>
                </c:pt>
                <c:pt idx="80">
                  <c:v>2.3191467772562159E-31</c:v>
                </c:pt>
                <c:pt idx="81">
                  <c:v>9.1628258369390603E-34</c:v>
                </c:pt>
                <c:pt idx="82">
                  <c:v>2.9297726160709806E-36</c:v>
                </c:pt>
                <c:pt idx="83">
                  <c:v>7.5812651613998413E-39</c:v>
                </c:pt>
                <c:pt idx="84">
                  <c:v>1.5876426079842653E-41</c:v>
                </c:pt>
                <c:pt idx="85">
                  <c:v>2.6907112356423892E-44</c:v>
                </c:pt>
                <c:pt idx="86">
                  <c:v>3.6904958935366877E-47</c:v>
                </c:pt>
                <c:pt idx="87">
                  <c:v>4.0964310396809161E-50</c:v>
                </c:pt>
                <c:pt idx="88">
                  <c:v>3.6798478104872277E-53</c:v>
                </c:pt>
                <c:pt idx="89">
                  <c:v>2.6752067697457533E-56</c:v>
                </c:pt>
                <c:pt idx="90">
                  <c:v>1.5739398797766449E-59</c:v>
                </c:pt>
                <c:pt idx="91">
                  <c:v>7.4941470715582535E-63</c:v>
                </c:pt>
                <c:pt idx="92">
                  <c:v>2.8877498620108848E-66</c:v>
                </c:pt>
                <c:pt idx="93">
                  <c:v>9.0053421762448763E-70</c:v>
                </c:pt>
                <c:pt idx="94">
                  <c:v>2.2727106893577572E-73</c:v>
                </c:pt>
                <c:pt idx="95">
                  <c:v>4.6418529413767116E-77</c:v>
                </c:pt>
                <c:pt idx="96">
                  <c:v>7.6725881713524025E-81</c:v>
                </c:pt>
                <c:pt idx="97">
                  <c:v>1.0263504712119219E-84</c:v>
                </c:pt>
                <c:pt idx="98">
                  <c:v>1.1110990385251008E-88</c:v>
                </c:pt>
                <c:pt idx="99">
                  <c:v>9.7344886963514674E-93</c:v>
                </c:pt>
                <c:pt idx="100">
                  <c:v>6.9020294201272195E-97</c:v>
                </c:pt>
              </c:numCache>
            </c:numRef>
          </c:yVal>
          <c:smooth val="1"/>
          <c:extLst>
            <c:ext xmlns:c16="http://schemas.microsoft.com/office/drawing/2014/chart" uri="{C3380CC4-5D6E-409C-BE32-E72D297353CC}">
              <c16:uniqueId val="{00000000-7C5D-4D2F-B1CE-F5B09B9F359C}"/>
            </c:ext>
          </c:extLst>
        </c:ser>
        <c:ser>
          <c:idx val="1"/>
          <c:order val="1"/>
          <c:tx>
            <c:strRef>
              <c:f>Normalfordeling!$C$6</c:f>
              <c:strCache>
                <c:ptCount val="1"/>
                <c:pt idx="0">
                  <c:v>X̅₂ ~ N(µ₂, σ²/n)</c:v>
                </c:pt>
              </c:strCache>
            </c:strRef>
          </c:tx>
          <c:spPr>
            <a:ln>
              <a:solidFill>
                <a:schemeClr val="accent2"/>
              </a:solidFill>
            </a:ln>
          </c:spPr>
          <c:marker>
            <c:symbol val="none"/>
          </c:marker>
          <c:xVal>
            <c:numRef>
              <c:f>Normalfordeling!x_1</c:f>
              <c:numCache>
                <c:formatCode>General</c:formatCode>
                <c:ptCount val="101"/>
                <c:pt idx="0">
                  <c:v>-21</c:v>
                </c:pt>
                <c:pt idx="1">
                  <c:v>-20.54</c:v>
                </c:pt>
                <c:pt idx="2">
                  <c:v>-20.079999999999998</c:v>
                </c:pt>
                <c:pt idx="3">
                  <c:v>-19.62</c:v>
                </c:pt>
                <c:pt idx="4">
                  <c:v>-19.16</c:v>
                </c:pt>
                <c:pt idx="5">
                  <c:v>-18.7</c:v>
                </c:pt>
                <c:pt idx="6">
                  <c:v>-18.240000000000002</c:v>
                </c:pt>
                <c:pt idx="7">
                  <c:v>-17.78</c:v>
                </c:pt>
                <c:pt idx="8">
                  <c:v>-17.32</c:v>
                </c:pt>
                <c:pt idx="9">
                  <c:v>-16.86</c:v>
                </c:pt>
                <c:pt idx="10">
                  <c:v>-16.399999999999999</c:v>
                </c:pt>
                <c:pt idx="11">
                  <c:v>-15.940000000000001</c:v>
                </c:pt>
                <c:pt idx="12">
                  <c:v>-15.48</c:v>
                </c:pt>
                <c:pt idx="13">
                  <c:v>-15.02</c:v>
                </c:pt>
                <c:pt idx="14">
                  <c:v>-14.559999999999999</c:v>
                </c:pt>
                <c:pt idx="15">
                  <c:v>-14.1</c:v>
                </c:pt>
                <c:pt idx="16">
                  <c:v>-13.64</c:v>
                </c:pt>
                <c:pt idx="17">
                  <c:v>-13.18</c:v>
                </c:pt>
                <c:pt idx="18">
                  <c:v>-12.72</c:v>
                </c:pt>
                <c:pt idx="19">
                  <c:v>-12.26</c:v>
                </c:pt>
                <c:pt idx="20">
                  <c:v>-11.8</c:v>
                </c:pt>
                <c:pt idx="21">
                  <c:v>-11.34</c:v>
                </c:pt>
                <c:pt idx="22">
                  <c:v>-10.88</c:v>
                </c:pt>
                <c:pt idx="23">
                  <c:v>-10.42</c:v>
                </c:pt>
                <c:pt idx="24">
                  <c:v>-9.9600000000000009</c:v>
                </c:pt>
                <c:pt idx="25">
                  <c:v>-9.5</c:v>
                </c:pt>
                <c:pt idx="26">
                  <c:v>-9.0399999999999991</c:v>
                </c:pt>
                <c:pt idx="27">
                  <c:v>-8.58</c:v>
                </c:pt>
                <c:pt idx="28">
                  <c:v>-8.1199999999999992</c:v>
                </c:pt>
                <c:pt idx="29">
                  <c:v>-7.66</c:v>
                </c:pt>
                <c:pt idx="30">
                  <c:v>-7.1999999999999993</c:v>
                </c:pt>
                <c:pt idx="31">
                  <c:v>-6.74</c:v>
                </c:pt>
                <c:pt idx="32">
                  <c:v>-6.2799999999999994</c:v>
                </c:pt>
                <c:pt idx="33">
                  <c:v>-5.82</c:v>
                </c:pt>
                <c:pt idx="34">
                  <c:v>-5.3599999999999994</c:v>
                </c:pt>
                <c:pt idx="35">
                  <c:v>-4.8999999999999986</c:v>
                </c:pt>
                <c:pt idx="36">
                  <c:v>-4.4400000000000013</c:v>
                </c:pt>
                <c:pt idx="37">
                  <c:v>-3.9800000000000004</c:v>
                </c:pt>
                <c:pt idx="38">
                  <c:v>-3.5199999999999996</c:v>
                </c:pt>
                <c:pt idx="39">
                  <c:v>-3.0599999999999987</c:v>
                </c:pt>
                <c:pt idx="40">
                  <c:v>-2.6000000000000014</c:v>
                </c:pt>
                <c:pt idx="41">
                  <c:v>-2.1400000000000006</c:v>
                </c:pt>
                <c:pt idx="42">
                  <c:v>-1.6799999999999997</c:v>
                </c:pt>
                <c:pt idx="43">
                  <c:v>-1.2199999999999989</c:v>
                </c:pt>
                <c:pt idx="44">
                  <c:v>-0.76000000000000156</c:v>
                </c:pt>
                <c:pt idx="45">
                  <c:v>-0.30000000000000071</c:v>
                </c:pt>
                <c:pt idx="46">
                  <c:v>0.16000000000000014</c:v>
                </c:pt>
                <c:pt idx="47">
                  <c:v>0.62000000000000099</c:v>
                </c:pt>
                <c:pt idx="48">
                  <c:v>1.0799999999999983</c:v>
                </c:pt>
                <c:pt idx="49">
                  <c:v>1.5399999999999991</c:v>
                </c:pt>
                <c:pt idx="50">
                  <c:v>2</c:v>
                </c:pt>
                <c:pt idx="51">
                  <c:v>2.4600000000000009</c:v>
                </c:pt>
                <c:pt idx="52">
                  <c:v>2.9200000000000017</c:v>
                </c:pt>
                <c:pt idx="53">
                  <c:v>3.379999999999999</c:v>
                </c:pt>
                <c:pt idx="54">
                  <c:v>3.84</c:v>
                </c:pt>
                <c:pt idx="55">
                  <c:v>4.3000000000000007</c:v>
                </c:pt>
                <c:pt idx="56">
                  <c:v>4.7600000000000016</c:v>
                </c:pt>
                <c:pt idx="57">
                  <c:v>5.2199999999999989</c:v>
                </c:pt>
                <c:pt idx="58">
                  <c:v>5.68</c:v>
                </c:pt>
                <c:pt idx="59">
                  <c:v>6.1400000000000006</c:v>
                </c:pt>
                <c:pt idx="60">
                  <c:v>6.6000000000000014</c:v>
                </c:pt>
                <c:pt idx="61">
                  <c:v>7.0599999999999987</c:v>
                </c:pt>
                <c:pt idx="62">
                  <c:v>7.52</c:v>
                </c:pt>
                <c:pt idx="63">
                  <c:v>7.98</c:v>
                </c:pt>
                <c:pt idx="64">
                  <c:v>8.4400000000000013</c:v>
                </c:pt>
                <c:pt idx="65">
                  <c:v>8.8999999999999986</c:v>
                </c:pt>
                <c:pt idx="66">
                  <c:v>9.36</c:v>
                </c:pt>
                <c:pt idx="67">
                  <c:v>9.82</c:v>
                </c:pt>
                <c:pt idx="68">
                  <c:v>10.280000000000001</c:v>
                </c:pt>
                <c:pt idx="69">
                  <c:v>10.739999999999998</c:v>
                </c:pt>
                <c:pt idx="70">
                  <c:v>11.200000000000003</c:v>
                </c:pt>
                <c:pt idx="71">
                  <c:v>11.659999999999997</c:v>
                </c:pt>
                <c:pt idx="72">
                  <c:v>12.119999999999997</c:v>
                </c:pt>
                <c:pt idx="73">
                  <c:v>12.579999999999998</c:v>
                </c:pt>
                <c:pt idx="74">
                  <c:v>13.04</c:v>
                </c:pt>
                <c:pt idx="75">
                  <c:v>13.5</c:v>
                </c:pt>
                <c:pt idx="76">
                  <c:v>13.96</c:v>
                </c:pt>
                <c:pt idx="77">
                  <c:v>14.420000000000002</c:v>
                </c:pt>
                <c:pt idx="78">
                  <c:v>14.880000000000003</c:v>
                </c:pt>
                <c:pt idx="79">
                  <c:v>15.340000000000003</c:v>
                </c:pt>
                <c:pt idx="80">
                  <c:v>15.799999999999997</c:v>
                </c:pt>
                <c:pt idx="81">
                  <c:v>16.259999999999998</c:v>
                </c:pt>
                <c:pt idx="82">
                  <c:v>16.72</c:v>
                </c:pt>
                <c:pt idx="83">
                  <c:v>17.18</c:v>
                </c:pt>
                <c:pt idx="84">
                  <c:v>17.64</c:v>
                </c:pt>
                <c:pt idx="85">
                  <c:v>18.100000000000001</c:v>
                </c:pt>
                <c:pt idx="86">
                  <c:v>18.560000000000002</c:v>
                </c:pt>
                <c:pt idx="87">
                  <c:v>19.020000000000003</c:v>
                </c:pt>
                <c:pt idx="88">
                  <c:v>19.479999999999997</c:v>
                </c:pt>
                <c:pt idx="89">
                  <c:v>19.939999999999998</c:v>
                </c:pt>
                <c:pt idx="90">
                  <c:v>20.399999999999999</c:v>
                </c:pt>
                <c:pt idx="91">
                  <c:v>20.86</c:v>
                </c:pt>
                <c:pt idx="92">
                  <c:v>21.32</c:v>
                </c:pt>
                <c:pt idx="93">
                  <c:v>21.78</c:v>
                </c:pt>
                <c:pt idx="94">
                  <c:v>22.240000000000002</c:v>
                </c:pt>
                <c:pt idx="95">
                  <c:v>22.700000000000003</c:v>
                </c:pt>
                <c:pt idx="96">
                  <c:v>23.159999999999997</c:v>
                </c:pt>
                <c:pt idx="97">
                  <c:v>23.619999999999997</c:v>
                </c:pt>
                <c:pt idx="98">
                  <c:v>24.08</c:v>
                </c:pt>
                <c:pt idx="99">
                  <c:v>24.54</c:v>
                </c:pt>
                <c:pt idx="100">
                  <c:v>25</c:v>
                </c:pt>
              </c:numCache>
            </c:numRef>
          </c:xVal>
          <c:yVal>
            <c:numRef>
              <c:f>Normalfordeling!n_2</c:f>
              <c:numCache>
                <c:formatCode>General</c:formatCode>
                <c:ptCount val="101"/>
                <c:pt idx="0">
                  <c:v>1.7463662567587768E-223</c:v>
                </c:pt>
                <c:pt idx="1">
                  <c:v>3.8815192897043579E-217</c:v>
                </c:pt>
                <c:pt idx="2">
                  <c:v>6.9818651080588376E-211</c:v>
                </c:pt>
                <c:pt idx="3">
                  <c:v>1.0163527030451404E-204</c:v>
                </c:pt>
                <c:pt idx="4">
                  <c:v>1.1973489201339916E-198</c:v>
                </c:pt>
                <c:pt idx="5">
                  <c:v>1.141564079517967E-192</c:v>
                </c:pt>
                <c:pt idx="6">
                  <c:v>8.8081185323560442E-187</c:v>
                </c:pt>
                <c:pt idx="7">
                  <c:v>5.5000836362712775E-181</c:v>
                </c:pt>
                <c:pt idx="8">
                  <c:v>2.7794490948739791E-175</c:v>
                </c:pt>
                <c:pt idx="9">
                  <c:v>1.1367146124617117E-169</c:v>
                </c:pt>
                <c:pt idx="10">
                  <c:v>3.7622482510590125E-164</c:v>
                </c:pt>
                <c:pt idx="11">
                  <c:v>1.0077359287230971E-158</c:v>
                </c:pt>
                <c:pt idx="12">
                  <c:v>2.1844862933429851E-153</c:v>
                </c:pt>
                <c:pt idx="13">
                  <c:v>3.8322620020510349E-148</c:v>
                </c:pt>
                <c:pt idx="14">
                  <c:v>5.4408198919525994E-143</c:v>
                </c:pt>
                <c:pt idx="15">
                  <c:v>6.2513928815944069E-138</c:v>
                </c:pt>
                <c:pt idx="16">
                  <c:v>5.8128956359869105E-133</c:v>
                </c:pt>
                <c:pt idx="17">
                  <c:v>4.3743300210330265E-128</c:v>
                </c:pt>
                <c:pt idx="18">
                  <c:v>2.6639977419541628E-123</c:v>
                </c:pt>
                <c:pt idx="19">
                  <c:v>1.3129840402827806E-118</c:v>
                </c:pt>
                <c:pt idx="20">
                  <c:v>5.2370694054738942E-114</c:v>
                </c:pt>
                <c:pt idx="21">
                  <c:v>1.6905207256240813E-109</c:v>
                </c:pt>
                <c:pt idx="22">
                  <c:v>4.4162734568807775E-105</c:v>
                </c:pt>
                <c:pt idx="23">
                  <c:v>9.3367279022359543E-101</c:v>
                </c:pt>
                <c:pt idx="24">
                  <c:v>1.5974848029815189E-96</c:v>
                </c:pt>
                <c:pt idx="25">
                  <c:v>2.2119843802105703E-92</c:v>
                </c:pt>
                <c:pt idx="26">
                  <c:v>2.4787382245265504E-88</c:v>
                </c:pt>
                <c:pt idx="27">
                  <c:v>2.2479288435271086E-84</c:v>
                </c:pt>
                <c:pt idx="28">
                  <c:v>1.6498244797070156E-80</c:v>
                </c:pt>
                <c:pt idx="29">
                  <c:v>9.7993261914363042E-77</c:v>
                </c:pt>
                <c:pt idx="30">
                  <c:v>4.7104020030901163E-73</c:v>
                </c:pt>
                <c:pt idx="31">
                  <c:v>1.8324115448050274E-69</c:v>
                </c:pt>
                <c:pt idx="32">
                  <c:v>5.7688779819073903E-66</c:v>
                </c:pt>
                <c:pt idx="33">
                  <c:v>1.4698160140190657E-62</c:v>
                </c:pt>
                <c:pt idx="34">
                  <c:v>3.0306646546739653E-59</c:v>
                </c:pt>
                <c:pt idx="35">
                  <c:v>5.0572693043755706E-56</c:v>
                </c:pt>
                <c:pt idx="36">
                  <c:v>6.8296361202501803E-53</c:v>
                </c:pt>
                <c:pt idx="37">
                  <c:v>7.464184011906112E-50</c:v>
                </c:pt>
                <c:pt idx="38">
                  <c:v>6.6019221238250125E-47</c:v>
                </c:pt>
                <c:pt idx="39">
                  <c:v>4.7256520835936097E-44</c:v>
                </c:pt>
                <c:pt idx="40">
                  <c:v>2.7375141923552304E-41</c:v>
                </c:pt>
                <c:pt idx="41">
                  <c:v>1.2833771482843627E-38</c:v>
                </c:pt>
                <c:pt idx="42">
                  <c:v>4.8691764430021152E-36</c:v>
                </c:pt>
                <c:pt idx="43">
                  <c:v>1.4950647778938899E-33</c:v>
                </c:pt>
                <c:pt idx="44">
                  <c:v>3.7150767951970398E-31</c:v>
                </c:pt>
                <c:pt idx="45">
                  <c:v>7.4710022758834711E-29</c:v>
                </c:pt>
                <c:pt idx="46">
                  <c:v>1.2158870401803947E-26</c:v>
                </c:pt>
                <c:pt idx="47">
                  <c:v>1.6014407593451518E-24</c:v>
                </c:pt>
                <c:pt idx="48">
                  <c:v>1.7069932895435746E-22</c:v>
                </c:pt>
                <c:pt idx="49">
                  <c:v>1.4725024887223955E-20</c:v>
                </c:pt>
                <c:pt idx="50">
                  <c:v>1.0279773571668917E-18</c:v>
                </c:pt>
                <c:pt idx="51">
                  <c:v>5.8078360434709812E-17</c:v>
                </c:pt>
                <c:pt idx="52">
                  <c:v>2.6555130141745623E-15</c:v>
                </c:pt>
                <c:pt idx="53">
                  <c:v>9.8262047265037681E-14</c:v>
                </c:pt>
                <c:pt idx="54">
                  <c:v>2.9425677446967031E-12</c:v>
                </c:pt>
                <c:pt idx="55">
                  <c:v>7.1313281239961009E-11</c:v>
                </c:pt>
                <c:pt idx="56">
                  <c:v>1.3986777188006276E-9</c:v>
                </c:pt>
                <c:pt idx="57">
                  <c:v>2.2200777343578854E-8</c:v>
                </c:pt>
                <c:pt idx="58">
                  <c:v>2.8518192322839762E-7</c:v>
                </c:pt>
                <c:pt idx="59">
                  <c:v>2.9646886685452831E-6</c:v>
                </c:pt>
                <c:pt idx="60">
                  <c:v>2.4942471290053712E-5</c:v>
                </c:pt>
                <c:pt idx="61">
                  <c:v>1.6982559942934266E-4</c:v>
                </c:pt>
                <c:pt idx="62">
                  <c:v>9.3577215692747804E-4</c:v>
                </c:pt>
                <c:pt idx="63">
                  <c:v>4.1729229845239657E-3</c:v>
                </c:pt>
                <c:pt idx="64">
                  <c:v>1.5059616327377505E-2</c:v>
                </c:pt>
                <c:pt idx="65">
                  <c:v>4.3983595980427052E-2</c:v>
                </c:pt>
                <c:pt idx="66">
                  <c:v>0.1039610953287641</c:v>
                </c:pt>
                <c:pt idx="67">
                  <c:v>0.19886311938727594</c:v>
                </c:pt>
                <c:pt idx="68">
                  <c:v>0.30785126046985317</c:v>
                </c:pt>
                <c:pt idx="69">
                  <c:v>0.38568336919181595</c:v>
                </c:pt>
                <c:pt idx="70">
                  <c:v>0.39104269397545566</c:v>
                </c:pt>
                <c:pt idx="71">
                  <c:v>0.32086380377117324</c:v>
                </c:pt>
                <c:pt idx="72">
                  <c:v>0.2130691467757185</c:v>
                </c:pt>
                <c:pt idx="73">
                  <c:v>0.11450480025929267</c:v>
                </c:pt>
                <c:pt idx="74">
                  <c:v>4.9800087735070858E-2</c:v>
                </c:pt>
                <c:pt idx="75">
                  <c:v>1.752830049356854E-2</c:v>
                </c:pt>
                <c:pt idx="76">
                  <c:v>4.9928992136123625E-3</c:v>
                </c:pt>
                <c:pt idx="77">
                  <c:v>1.1509834441784774E-3</c:v>
                </c:pt>
                <c:pt idx="78">
                  <c:v>2.1472798150036474E-4</c:v>
                </c:pt>
                <c:pt idx="79">
                  <c:v>3.2419886804213317E-5</c:v>
                </c:pt>
                <c:pt idx="80">
                  <c:v>3.9612990910321244E-6</c:v>
                </c:pt>
                <c:pt idx="81">
                  <c:v>3.917121675934851E-7</c:v>
                </c:pt>
                <c:pt idx="82">
                  <c:v>3.1347273817919896E-8</c:v>
                </c:pt>
                <c:pt idx="83">
                  <c:v>2.0301857751968052E-9</c:v>
                </c:pt>
                <c:pt idx="84">
                  <c:v>1.0640819373433598E-10</c:v>
                </c:pt>
                <c:pt idx="85">
                  <c:v>4.513543677205469E-12</c:v>
                </c:pt>
                <c:pt idx="86">
                  <c:v>1.5493998706285755E-13</c:v>
                </c:pt>
                <c:pt idx="87">
                  <c:v>4.3044004578241349E-15</c:v>
                </c:pt>
                <c:pt idx="88">
                  <c:v>9.677543009077796E-17</c:v>
                </c:pt>
                <c:pt idx="89">
                  <c:v>1.7608438259031379E-18</c:v>
                </c:pt>
                <c:pt idx="90">
                  <c:v>2.5928647011004261E-20</c:v>
                </c:pt>
                <c:pt idx="91">
                  <c:v>3.089883885403683E-22</c:v>
                </c:pt>
                <c:pt idx="92">
                  <c:v>2.9799415870151208E-24</c:v>
                </c:pt>
                <c:pt idx="93">
                  <c:v>2.3258228365927187E-26</c:v>
                </c:pt>
                <c:pt idx="94">
                  <c:v>1.4690913356180137E-28</c:v>
                </c:pt>
                <c:pt idx="95">
                  <c:v>7.5097287724962066E-31</c:v>
                </c:pt>
                <c:pt idx="96">
                  <c:v>3.1067263014749002E-33</c:v>
                </c:pt>
                <c:pt idx="97">
                  <c:v>1.0401237761360789E-35</c:v>
                </c:pt>
                <c:pt idx="98">
                  <c:v>2.8181904668633976E-38</c:v>
                </c:pt>
                <c:pt idx="99">
                  <c:v>6.1795798242287944E-41</c:v>
                </c:pt>
                <c:pt idx="100">
                  <c:v>1.0966065593889713E-43</c:v>
                </c:pt>
              </c:numCache>
            </c:numRef>
          </c:yVal>
          <c:smooth val="1"/>
          <c:extLst>
            <c:ext xmlns:c16="http://schemas.microsoft.com/office/drawing/2014/chart" uri="{C3380CC4-5D6E-409C-BE32-E72D297353CC}">
              <c16:uniqueId val="{00000001-7C5D-4D2F-B1CE-F5B09B9F359C}"/>
            </c:ext>
          </c:extLst>
        </c:ser>
        <c:ser>
          <c:idx val="2"/>
          <c:order val="2"/>
          <c:tx>
            <c:strRef>
              <c:f>Normalfordeling!$D$6</c:f>
              <c:strCache>
                <c:ptCount val="1"/>
                <c:pt idx="0">
                  <c:v>X̅₃ ~ N(µ₃, σ²/n)</c:v>
                </c:pt>
              </c:strCache>
            </c:strRef>
          </c:tx>
          <c:spPr>
            <a:ln>
              <a:solidFill>
                <a:schemeClr val="accent3"/>
              </a:solidFill>
            </a:ln>
          </c:spPr>
          <c:marker>
            <c:symbol val="none"/>
          </c:marker>
          <c:xVal>
            <c:numRef>
              <c:f>Normalfordeling!x_1</c:f>
              <c:numCache>
                <c:formatCode>General</c:formatCode>
                <c:ptCount val="101"/>
                <c:pt idx="0">
                  <c:v>-21</c:v>
                </c:pt>
                <c:pt idx="1">
                  <c:v>-20.54</c:v>
                </c:pt>
                <c:pt idx="2">
                  <c:v>-20.079999999999998</c:v>
                </c:pt>
                <c:pt idx="3">
                  <c:v>-19.62</c:v>
                </c:pt>
                <c:pt idx="4">
                  <c:v>-19.16</c:v>
                </c:pt>
                <c:pt idx="5">
                  <c:v>-18.7</c:v>
                </c:pt>
                <c:pt idx="6">
                  <c:v>-18.240000000000002</c:v>
                </c:pt>
                <c:pt idx="7">
                  <c:v>-17.78</c:v>
                </c:pt>
                <c:pt idx="8">
                  <c:v>-17.32</c:v>
                </c:pt>
                <c:pt idx="9">
                  <c:v>-16.86</c:v>
                </c:pt>
                <c:pt idx="10">
                  <c:v>-16.399999999999999</c:v>
                </c:pt>
                <c:pt idx="11">
                  <c:v>-15.940000000000001</c:v>
                </c:pt>
                <c:pt idx="12">
                  <c:v>-15.48</c:v>
                </c:pt>
                <c:pt idx="13">
                  <c:v>-15.02</c:v>
                </c:pt>
                <c:pt idx="14">
                  <c:v>-14.559999999999999</c:v>
                </c:pt>
                <c:pt idx="15">
                  <c:v>-14.1</c:v>
                </c:pt>
                <c:pt idx="16">
                  <c:v>-13.64</c:v>
                </c:pt>
                <c:pt idx="17">
                  <c:v>-13.18</c:v>
                </c:pt>
                <c:pt idx="18">
                  <c:v>-12.72</c:v>
                </c:pt>
                <c:pt idx="19">
                  <c:v>-12.26</c:v>
                </c:pt>
                <c:pt idx="20">
                  <c:v>-11.8</c:v>
                </c:pt>
                <c:pt idx="21">
                  <c:v>-11.34</c:v>
                </c:pt>
                <c:pt idx="22">
                  <c:v>-10.88</c:v>
                </c:pt>
                <c:pt idx="23">
                  <c:v>-10.42</c:v>
                </c:pt>
                <c:pt idx="24">
                  <c:v>-9.9600000000000009</c:v>
                </c:pt>
                <c:pt idx="25">
                  <c:v>-9.5</c:v>
                </c:pt>
                <c:pt idx="26">
                  <c:v>-9.0399999999999991</c:v>
                </c:pt>
                <c:pt idx="27">
                  <c:v>-8.58</c:v>
                </c:pt>
                <c:pt idx="28">
                  <c:v>-8.1199999999999992</c:v>
                </c:pt>
                <c:pt idx="29">
                  <c:v>-7.66</c:v>
                </c:pt>
                <c:pt idx="30">
                  <c:v>-7.1999999999999993</c:v>
                </c:pt>
                <c:pt idx="31">
                  <c:v>-6.74</c:v>
                </c:pt>
                <c:pt idx="32">
                  <c:v>-6.2799999999999994</c:v>
                </c:pt>
                <c:pt idx="33">
                  <c:v>-5.82</c:v>
                </c:pt>
                <c:pt idx="34">
                  <c:v>-5.3599999999999994</c:v>
                </c:pt>
                <c:pt idx="35">
                  <c:v>-4.8999999999999986</c:v>
                </c:pt>
                <c:pt idx="36">
                  <c:v>-4.4400000000000013</c:v>
                </c:pt>
                <c:pt idx="37">
                  <c:v>-3.9800000000000004</c:v>
                </c:pt>
                <c:pt idx="38">
                  <c:v>-3.5199999999999996</c:v>
                </c:pt>
                <c:pt idx="39">
                  <c:v>-3.0599999999999987</c:v>
                </c:pt>
                <c:pt idx="40">
                  <c:v>-2.6000000000000014</c:v>
                </c:pt>
                <c:pt idx="41">
                  <c:v>-2.1400000000000006</c:v>
                </c:pt>
                <c:pt idx="42">
                  <c:v>-1.6799999999999997</c:v>
                </c:pt>
                <c:pt idx="43">
                  <c:v>-1.2199999999999989</c:v>
                </c:pt>
                <c:pt idx="44">
                  <c:v>-0.76000000000000156</c:v>
                </c:pt>
                <c:pt idx="45">
                  <c:v>-0.30000000000000071</c:v>
                </c:pt>
                <c:pt idx="46">
                  <c:v>0.16000000000000014</c:v>
                </c:pt>
                <c:pt idx="47">
                  <c:v>0.62000000000000099</c:v>
                </c:pt>
                <c:pt idx="48">
                  <c:v>1.0799999999999983</c:v>
                </c:pt>
                <c:pt idx="49">
                  <c:v>1.5399999999999991</c:v>
                </c:pt>
                <c:pt idx="50">
                  <c:v>2</c:v>
                </c:pt>
                <c:pt idx="51">
                  <c:v>2.4600000000000009</c:v>
                </c:pt>
                <c:pt idx="52">
                  <c:v>2.9200000000000017</c:v>
                </c:pt>
                <c:pt idx="53">
                  <c:v>3.379999999999999</c:v>
                </c:pt>
                <c:pt idx="54">
                  <c:v>3.84</c:v>
                </c:pt>
                <c:pt idx="55">
                  <c:v>4.3000000000000007</c:v>
                </c:pt>
                <c:pt idx="56">
                  <c:v>4.7600000000000016</c:v>
                </c:pt>
                <c:pt idx="57">
                  <c:v>5.2199999999999989</c:v>
                </c:pt>
                <c:pt idx="58">
                  <c:v>5.68</c:v>
                </c:pt>
                <c:pt idx="59">
                  <c:v>6.1400000000000006</c:v>
                </c:pt>
                <c:pt idx="60">
                  <c:v>6.6000000000000014</c:v>
                </c:pt>
                <c:pt idx="61">
                  <c:v>7.0599999999999987</c:v>
                </c:pt>
                <c:pt idx="62">
                  <c:v>7.52</c:v>
                </c:pt>
                <c:pt idx="63">
                  <c:v>7.98</c:v>
                </c:pt>
                <c:pt idx="64">
                  <c:v>8.4400000000000013</c:v>
                </c:pt>
                <c:pt idx="65">
                  <c:v>8.8999999999999986</c:v>
                </c:pt>
                <c:pt idx="66">
                  <c:v>9.36</c:v>
                </c:pt>
                <c:pt idx="67">
                  <c:v>9.82</c:v>
                </c:pt>
                <c:pt idx="68">
                  <c:v>10.280000000000001</c:v>
                </c:pt>
                <c:pt idx="69">
                  <c:v>10.739999999999998</c:v>
                </c:pt>
                <c:pt idx="70">
                  <c:v>11.200000000000003</c:v>
                </c:pt>
                <c:pt idx="71">
                  <c:v>11.659999999999997</c:v>
                </c:pt>
                <c:pt idx="72">
                  <c:v>12.119999999999997</c:v>
                </c:pt>
                <c:pt idx="73">
                  <c:v>12.579999999999998</c:v>
                </c:pt>
                <c:pt idx="74">
                  <c:v>13.04</c:v>
                </c:pt>
                <c:pt idx="75">
                  <c:v>13.5</c:v>
                </c:pt>
                <c:pt idx="76">
                  <c:v>13.96</c:v>
                </c:pt>
                <c:pt idx="77">
                  <c:v>14.420000000000002</c:v>
                </c:pt>
                <c:pt idx="78">
                  <c:v>14.880000000000003</c:v>
                </c:pt>
                <c:pt idx="79">
                  <c:v>15.340000000000003</c:v>
                </c:pt>
                <c:pt idx="80">
                  <c:v>15.799999999999997</c:v>
                </c:pt>
                <c:pt idx="81">
                  <c:v>16.259999999999998</c:v>
                </c:pt>
                <c:pt idx="82">
                  <c:v>16.72</c:v>
                </c:pt>
                <c:pt idx="83">
                  <c:v>17.18</c:v>
                </c:pt>
                <c:pt idx="84">
                  <c:v>17.64</c:v>
                </c:pt>
                <c:pt idx="85">
                  <c:v>18.100000000000001</c:v>
                </c:pt>
                <c:pt idx="86">
                  <c:v>18.560000000000002</c:v>
                </c:pt>
                <c:pt idx="87">
                  <c:v>19.020000000000003</c:v>
                </c:pt>
                <c:pt idx="88">
                  <c:v>19.479999999999997</c:v>
                </c:pt>
                <c:pt idx="89">
                  <c:v>19.939999999999998</c:v>
                </c:pt>
                <c:pt idx="90">
                  <c:v>20.399999999999999</c:v>
                </c:pt>
                <c:pt idx="91">
                  <c:v>20.86</c:v>
                </c:pt>
                <c:pt idx="92">
                  <c:v>21.32</c:v>
                </c:pt>
                <c:pt idx="93">
                  <c:v>21.78</c:v>
                </c:pt>
                <c:pt idx="94">
                  <c:v>22.240000000000002</c:v>
                </c:pt>
                <c:pt idx="95">
                  <c:v>22.700000000000003</c:v>
                </c:pt>
                <c:pt idx="96">
                  <c:v>23.159999999999997</c:v>
                </c:pt>
                <c:pt idx="97">
                  <c:v>23.619999999999997</c:v>
                </c:pt>
                <c:pt idx="98">
                  <c:v>24.08</c:v>
                </c:pt>
                <c:pt idx="99">
                  <c:v>24.54</c:v>
                </c:pt>
                <c:pt idx="100">
                  <c:v>25</c:v>
                </c:pt>
              </c:numCache>
            </c:numRef>
          </c:xVal>
          <c:yVal>
            <c:numRef>
              <c:f>Normalfordeling!n_3</c:f>
              <c:numCache>
                <c:formatCode>General</c:formatCode>
                <c:ptCount val="101"/>
                <c:pt idx="0">
                  <c:v>0</c:v>
                </c:pt>
                <c:pt idx="1">
                  <c:v>0</c:v>
                </c:pt>
                <c:pt idx="2">
                  <c:v>0</c:v>
                </c:pt>
                <c:pt idx="3">
                  <c:v>0</c:v>
                </c:pt>
                <c:pt idx="4">
                  <c:v>0</c:v>
                </c:pt>
                <c:pt idx="5">
                  <c:v>0</c:v>
                </c:pt>
                <c:pt idx="6">
                  <c:v>0</c:v>
                </c:pt>
                <c:pt idx="7">
                  <c:v>0</c:v>
                </c:pt>
                <c:pt idx="8">
                  <c:v>1.4522943902980679E-303</c:v>
                </c:pt>
                <c:pt idx="9">
                  <c:v>3.7301520355751795E-296</c:v>
                </c:pt>
                <c:pt idx="10">
                  <c:v>7.7535696868526296E-289</c:v>
                </c:pt>
                <c:pt idx="11">
                  <c:v>1.3043079558996814E-281</c:v>
                </c:pt>
                <c:pt idx="12">
                  <c:v>1.7756684563565888E-274</c:v>
                </c:pt>
                <c:pt idx="13">
                  <c:v>1.956351572896144E-267</c:v>
                </c:pt>
                <c:pt idx="14">
                  <c:v>1.7443563700675591E-260</c:v>
                </c:pt>
                <c:pt idx="15">
                  <c:v>1.2587132818390899E-253</c:v>
                </c:pt>
                <c:pt idx="16">
                  <c:v>7.3505815777919619E-247</c:v>
                </c:pt>
                <c:pt idx="17">
                  <c:v>3.4739205072692043E-240</c:v>
                </c:pt>
                <c:pt idx="18">
                  <c:v>1.3286828782069685E-233</c:v>
                </c:pt>
                <c:pt idx="19">
                  <c:v>4.1126910726371582E-227</c:v>
                </c:pt>
                <c:pt idx="20">
                  <c:v>1.0302298425818014E-220</c:v>
                </c:pt>
                <c:pt idx="21">
                  <c:v>2.0885527615355431E-214</c:v>
                </c:pt>
                <c:pt idx="22">
                  <c:v>3.4265735934885605E-208</c:v>
                </c:pt>
                <c:pt idx="23">
                  <c:v>4.5496497482464865E-202</c:v>
                </c:pt>
                <c:pt idx="24">
                  <c:v>4.888764893798323E-196</c:v>
                </c:pt>
                <c:pt idx="25">
                  <c:v>4.2513183535275509E-190</c:v>
                </c:pt>
                <c:pt idx="26">
                  <c:v>2.9919297414467459E-184</c:v>
                </c:pt>
                <c:pt idx="27">
                  <c:v>1.7040504243696005E-178</c:v>
                </c:pt>
                <c:pt idx="28">
                  <c:v>7.8544681014279806E-173</c:v>
                </c:pt>
                <c:pt idx="29">
                  <c:v>2.9299108525081083E-167</c:v>
                </c:pt>
                <c:pt idx="30">
                  <c:v>8.8449487364657921E-162</c:v>
                </c:pt>
                <c:pt idx="31">
                  <c:v>2.1609241423257434E-156</c:v>
                </c:pt>
                <c:pt idx="32">
                  <c:v>4.272548590942824E-151</c:v>
                </c:pt>
                <c:pt idx="33">
                  <c:v>6.8365624801458643E-146</c:v>
                </c:pt>
                <c:pt idx="34">
                  <c:v>8.8530282794209082E-141</c:v>
                </c:pt>
                <c:pt idx="35">
                  <c:v>9.2778896634889102E-136</c:v>
                </c:pt>
                <c:pt idx="36">
                  <c:v>7.8688242042735794E-131</c:v>
                </c:pt>
                <c:pt idx="37">
                  <c:v>5.400994936210249E-126</c:v>
                </c:pt>
                <c:pt idx="38">
                  <c:v>3.0001362943162349E-121</c:v>
                </c:pt>
                <c:pt idx="39">
                  <c:v>1.3486879811997566E-116</c:v>
                </c:pt>
                <c:pt idx="40">
                  <c:v>4.9066522288006314E-112</c:v>
                </c:pt>
                <c:pt idx="41">
                  <c:v>1.4446490457589251E-107</c:v>
                </c:pt>
                <c:pt idx="42">
                  <c:v>3.4422524709845454E-103</c:v>
                </c:pt>
                <c:pt idx="43">
                  <c:v>6.6378337859508747E-99</c:v>
                </c:pt>
                <c:pt idx="44">
                  <c:v>1.0358892206398776E-94</c:v>
                </c:pt>
                <c:pt idx="45">
                  <c:v>1.3082885546815271E-90</c:v>
                </c:pt>
                <c:pt idx="46">
                  <c:v>1.3372021244373224E-86</c:v>
                </c:pt>
                <c:pt idx="47">
                  <c:v>1.1060986476619753E-82</c:v>
                </c:pt>
                <c:pt idx="48">
                  <c:v>7.4044695663049007E-79</c:v>
                </c:pt>
                <c:pt idx="49">
                  <c:v>4.0114125708604841E-75</c:v>
                </c:pt>
                <c:pt idx="50">
                  <c:v>1.7587495425951039E-71</c:v>
                </c:pt>
                <c:pt idx="51">
                  <c:v>6.2404218882382022E-68</c:v>
                </c:pt>
                <c:pt idx="52">
                  <c:v>1.791955386675222E-64</c:v>
                </c:pt>
                <c:pt idx="53">
                  <c:v>4.164316428883217E-61</c:v>
                </c:pt>
                <c:pt idx="54">
                  <c:v>7.8318351790311941E-58</c:v>
                </c:pt>
                <c:pt idx="55">
                  <c:v>1.1920285127791389E-54</c:v>
                </c:pt>
                <c:pt idx="56">
                  <c:v>1.4682940394554908E-51</c:v>
                </c:pt>
                <c:pt idx="57">
                  <c:v>1.4636684634620993E-48</c:v>
                </c:pt>
                <c:pt idx="58">
                  <c:v>1.1807982012454109E-45</c:v>
                </c:pt>
                <c:pt idx="59">
                  <c:v>7.7092465999154214E-43</c:v>
                </c:pt>
                <c:pt idx="60">
                  <c:v>4.0733476775279032E-40</c:v>
                </c:pt>
                <c:pt idx="61">
                  <c:v>1.7417840561556993E-37</c:v>
                </c:pt>
                <c:pt idx="62">
                  <c:v>6.0275445464861219E-35</c:v>
                </c:pt>
                <c:pt idx="63">
                  <c:v>1.6880675997291207E-32</c:v>
                </c:pt>
                <c:pt idx="64">
                  <c:v>3.8259785193607366E-30</c:v>
                </c:pt>
                <c:pt idx="65">
                  <c:v>7.0177599426611589E-28</c:v>
                </c:pt>
                <c:pt idx="66">
                  <c:v>1.0417362493304038E-25</c:v>
                </c:pt>
                <c:pt idx="67">
                  <c:v>1.2514696812387733E-23</c:v>
                </c:pt>
                <c:pt idx="68">
                  <c:v>1.2167074752562462E-21</c:v>
                </c:pt>
                <c:pt idx="69">
                  <c:v>9.5731597815194807E-20</c:v>
                </c:pt>
                <c:pt idx="70">
                  <c:v>6.0957581295625914E-18</c:v>
                </c:pt>
                <c:pt idx="71">
                  <c:v>3.1412567374367647E-16</c:v>
                </c:pt>
                <c:pt idx="72">
                  <c:v>1.3100335776938612E-14</c:v>
                </c:pt>
                <c:pt idx="73">
                  <c:v>4.4214499077141937E-13</c:v>
                </c:pt>
                <c:pt idx="74">
                  <c:v>1.2076755629578088E-11</c:v>
                </c:pt>
                <c:pt idx="75">
                  <c:v>2.6695566147628519E-10</c:v>
                </c:pt>
                <c:pt idx="76">
                  <c:v>4.7756366922822924E-9</c:v>
                </c:pt>
                <c:pt idx="77">
                  <c:v>6.9139576121124712E-8</c:v>
                </c:pt>
                <c:pt idx="78">
                  <c:v>8.1007537892814601E-7</c:v>
                </c:pt>
                <c:pt idx="79">
                  <c:v>7.6811711172505926E-6</c:v>
                </c:pt>
                <c:pt idx="80">
                  <c:v>5.8943067756539116E-5</c:v>
                </c:pt>
                <c:pt idx="81">
                  <c:v>3.6605076455733273E-4</c:v>
                </c:pt>
                <c:pt idx="82">
                  <c:v>1.8397261808242727E-3</c:v>
                </c:pt>
                <c:pt idx="83">
                  <c:v>7.4828725257805526E-3</c:v>
                </c:pt>
                <c:pt idx="84">
                  <c:v>2.4631269306382528E-2</c:v>
                </c:pt>
                <c:pt idx="85">
                  <c:v>6.5615814774676776E-2</c:v>
                </c:pt>
                <c:pt idx="86">
                  <c:v>0.14145996522483922</c:v>
                </c:pt>
                <c:pt idx="87">
                  <c:v>0.24680949056704349</c:v>
                </c:pt>
                <c:pt idx="88">
                  <c:v>0.34849251275897397</c:v>
                </c:pt>
                <c:pt idx="89">
                  <c:v>0.39822483019560684</c:v>
                </c:pt>
                <c:pt idx="90">
                  <c:v>0.36827014030332356</c:v>
                </c:pt>
                <c:pt idx="91">
                  <c:v>0.27561824715345684</c:v>
                </c:pt>
                <c:pt idx="92">
                  <c:v>0.16693704174171375</c:v>
                </c:pt>
                <c:pt idx="93">
                  <c:v>8.1827775992142637E-2</c:v>
                </c:pt>
                <c:pt idx="94">
                  <c:v>3.2460265643697313E-2</c:v>
                </c:pt>
                <c:pt idx="95">
                  <c:v>1.0420934814422515E-2</c:v>
                </c:pt>
                <c:pt idx="96">
                  <c:v>2.7074757568407311E-3</c:v>
                </c:pt>
                <c:pt idx="97">
                  <c:v>5.6927978383425771E-4</c:v>
                </c:pt>
                <c:pt idx="98">
                  <c:v>9.6870208398719952E-5</c:v>
                </c:pt>
                <c:pt idx="99">
                  <c:v>1.3340066490355886E-5</c:v>
                </c:pt>
                <c:pt idx="100">
                  <c:v>1.4867195147342977E-6</c:v>
                </c:pt>
              </c:numCache>
            </c:numRef>
          </c:yVal>
          <c:smooth val="1"/>
          <c:extLst>
            <c:ext xmlns:c16="http://schemas.microsoft.com/office/drawing/2014/chart" uri="{C3380CC4-5D6E-409C-BE32-E72D297353CC}">
              <c16:uniqueId val="{00000002-7C5D-4D2F-B1CE-F5B09B9F359C}"/>
            </c:ext>
          </c:extLst>
        </c:ser>
        <c:ser>
          <c:idx val="3"/>
          <c:order val="3"/>
          <c:spPr>
            <a:ln>
              <a:solidFill>
                <a:schemeClr val="accent1"/>
              </a:solidFill>
            </a:ln>
          </c:spPr>
          <c:marker>
            <c:symbol val="none"/>
          </c:marker>
          <c:xVal>
            <c:numRef>
              <c:f>(Normalfordeling!$B$3,Normalfordeling!$B$3)</c:f>
              <c:numCache>
                <c:formatCode>General</c:formatCode>
                <c:ptCount val="2"/>
                <c:pt idx="0">
                  <c:v>4</c:v>
                </c:pt>
                <c:pt idx="1">
                  <c:v>4</c:v>
                </c:pt>
              </c:numCache>
            </c:numRef>
          </c:xVal>
          <c:yVal>
            <c:numRef>
              <c:f>Normalfordeling!$B$8:$B$9</c:f>
              <c:numCache>
                <c:formatCode>General</c:formatCode>
                <c:ptCount val="2"/>
                <c:pt idx="0">
                  <c:v>0</c:v>
                </c:pt>
                <c:pt idx="1">
                  <c:v>0.3989422804014327</c:v>
                </c:pt>
              </c:numCache>
            </c:numRef>
          </c:yVal>
          <c:smooth val="1"/>
          <c:extLst>
            <c:ext xmlns:c16="http://schemas.microsoft.com/office/drawing/2014/chart" uri="{C3380CC4-5D6E-409C-BE32-E72D297353CC}">
              <c16:uniqueId val="{00000003-7C5D-4D2F-B1CE-F5B09B9F359C}"/>
            </c:ext>
          </c:extLst>
        </c:ser>
        <c:ser>
          <c:idx val="4"/>
          <c:order val="4"/>
          <c:spPr>
            <a:ln>
              <a:solidFill>
                <a:schemeClr val="accent2"/>
              </a:solidFill>
            </a:ln>
          </c:spPr>
          <c:marker>
            <c:symbol val="none"/>
          </c:marker>
          <c:xVal>
            <c:numRef>
              <c:f>(Normalfordeling!$C$3,Normalfordeling!$C$3)</c:f>
              <c:numCache>
                <c:formatCode>General</c:formatCode>
                <c:ptCount val="2"/>
                <c:pt idx="0">
                  <c:v>11</c:v>
                </c:pt>
                <c:pt idx="1">
                  <c:v>11</c:v>
                </c:pt>
              </c:numCache>
            </c:numRef>
          </c:xVal>
          <c:yVal>
            <c:numRef>
              <c:f>Normalfordeling!$C$8:$C$9</c:f>
              <c:numCache>
                <c:formatCode>General</c:formatCode>
                <c:ptCount val="2"/>
                <c:pt idx="0">
                  <c:v>0</c:v>
                </c:pt>
                <c:pt idx="1">
                  <c:v>0.3989422804014327</c:v>
                </c:pt>
              </c:numCache>
            </c:numRef>
          </c:yVal>
          <c:smooth val="1"/>
          <c:extLst>
            <c:ext xmlns:c16="http://schemas.microsoft.com/office/drawing/2014/chart" uri="{C3380CC4-5D6E-409C-BE32-E72D297353CC}">
              <c16:uniqueId val="{00000004-7C5D-4D2F-B1CE-F5B09B9F359C}"/>
            </c:ext>
          </c:extLst>
        </c:ser>
        <c:ser>
          <c:idx val="5"/>
          <c:order val="5"/>
          <c:spPr>
            <a:ln>
              <a:solidFill>
                <a:schemeClr val="accent3"/>
              </a:solidFill>
            </a:ln>
          </c:spPr>
          <c:marker>
            <c:symbol val="none"/>
          </c:marker>
          <c:xVal>
            <c:numRef>
              <c:f>(Normalfordeling!$D$3,Normalfordeling!$D$3)</c:f>
              <c:numCache>
                <c:formatCode>General</c:formatCode>
                <c:ptCount val="2"/>
                <c:pt idx="0">
                  <c:v>20</c:v>
                </c:pt>
                <c:pt idx="1">
                  <c:v>20</c:v>
                </c:pt>
              </c:numCache>
            </c:numRef>
          </c:xVal>
          <c:yVal>
            <c:numRef>
              <c:f>Normalfordeling!$D$8:$D$9</c:f>
              <c:numCache>
                <c:formatCode>General</c:formatCode>
                <c:ptCount val="2"/>
                <c:pt idx="0">
                  <c:v>0</c:v>
                </c:pt>
                <c:pt idx="1">
                  <c:v>0.3989422804014327</c:v>
                </c:pt>
              </c:numCache>
            </c:numRef>
          </c:yVal>
          <c:smooth val="1"/>
          <c:extLst>
            <c:ext xmlns:c16="http://schemas.microsoft.com/office/drawing/2014/chart" uri="{C3380CC4-5D6E-409C-BE32-E72D297353CC}">
              <c16:uniqueId val="{00000005-7C5D-4D2F-B1CE-F5B09B9F359C}"/>
            </c:ext>
          </c:extLst>
        </c:ser>
        <c:dLbls>
          <c:showLegendKey val="0"/>
          <c:showVal val="0"/>
          <c:showCatName val="0"/>
          <c:showSerName val="0"/>
          <c:showPercent val="0"/>
          <c:showBubbleSize val="0"/>
        </c:dLbls>
        <c:axId val="417560880"/>
        <c:axId val="417564408"/>
      </c:scatterChart>
      <c:catAx>
        <c:axId val="417560880"/>
        <c:scaling>
          <c:orientation val="minMax"/>
        </c:scaling>
        <c:delete val="0"/>
        <c:axPos val="b"/>
        <c:numFmt formatCode="General" sourceLinked="1"/>
        <c:majorTickMark val="out"/>
        <c:minorTickMark val="none"/>
        <c:tickLblPos val="nextTo"/>
        <c:crossAx val="417564408"/>
        <c:crosses val="autoZero"/>
        <c:auto val="1"/>
        <c:lblAlgn val="ctr"/>
        <c:lblOffset val="100"/>
        <c:noMultiLvlLbl val="0"/>
      </c:catAx>
      <c:valAx>
        <c:axId val="417564408"/>
        <c:scaling>
          <c:orientation val="minMax"/>
          <c:max val="1"/>
          <c:min val="0"/>
        </c:scaling>
        <c:delete val="0"/>
        <c:axPos val="l"/>
        <c:majorGridlines/>
        <c:numFmt formatCode="General" sourceLinked="1"/>
        <c:majorTickMark val="out"/>
        <c:minorTickMark val="none"/>
        <c:tickLblPos val="nextTo"/>
        <c:crossAx val="417560880"/>
        <c:crosses val="autoZero"/>
        <c:crossBetween val="midCat"/>
      </c:valAx>
    </c:plotArea>
    <c:legend>
      <c:legendPos val="r"/>
      <c:legendEntry>
        <c:idx val="3"/>
        <c:delete val="1"/>
      </c:legendEntry>
      <c:legendEntry>
        <c:idx val="4"/>
        <c:delete val="1"/>
      </c:legendEntry>
      <c:legendEntry>
        <c:idx val="5"/>
        <c:delete val="1"/>
      </c:legendEntry>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ctrlProps/ctrlProp1.xml><?xml version="1.0" encoding="utf-8"?>
<formControlPr xmlns="http://schemas.microsoft.com/office/spreadsheetml/2009/9/main" objectType="Scroll" dx="16" fmlaLink="B4" horiz="1" max="1000" page="10" val="20"/>
</file>

<file path=xl/ctrlProps/ctrlProp2.xml><?xml version="1.0" encoding="utf-8"?>
<formControlPr xmlns="http://schemas.microsoft.com/office/spreadsheetml/2009/9/main" objectType="Scroll" dx="16" fmlaLink="D4" horiz="1" max="1000" page="10" val="38"/>
</file>

<file path=xl/ctrlProps/ctrlProp3.xml><?xml version="1.0" encoding="utf-8"?>
<formControlPr xmlns="http://schemas.microsoft.com/office/spreadsheetml/2009/9/main" objectType="Scroll" dx="16" fmlaLink="F4" horiz="1" max="1000" page="10" val="90"/>
</file>

<file path=xl/ctrlProps/ctrlProp4.xml><?xml version="1.0" encoding="utf-8"?>
<formControlPr xmlns="http://schemas.microsoft.com/office/spreadsheetml/2009/9/main" objectType="CheckBox" checked="Checked" fmlaLink="C6" lockText="1" noThreeD="1"/>
</file>

<file path=xl/ctrlProps/ctrlProp5.xml><?xml version="1.0" encoding="utf-8"?>
<formControlPr xmlns="http://schemas.microsoft.com/office/spreadsheetml/2009/9/main" objectType="CheckBox" checked="Checked" fmlaLink="E6" lockText="1" noThreeD="1"/>
</file>

<file path=xl/ctrlProps/ctrlProp6.xml><?xml version="1.0" encoding="utf-8"?>
<formControlPr xmlns="http://schemas.microsoft.com/office/spreadsheetml/2009/9/main" objectType="CheckBox" checked="Checked" fmlaLink="G6" lockText="1" noThreeD="1"/>
</file>

<file path=xl/ctrlProps/ctrlProp7.xml><?xml version="1.0" encoding="utf-8"?>
<formControlPr xmlns="http://schemas.microsoft.com/office/spreadsheetml/2009/9/main" objectType="CheckBox" checked="Checked" fmlaLink="D6" lockText="1" noThreeD="1"/>
</file>

<file path=xl/ctrlProps/ctrlProp8.xml><?xml version="1.0" encoding="utf-8"?>
<formControlPr xmlns="http://schemas.microsoft.com/office/spreadsheetml/2009/9/main" objectType="CheckBox" checked="Checked" fmlaLink="F6" lockText="1" noThreeD="1"/>
</file>

<file path=xl/ctrlProps/ctrlProp9.xml><?xml version="1.0" encoding="utf-8"?>
<formControlPr xmlns="http://schemas.microsoft.com/office/spreadsheetml/2009/9/main" objectType="CheckBox" checked="Checked" fmlaLink="B6" lockText="1" noThreeD="1"/>
</file>

<file path=xl/ctrlProps/ctrlProp10.xml><?xml version="1.0" encoding="utf-8"?>
<formControlPr xmlns="http://schemas.microsoft.com/office/spreadsheetml/2009/9/main" objectType="Scroll" dx="16" fmlaLink="A2" horiz="1" max="1000" page="10" val="100"/>
</file>

<file path=xl/ctrlProps/ctrlProp11.xml><?xml version="1.0" encoding="utf-8"?>
<formControlPr xmlns="http://schemas.microsoft.com/office/spreadsheetml/2009/9/main" objectType="Scroll" dx="16" fmlaLink="A5" horiz="1" max="1000" page="10" val="50"/>
</file>

<file path=xl/ctrlProps/ctrlProp12.xml><?xml version="1.0" encoding="utf-8"?>
<formControlPr xmlns="http://schemas.microsoft.com/office/spreadsheetml/2009/9/main" objectType="Scroll" dx="16" fmlaLink="B4" horiz="1" max="100" page="10" val="33"/>
</file>

<file path=xl/ctrlProps/ctrlProp13.xml><?xml version="1.0" encoding="utf-8"?>
<formControlPr xmlns="http://schemas.microsoft.com/office/spreadsheetml/2009/9/main" objectType="Scroll" dx="16" fmlaLink="D4" horiz="1" max="100" page="10" val="40"/>
</file>

<file path=xl/ctrlProps/ctrlProp14.xml><?xml version="1.0" encoding="utf-8"?>
<formControlPr xmlns="http://schemas.microsoft.com/office/spreadsheetml/2009/9/main" objectType="Scroll" dx="16" fmlaLink="F4" horiz="1" max="100" page="10" val="47"/>
</file>

<file path=xl/ctrlProps/ctrlProp15.xml><?xml version="1.0" encoding="utf-8"?>
<formControlPr xmlns="http://schemas.microsoft.com/office/spreadsheetml/2009/9/main" objectType="CheckBox" checked="Checked" fmlaLink="C5" lockText="1" noThreeD="1"/>
</file>

<file path=xl/ctrlProps/ctrlProp16.xml><?xml version="1.0" encoding="utf-8"?>
<formControlPr xmlns="http://schemas.microsoft.com/office/spreadsheetml/2009/9/main" objectType="CheckBox" checked="Checked" fmlaLink="B5" lockText="1" noThreeD="1"/>
</file>

<file path=xl/ctrlProps/ctrlProp17.xml><?xml version="1.0" encoding="utf-8"?>
<formControlPr xmlns="http://schemas.microsoft.com/office/spreadsheetml/2009/9/main" objectType="CheckBox" checked="Checked" fmlaLink="C5" lockText="1" noThreeD="1"/>
</file>

<file path=xl/ctrlProps/ctrlProp18.xml><?xml version="1.0" encoding="utf-8"?>
<formControlPr xmlns="http://schemas.microsoft.com/office/spreadsheetml/2009/9/main" objectType="Scroll" dx="16" fmlaLink="D4" horiz="1" max="100" page="10" val="40"/>
</file>

<file path=xl/ctrlProps/ctrlProp19.xml><?xml version="1.0" encoding="utf-8"?>
<formControlPr xmlns="http://schemas.microsoft.com/office/spreadsheetml/2009/9/main" objectType="Scroll" dx="16" fmlaLink="D4" horiz="1" max="100" page="10" val="40"/>
</file>

<file path=xl/ctrlProps/ctrlProp20.xml><?xml version="1.0" encoding="utf-8"?>
<formControlPr xmlns="http://schemas.microsoft.com/office/spreadsheetml/2009/9/main" objectType="CheckBox" checked="Checked" fmlaLink="C5" lockText="1" noThreeD="1"/>
</file>

<file path=xl/ctrlProps/ctrlProp21.xml><?xml version="1.0" encoding="utf-8"?>
<formControlPr xmlns="http://schemas.microsoft.com/office/spreadsheetml/2009/9/main" objectType="CheckBox" checked="Checked" fmlaLink="D5" lockText="1" noThreeD="1"/>
</file>

<file path=xl/ctrlProps/ctrlProp22.xml><?xml version="1.0" encoding="utf-8"?>
<formControlPr xmlns="http://schemas.microsoft.com/office/spreadsheetml/2009/9/main" objectType="CheckBox" checked="Checked" fmlaLink="E5" lockText="1" noThreeD="1"/>
</file>

<file path=xl/ctrlProps/ctrlProp23.xml><?xml version="1.0" encoding="utf-8"?>
<formControlPr xmlns="http://schemas.microsoft.com/office/spreadsheetml/2009/9/main" objectType="Scroll" dx="16" fmlaLink="F4" horiz="1" max="100" page="10" val="47"/>
</file>

<file path=xl/ctrlProps/ctrlProp24.xml><?xml version="1.0" encoding="utf-8"?>
<formControlPr xmlns="http://schemas.microsoft.com/office/spreadsheetml/2009/9/main" objectType="CheckBox" checked="Checked" fmlaLink="C5" lockText="1" noThreeD="1"/>
</file>

<file path=xl/ctrlProps/ctrlProp25.xml><?xml version="1.0" encoding="utf-8"?>
<formControlPr xmlns="http://schemas.microsoft.com/office/spreadsheetml/2009/9/main" objectType="CheckBox" checked="Checked" fmlaLink="F5" lockText="1" noThreeD="1"/>
</file>

<file path=xl/ctrlProps/ctrlProp26.xml><?xml version="1.0" encoding="utf-8"?>
<formControlPr xmlns="http://schemas.microsoft.com/office/spreadsheetml/2009/9/main" objectType="CheckBox" checked="Checked" fmlaLink="G5" lockText="1" noThreeD="1"/>
</file>

<file path=xl/ctrlProps/ctrlProp27.xml><?xml version="1.0" encoding="utf-8"?>
<formControlPr xmlns="http://schemas.microsoft.com/office/spreadsheetml/2009/9/main" objectType="CheckBox" checked="Checked" fmlaLink="C5" lockText="1" noThreeD="1"/>
</file>

<file path=xl/ctrlProps/ctrlProp28.xml><?xml version="1.0" encoding="utf-8"?>
<formControlPr xmlns="http://schemas.microsoft.com/office/spreadsheetml/2009/9/main" objectType="CheckBox" checked="Checked" fmlaLink="E5" lockText="1" noThreeD="1"/>
</file>

<file path=xl/ctrlProps/ctrlProp29.xml><?xml version="1.0" encoding="utf-8"?>
<formControlPr xmlns="http://schemas.microsoft.com/office/spreadsheetml/2009/9/main" objectType="CheckBox" checked="Checked" fmlaLink="C5" lockText="1" noThreeD="1"/>
</file>

<file path=xl/ctrlProps/ctrlProp30.xml><?xml version="1.0" encoding="utf-8"?>
<formControlPr xmlns="http://schemas.microsoft.com/office/spreadsheetml/2009/9/main" objectType="CheckBox" checked="Checked" fmlaLink="E5" lockText="1" noThreeD="1"/>
</file>

<file path=xl/ctrlProps/ctrlProp31.xml><?xml version="1.0" encoding="utf-8"?>
<formControlPr xmlns="http://schemas.microsoft.com/office/spreadsheetml/2009/9/main" objectType="CheckBox" checked="Checked" fmlaLink="C5" lockText="1" noThreeD="1"/>
</file>

<file path=xl/ctrlProps/ctrlProp32.xml><?xml version="1.0" encoding="utf-8"?>
<formControlPr xmlns="http://schemas.microsoft.com/office/spreadsheetml/2009/9/main" objectType="CheckBox" checked="Checked" fmlaLink="G5" lockText="1" noThreeD="1"/>
</file>

<file path=xl/ctrlProps/ctrlProp33.xml><?xml version="1.0" encoding="utf-8"?>
<formControlPr xmlns="http://schemas.microsoft.com/office/spreadsheetml/2009/9/main" objectType="Scroll" dx="16" fmlaLink="A2" horiz="1" max="1000" page="10" val="191"/>
</file>

<file path=xl/ctrlProps/ctrlProp34.xml><?xml version="1.0" encoding="utf-8"?>
<formControlPr xmlns="http://schemas.microsoft.com/office/spreadsheetml/2009/9/main" objectType="Scroll" dx="16" fmlaLink="B3" horiz="1" max="1000" page="10" val="41"/>
</file>

<file path=xl/ctrlProps/ctrlProp35.xml><?xml version="1.0" encoding="utf-8"?>
<formControlPr xmlns="http://schemas.microsoft.com/office/spreadsheetml/2009/9/main" objectType="CheckBox" checked="Checked" fmlaLink="C4" lockText="1" noThreeD="1"/>
</file>

<file path=xl/ctrlProps/ctrlProp36.xml><?xml version="1.0" encoding="utf-8"?>
<formControlPr xmlns="http://schemas.microsoft.com/office/spreadsheetml/2009/9/main" objectType="CheckBox" checked="Checked" fmlaLink="E4" lockText="1" noThreeD="1"/>
</file>

<file path=xl/ctrlProps/ctrlProp37.xml><?xml version="1.0" encoding="utf-8"?>
<formControlPr xmlns="http://schemas.microsoft.com/office/spreadsheetml/2009/9/main" objectType="CheckBox" checked="Checked" fmlaLink="G4" lockText="1" noThreeD="1"/>
</file>

<file path=xl/ctrlProps/ctrlProp38.xml><?xml version="1.0" encoding="utf-8"?>
<formControlPr xmlns="http://schemas.microsoft.com/office/spreadsheetml/2009/9/main" objectType="Scroll" dx="16" fmlaLink="D3" horiz="1" max="1000" page="10" val="66"/>
</file>

<file path=xl/ctrlProps/ctrlProp39.xml><?xml version="1.0" encoding="utf-8"?>
<formControlPr xmlns="http://schemas.microsoft.com/office/spreadsheetml/2009/9/main" objectType="CheckBox" checked="Checked" fmlaLink="E4" lockText="1" noThreeD="1"/>
</file>

<file path=xl/ctrlProps/ctrlProp40.xml><?xml version="1.0" encoding="utf-8"?>
<formControlPr xmlns="http://schemas.microsoft.com/office/spreadsheetml/2009/9/main" objectType="Scroll" dx="16" fmlaLink="F3" horiz="1" max="1000" page="10" val="96"/>
</file>

<file path=xl/ctrlProps/ctrlProp41.xml><?xml version="1.0" encoding="utf-8"?>
<formControlPr xmlns="http://schemas.microsoft.com/office/spreadsheetml/2009/9/main" objectType="CheckBox" checked="Checked" fmlaLink="G4" lockText="1" noThreeD="1"/>
</file>

<file path=xl/ctrlProps/ctrlProp42.xml><?xml version="1.0" encoding="utf-8"?>
<formControlPr xmlns="http://schemas.microsoft.com/office/spreadsheetml/2009/9/main" objectType="CheckBox" checked="Checked" fmlaLink="B4" lockText="1" noThreeD="1"/>
</file>

<file path=xl/ctrlProps/ctrlProp43.xml><?xml version="1.0" encoding="utf-8"?>
<formControlPr xmlns="http://schemas.microsoft.com/office/spreadsheetml/2009/9/main" objectType="CheckBox" checked="Checked" fmlaLink="D4" lockText="1" noThreeD="1"/>
</file>

<file path=xl/ctrlProps/ctrlProp44.xml><?xml version="1.0" encoding="utf-8"?>
<formControlPr xmlns="http://schemas.microsoft.com/office/spreadsheetml/2009/9/main" objectType="CheckBox" checked="Checked" fmlaLink="F4" lockText="1" noThreeD="1"/>
</file>

<file path=xl/ctrlProps/ctrlProp45.xml><?xml version="1.0" encoding="utf-8"?>
<formControlPr xmlns="http://schemas.microsoft.com/office/spreadsheetml/2009/9/main" objectType="CheckBox" checked="Checked" fmlaLink="B4" lockText="1" noThreeD="1"/>
</file>

<file path=xl/ctrlProps/ctrlProp46.xml><?xml version="1.0" encoding="utf-8"?>
<formControlPr xmlns="http://schemas.microsoft.com/office/spreadsheetml/2009/9/main" objectType="CheckBox" checked="Checked" fmlaLink="C4" lockText="1" noThreeD="1"/>
</file>

<file path=xl/ctrlProps/ctrlProp47.xml><?xml version="1.0" encoding="utf-8"?>
<formControlPr xmlns="http://schemas.microsoft.com/office/spreadsheetml/2009/9/main" objectType="CheckBox" checked="Checked" fmlaLink="D4" lockText="1" noThreeD="1"/>
</file>

<file path=xl/ctrlProps/ctrlProp48.xml><?xml version="1.0" encoding="utf-8"?>
<formControlPr xmlns="http://schemas.microsoft.com/office/spreadsheetml/2009/9/main" objectType="CheckBox" checked="Checked" fmlaLink="E4" lockText="1" noThreeD="1"/>
</file>

<file path=xl/ctrlProps/ctrlProp49.xml><?xml version="1.0" encoding="utf-8"?>
<formControlPr xmlns="http://schemas.microsoft.com/office/spreadsheetml/2009/9/main" objectType="CheckBox" checked="Checked" fmlaLink="G4" lockText="1" noThreeD="1"/>
</file>

<file path=xl/ctrlProps/ctrlProp50.xml><?xml version="1.0" encoding="utf-8"?>
<formControlPr xmlns="http://schemas.microsoft.com/office/spreadsheetml/2009/9/main" objectType="CheckBox" checked="Checked" fmlaLink="C5" lockText="1" noThreeD="1"/>
</file>

<file path=xl/ctrlProps/ctrlProp51.xml><?xml version="1.0" encoding="utf-8"?>
<formControlPr xmlns="http://schemas.microsoft.com/office/spreadsheetml/2009/9/main" objectType="CheckBox" checked="Checked" fmlaLink="G5" lockText="1" noThreeD="1"/>
</file>

<file path=xl/ctrlProps/ctrlProp52.xml><?xml version="1.0" encoding="utf-8"?>
<formControlPr xmlns="http://schemas.microsoft.com/office/spreadsheetml/2009/9/main" objectType="CheckBox" checked="Checked" fmlaLink="C5" lockText="1" noThreeD="1"/>
</file>

<file path=xl/ctrlProps/ctrlProp53.xml><?xml version="1.0" encoding="utf-8"?>
<formControlPr xmlns="http://schemas.microsoft.com/office/spreadsheetml/2009/9/main" objectType="CheckBox" checked="Checked" fmlaLink="E5" lockText="1" noThreeD="1"/>
</file>

<file path=xl/ctrlProps/ctrlProp54.xml><?xml version="1.0" encoding="utf-8"?>
<formControlPr xmlns="http://schemas.microsoft.com/office/spreadsheetml/2009/9/main" objectType="CheckBox" checked="Checked" fmlaLink="C5" lockText="1" noThreeD="1"/>
</file>

<file path=xl/ctrlProps/ctrlProp55.xml><?xml version="1.0" encoding="utf-8"?>
<formControlPr xmlns="http://schemas.microsoft.com/office/spreadsheetml/2009/9/main" objectType="CheckBox" checked="Checked" fmlaLink="C4" lockText="1" noThreeD="1"/>
</file>

<file path=xl/ctrlProps/ctrlProp56.xml><?xml version="1.0" encoding="utf-8"?>
<formControlPr xmlns="http://schemas.microsoft.com/office/spreadsheetml/2009/9/main" objectType="CheckBox" checked="Checked" fmlaLink="C4" lockText="1" noThreeD="1"/>
</file>

<file path=xl/ctrlProps/ctrlProp57.xml><?xml version="1.0" encoding="utf-8"?>
<formControlPr xmlns="http://schemas.microsoft.com/office/spreadsheetml/2009/9/main" objectType="CheckBox" checked="Checked" fmlaLink="C5" lockText="1" noThreeD="1"/>
</file>

<file path=xl/ctrlProps/ctrlProp58.xml><?xml version="1.0" encoding="utf-8"?>
<formControlPr xmlns="http://schemas.microsoft.com/office/spreadsheetml/2009/9/main" objectType="CheckBox" checked="Checked" fmlaLink="G5" lockText="1" noThreeD="1"/>
</file>

<file path=xl/ctrlProps/ctrlProp59.xml><?xml version="1.0" encoding="utf-8"?>
<formControlPr xmlns="http://schemas.microsoft.com/office/spreadsheetml/2009/9/main" objectType="CheckBox" checked="Checked" fmlaLink="C5" lockText="1" noThreeD="1"/>
</file>

<file path=xl/ctrlProps/ctrlProp60.xml><?xml version="1.0" encoding="utf-8"?>
<formControlPr xmlns="http://schemas.microsoft.com/office/spreadsheetml/2009/9/main" objectType="CheckBox" checked="Checked" fmlaLink="E5" lockText="1" noThreeD="1"/>
</file>

<file path=xl/ctrlProps/ctrlProp61.xml><?xml version="1.0" encoding="utf-8"?>
<formControlPr xmlns="http://schemas.microsoft.com/office/spreadsheetml/2009/9/main" objectType="CheckBox" checked="Checked" fmlaLink="C5" lockText="1" noThreeD="1"/>
</file>

<file path=xl/ctrlProps/ctrlProp62.xml><?xml version="1.0" encoding="utf-8"?>
<formControlPr xmlns="http://schemas.microsoft.com/office/spreadsheetml/2009/9/main" objectType="CheckBox" checked="Checked" fmlaLink="E4" lockText="1" noThreeD="1"/>
</file>

<file path=xl/ctrlProps/ctrlProp63.xml><?xml version="1.0" encoding="utf-8"?>
<formControlPr xmlns="http://schemas.microsoft.com/office/spreadsheetml/2009/9/main" objectType="CheckBox" checked="Checked" fmlaLink="E4" lockText="1" noThreeD="1"/>
</file>

<file path=xl/ctrlProps/ctrlProp64.xml><?xml version="1.0" encoding="utf-8"?>
<formControlPr xmlns="http://schemas.microsoft.com/office/spreadsheetml/2009/9/main" objectType="CheckBox" checked="Checked" fmlaLink="E4" lockText="1" noThreeD="1"/>
</file>

<file path=xl/ctrlProps/ctrlProp65.xml><?xml version="1.0" encoding="utf-8"?>
<formControlPr xmlns="http://schemas.microsoft.com/office/spreadsheetml/2009/9/main" objectType="CheckBox" checked="Checked" fmlaLink="C4" lockText="1" noThreeD="1"/>
</file>

<file path=xl/ctrlProps/ctrlProp66.xml><?xml version="1.0" encoding="utf-8"?>
<formControlPr xmlns="http://schemas.microsoft.com/office/spreadsheetml/2009/9/main" objectType="CheckBox" checked="Checked" fmlaLink="C5" lockText="1" noThreeD="1"/>
</file>

<file path=xl/ctrlProps/ctrlProp67.xml><?xml version="1.0" encoding="utf-8"?>
<formControlPr xmlns="http://schemas.microsoft.com/office/spreadsheetml/2009/9/main" objectType="CheckBox" checked="Checked" fmlaLink="G5" lockText="1" noThreeD="1"/>
</file>

<file path=xl/ctrlProps/ctrlProp68.xml><?xml version="1.0" encoding="utf-8"?>
<formControlPr xmlns="http://schemas.microsoft.com/office/spreadsheetml/2009/9/main" objectType="CheckBox" checked="Checked" fmlaLink="C5" lockText="1" noThreeD="1"/>
</file>

<file path=xl/ctrlProps/ctrlProp69.xml><?xml version="1.0" encoding="utf-8"?>
<formControlPr xmlns="http://schemas.microsoft.com/office/spreadsheetml/2009/9/main" objectType="CheckBox" checked="Checked" fmlaLink="E5" lockText="1" noThreeD="1"/>
</file>

<file path=xl/ctrlProps/ctrlProp70.xml><?xml version="1.0" encoding="utf-8"?>
<formControlPr xmlns="http://schemas.microsoft.com/office/spreadsheetml/2009/9/main" objectType="CheckBox" checked="Checked" fmlaLink="C5" lockText="1" noThreeD="1"/>
</file>

<file path=xl/ctrlProps/ctrlProp71.xml><?xml version="1.0" encoding="utf-8"?>
<formControlPr xmlns="http://schemas.microsoft.com/office/spreadsheetml/2009/9/main" objectType="CheckBox" checked="Checked" fmlaLink="G4" lockText="1" noThreeD="1"/>
</file>

<file path=xl/ctrlProps/ctrlProp72.xml><?xml version="1.0" encoding="utf-8"?>
<formControlPr xmlns="http://schemas.microsoft.com/office/spreadsheetml/2009/9/main" objectType="Scroll" dx="16" fmlaLink="A2" horiz="1" max="1000" page="10" val="150"/>
</file>

<file path=xl/ctrlProps/ctrlProp73.xml><?xml version="1.0" encoding="utf-8"?>
<formControlPr xmlns="http://schemas.microsoft.com/office/spreadsheetml/2009/9/main" objectType="CheckBox" checked="Checked" fmlaLink="B7" lockText="1" noThreeD="1"/>
</file>

<file path=xl/ctrlProps/ctrlProp74.xml><?xml version="1.0" encoding="utf-8"?>
<formControlPr xmlns="http://schemas.microsoft.com/office/spreadsheetml/2009/9/main" objectType="CheckBox" checked="Checked" fmlaLink="C7" lockText="1" noThreeD="1"/>
</file>

<file path=xl/ctrlProps/ctrlProp75.xml><?xml version="1.0" encoding="utf-8"?>
<formControlPr xmlns="http://schemas.microsoft.com/office/spreadsheetml/2009/9/main" objectType="CheckBox" checked="Checked" fmlaLink="D7" lockText="1" noThreeD="1"/>
</file>

<file path=xl/ctrlProps/ctrlProp76.xml><?xml version="1.0" encoding="utf-8"?>
<formControlPr xmlns="http://schemas.microsoft.com/office/spreadsheetml/2009/9/main" objectType="Scroll" dx="16" fmlaLink="B3" horiz="1" max="100" page="10" val="4"/>
</file>

<file path=xl/ctrlProps/ctrlProp77.xml><?xml version="1.0" encoding="utf-8"?>
<formControlPr xmlns="http://schemas.microsoft.com/office/spreadsheetml/2009/9/main" objectType="Scroll" dx="16" fmlaLink="C3" horiz="1" max="100" page="10" val="11"/>
</file>

<file path=xl/ctrlProps/ctrlProp78.xml><?xml version="1.0" encoding="utf-8"?>
<formControlPr xmlns="http://schemas.microsoft.com/office/spreadsheetml/2009/9/main" objectType="Scroll" dx="16" fmlaLink="D3" horiz="1" max="100" page="10" val="20"/>
</file>

<file path=xl/ctrlProps/ctrlProp79.xml><?xml version="1.0" encoding="utf-8"?>
<formControlPr xmlns="http://schemas.microsoft.com/office/spreadsheetml/2009/9/main" objectType="Scroll" dx="16" fmlaLink="A4" horiz="1" max="100" page="10" val="9"/>
</file>

<file path=xl/ctrlProps/ctrlProp80.xml><?xml version="1.0" encoding="utf-8"?>
<formControlPr xmlns="http://schemas.microsoft.com/office/spreadsheetml/2009/9/main" objectType="Scroll" dx="16" fmlaLink="A5" horiz="1" max="100" page="10" val="9"/>
</file>

<file path=xl/ctrlProps/ctrlProp81.xml><?xml version="1.0" encoding="utf-8"?>
<formControlPr xmlns="http://schemas.microsoft.com/office/spreadsheetml/2009/9/main" objectType="Scroll" dx="16" fmlaLink="A6" horiz="1" max="100" page="10" val="79"/>
</file>

<file path=xl/ctrlProps/ctrlProp82.xml><?xml version="1.0" encoding="utf-8"?>
<formControlPr xmlns="http://schemas.microsoft.com/office/spreadsheetml/2009/9/main" objectType="Scroll" dx="16" fmlaLink="A7" horiz="1" max="100" page="10" val="25"/>
</file>

<file path=xl/drawings/_rels/drawing1.xml.rels><?xml version="1.0" encoding="UTF-8" standalone="yes"?>
<Relationships xmlns="http://schemas.openxmlformats.org/package/2006/relationships"><Relationship Id="rId117" Type="http://schemas.openxmlformats.org/officeDocument/2006/relationships/image" Target="../media/image117.png"/><Relationship Id="rId21" Type="http://schemas.openxmlformats.org/officeDocument/2006/relationships/image" Target="../media/image21.png"/><Relationship Id="rId42" Type="http://schemas.openxmlformats.org/officeDocument/2006/relationships/image" Target="../media/image42.png"/><Relationship Id="rId63" Type="http://schemas.openxmlformats.org/officeDocument/2006/relationships/image" Target="../media/image63.png"/><Relationship Id="rId84" Type="http://schemas.openxmlformats.org/officeDocument/2006/relationships/image" Target="../media/image84.png"/><Relationship Id="rId138" Type="http://schemas.openxmlformats.org/officeDocument/2006/relationships/image" Target="../media/image138.png"/><Relationship Id="rId159" Type="http://schemas.openxmlformats.org/officeDocument/2006/relationships/image" Target="../media/image159.png"/><Relationship Id="rId170" Type="http://schemas.openxmlformats.org/officeDocument/2006/relationships/image" Target="../media/image170.png"/><Relationship Id="rId191" Type="http://schemas.openxmlformats.org/officeDocument/2006/relationships/image" Target="../media/image191.png"/><Relationship Id="rId205" Type="http://schemas.openxmlformats.org/officeDocument/2006/relationships/image" Target="../media/image205.png"/><Relationship Id="rId107" Type="http://schemas.openxmlformats.org/officeDocument/2006/relationships/image" Target="../media/image107.png"/><Relationship Id="rId11" Type="http://schemas.openxmlformats.org/officeDocument/2006/relationships/image" Target="../media/image11.png"/><Relationship Id="rId32" Type="http://schemas.openxmlformats.org/officeDocument/2006/relationships/image" Target="../media/image32.png"/><Relationship Id="rId53" Type="http://schemas.openxmlformats.org/officeDocument/2006/relationships/image" Target="../media/image53.png"/><Relationship Id="rId74" Type="http://schemas.openxmlformats.org/officeDocument/2006/relationships/image" Target="../media/image74.png"/><Relationship Id="rId128" Type="http://schemas.openxmlformats.org/officeDocument/2006/relationships/image" Target="../media/image128.png"/><Relationship Id="rId149" Type="http://schemas.openxmlformats.org/officeDocument/2006/relationships/image" Target="../media/image149.png"/><Relationship Id="rId5" Type="http://schemas.openxmlformats.org/officeDocument/2006/relationships/image" Target="../media/image5.png"/><Relationship Id="rId95" Type="http://schemas.openxmlformats.org/officeDocument/2006/relationships/image" Target="../media/image95.png"/><Relationship Id="rId160" Type="http://schemas.openxmlformats.org/officeDocument/2006/relationships/image" Target="../media/image160.png"/><Relationship Id="rId181" Type="http://schemas.openxmlformats.org/officeDocument/2006/relationships/image" Target="../media/image181.png"/><Relationship Id="rId216" Type="http://schemas.openxmlformats.org/officeDocument/2006/relationships/image" Target="../media/image216.png"/><Relationship Id="rId22" Type="http://schemas.openxmlformats.org/officeDocument/2006/relationships/image" Target="../media/image22.png"/><Relationship Id="rId43" Type="http://schemas.openxmlformats.org/officeDocument/2006/relationships/image" Target="../media/image43.png"/><Relationship Id="rId64" Type="http://schemas.openxmlformats.org/officeDocument/2006/relationships/image" Target="../media/image64.png"/><Relationship Id="rId118" Type="http://schemas.openxmlformats.org/officeDocument/2006/relationships/image" Target="../media/image118.png"/><Relationship Id="rId139" Type="http://schemas.openxmlformats.org/officeDocument/2006/relationships/image" Target="../media/image139.png"/><Relationship Id="rId85" Type="http://schemas.openxmlformats.org/officeDocument/2006/relationships/image" Target="../media/image85.png"/><Relationship Id="rId150" Type="http://schemas.openxmlformats.org/officeDocument/2006/relationships/image" Target="../media/image150.png"/><Relationship Id="rId171" Type="http://schemas.openxmlformats.org/officeDocument/2006/relationships/image" Target="../media/image171.png"/><Relationship Id="rId192" Type="http://schemas.openxmlformats.org/officeDocument/2006/relationships/image" Target="../media/image192.png"/><Relationship Id="rId206" Type="http://schemas.openxmlformats.org/officeDocument/2006/relationships/image" Target="../media/image206.png"/><Relationship Id="rId12" Type="http://schemas.openxmlformats.org/officeDocument/2006/relationships/image" Target="../media/image12.png"/><Relationship Id="rId33" Type="http://schemas.openxmlformats.org/officeDocument/2006/relationships/image" Target="../media/image33.png"/><Relationship Id="rId108" Type="http://schemas.openxmlformats.org/officeDocument/2006/relationships/image" Target="../media/image108.png"/><Relationship Id="rId129" Type="http://schemas.openxmlformats.org/officeDocument/2006/relationships/image" Target="../media/image129.png"/><Relationship Id="rId54" Type="http://schemas.openxmlformats.org/officeDocument/2006/relationships/image" Target="../media/image54.png"/><Relationship Id="rId75" Type="http://schemas.openxmlformats.org/officeDocument/2006/relationships/image" Target="../media/image75.png"/><Relationship Id="rId96" Type="http://schemas.openxmlformats.org/officeDocument/2006/relationships/image" Target="../media/image96.png"/><Relationship Id="rId140" Type="http://schemas.openxmlformats.org/officeDocument/2006/relationships/image" Target="../media/image140.png"/><Relationship Id="rId161" Type="http://schemas.openxmlformats.org/officeDocument/2006/relationships/image" Target="../media/image161.png"/><Relationship Id="rId182" Type="http://schemas.openxmlformats.org/officeDocument/2006/relationships/image" Target="../media/image182.png"/><Relationship Id="rId217" Type="http://schemas.openxmlformats.org/officeDocument/2006/relationships/image" Target="../media/image217.png"/><Relationship Id="rId6" Type="http://schemas.openxmlformats.org/officeDocument/2006/relationships/image" Target="../media/image6.png"/><Relationship Id="rId23" Type="http://schemas.openxmlformats.org/officeDocument/2006/relationships/image" Target="../media/image23.png"/><Relationship Id="rId119" Type="http://schemas.openxmlformats.org/officeDocument/2006/relationships/image" Target="../media/image119.png"/><Relationship Id="rId44" Type="http://schemas.openxmlformats.org/officeDocument/2006/relationships/image" Target="../media/image44.png"/><Relationship Id="rId65" Type="http://schemas.openxmlformats.org/officeDocument/2006/relationships/image" Target="../media/image65.png"/><Relationship Id="rId86" Type="http://schemas.openxmlformats.org/officeDocument/2006/relationships/image" Target="../media/image86.png"/><Relationship Id="rId130" Type="http://schemas.openxmlformats.org/officeDocument/2006/relationships/image" Target="../media/image130.png"/><Relationship Id="rId151" Type="http://schemas.openxmlformats.org/officeDocument/2006/relationships/image" Target="../media/image151.png"/><Relationship Id="rId172" Type="http://schemas.openxmlformats.org/officeDocument/2006/relationships/image" Target="../media/image172.png"/><Relationship Id="rId193" Type="http://schemas.openxmlformats.org/officeDocument/2006/relationships/image" Target="../media/image193.png"/><Relationship Id="rId207" Type="http://schemas.openxmlformats.org/officeDocument/2006/relationships/image" Target="../media/image207.png"/><Relationship Id="rId13" Type="http://schemas.openxmlformats.org/officeDocument/2006/relationships/image" Target="../media/image13.png"/><Relationship Id="rId109" Type="http://schemas.openxmlformats.org/officeDocument/2006/relationships/image" Target="../media/image109.png"/><Relationship Id="rId34" Type="http://schemas.openxmlformats.org/officeDocument/2006/relationships/image" Target="../media/image34.png"/><Relationship Id="rId55" Type="http://schemas.openxmlformats.org/officeDocument/2006/relationships/image" Target="../media/image55.png"/><Relationship Id="rId76" Type="http://schemas.openxmlformats.org/officeDocument/2006/relationships/image" Target="../media/image76.png"/><Relationship Id="rId97" Type="http://schemas.openxmlformats.org/officeDocument/2006/relationships/image" Target="../media/image97.png"/><Relationship Id="rId120" Type="http://schemas.openxmlformats.org/officeDocument/2006/relationships/image" Target="../media/image120.png"/><Relationship Id="rId141" Type="http://schemas.openxmlformats.org/officeDocument/2006/relationships/image" Target="../media/image141.png"/><Relationship Id="rId7" Type="http://schemas.openxmlformats.org/officeDocument/2006/relationships/image" Target="../media/image7.png"/><Relationship Id="rId162" Type="http://schemas.openxmlformats.org/officeDocument/2006/relationships/image" Target="../media/image162.png"/><Relationship Id="rId183" Type="http://schemas.openxmlformats.org/officeDocument/2006/relationships/image" Target="../media/image183.png"/><Relationship Id="rId218" Type="http://schemas.openxmlformats.org/officeDocument/2006/relationships/image" Target="../media/image218.png"/><Relationship Id="rId24" Type="http://schemas.openxmlformats.org/officeDocument/2006/relationships/image" Target="../media/image24.png"/><Relationship Id="rId45" Type="http://schemas.openxmlformats.org/officeDocument/2006/relationships/image" Target="../media/image45.png"/><Relationship Id="rId66" Type="http://schemas.openxmlformats.org/officeDocument/2006/relationships/image" Target="../media/image66.png"/><Relationship Id="rId87" Type="http://schemas.openxmlformats.org/officeDocument/2006/relationships/image" Target="../media/image87.png"/><Relationship Id="rId110" Type="http://schemas.openxmlformats.org/officeDocument/2006/relationships/image" Target="../media/image110.png"/><Relationship Id="rId131" Type="http://schemas.openxmlformats.org/officeDocument/2006/relationships/image" Target="../media/image131.png"/><Relationship Id="rId152" Type="http://schemas.openxmlformats.org/officeDocument/2006/relationships/image" Target="../media/image152.png"/><Relationship Id="rId173" Type="http://schemas.openxmlformats.org/officeDocument/2006/relationships/image" Target="../media/image173.png"/><Relationship Id="rId194" Type="http://schemas.openxmlformats.org/officeDocument/2006/relationships/image" Target="../media/image194.png"/><Relationship Id="rId208" Type="http://schemas.openxmlformats.org/officeDocument/2006/relationships/image" Target="../media/image208.png"/><Relationship Id="rId14" Type="http://schemas.openxmlformats.org/officeDocument/2006/relationships/image" Target="../media/image14.png"/><Relationship Id="rId35" Type="http://schemas.openxmlformats.org/officeDocument/2006/relationships/image" Target="../media/image35.png"/><Relationship Id="rId56" Type="http://schemas.openxmlformats.org/officeDocument/2006/relationships/image" Target="../media/image56.png"/><Relationship Id="rId77" Type="http://schemas.openxmlformats.org/officeDocument/2006/relationships/image" Target="../media/image77.png"/><Relationship Id="rId100" Type="http://schemas.openxmlformats.org/officeDocument/2006/relationships/image" Target="../media/image100.png"/><Relationship Id="rId8" Type="http://schemas.openxmlformats.org/officeDocument/2006/relationships/image" Target="../media/image8.png"/><Relationship Id="rId51" Type="http://schemas.openxmlformats.org/officeDocument/2006/relationships/image" Target="../media/image51.png"/><Relationship Id="rId72" Type="http://schemas.openxmlformats.org/officeDocument/2006/relationships/image" Target="../media/image72.png"/><Relationship Id="rId93" Type="http://schemas.openxmlformats.org/officeDocument/2006/relationships/image" Target="../media/image93.png"/><Relationship Id="rId98" Type="http://schemas.openxmlformats.org/officeDocument/2006/relationships/image" Target="../media/image98.png"/><Relationship Id="rId121" Type="http://schemas.openxmlformats.org/officeDocument/2006/relationships/image" Target="../media/image121.png"/><Relationship Id="rId142" Type="http://schemas.openxmlformats.org/officeDocument/2006/relationships/image" Target="../media/image142.png"/><Relationship Id="rId163" Type="http://schemas.openxmlformats.org/officeDocument/2006/relationships/image" Target="../media/image163.png"/><Relationship Id="rId184" Type="http://schemas.openxmlformats.org/officeDocument/2006/relationships/image" Target="../media/image184.png"/><Relationship Id="rId189" Type="http://schemas.openxmlformats.org/officeDocument/2006/relationships/image" Target="../media/image189.png"/><Relationship Id="rId219" Type="http://schemas.openxmlformats.org/officeDocument/2006/relationships/image" Target="../media/image219.png"/><Relationship Id="rId3" Type="http://schemas.openxmlformats.org/officeDocument/2006/relationships/image" Target="../media/image3.png"/><Relationship Id="rId214" Type="http://schemas.openxmlformats.org/officeDocument/2006/relationships/image" Target="../media/image214.png"/><Relationship Id="rId25" Type="http://schemas.openxmlformats.org/officeDocument/2006/relationships/image" Target="../media/image25.png"/><Relationship Id="rId46" Type="http://schemas.openxmlformats.org/officeDocument/2006/relationships/image" Target="../media/image46.png"/><Relationship Id="rId67" Type="http://schemas.openxmlformats.org/officeDocument/2006/relationships/image" Target="../media/image67.png"/><Relationship Id="rId116" Type="http://schemas.openxmlformats.org/officeDocument/2006/relationships/image" Target="../media/image116.png"/><Relationship Id="rId137" Type="http://schemas.openxmlformats.org/officeDocument/2006/relationships/image" Target="../media/image137.png"/><Relationship Id="rId158" Type="http://schemas.openxmlformats.org/officeDocument/2006/relationships/image" Target="../media/image158.png"/><Relationship Id="rId20" Type="http://schemas.openxmlformats.org/officeDocument/2006/relationships/image" Target="../media/image20.png"/><Relationship Id="rId41" Type="http://schemas.openxmlformats.org/officeDocument/2006/relationships/image" Target="../media/image41.png"/><Relationship Id="rId62" Type="http://schemas.openxmlformats.org/officeDocument/2006/relationships/image" Target="../media/image62.png"/><Relationship Id="rId83" Type="http://schemas.openxmlformats.org/officeDocument/2006/relationships/image" Target="../media/image83.png"/><Relationship Id="rId88" Type="http://schemas.openxmlformats.org/officeDocument/2006/relationships/image" Target="../media/image88.png"/><Relationship Id="rId111" Type="http://schemas.openxmlformats.org/officeDocument/2006/relationships/image" Target="../media/image111.png"/><Relationship Id="rId132" Type="http://schemas.openxmlformats.org/officeDocument/2006/relationships/image" Target="../media/image132.png"/><Relationship Id="rId153" Type="http://schemas.openxmlformats.org/officeDocument/2006/relationships/image" Target="../media/image153.png"/><Relationship Id="rId174" Type="http://schemas.openxmlformats.org/officeDocument/2006/relationships/image" Target="../media/image174.png"/><Relationship Id="rId179" Type="http://schemas.openxmlformats.org/officeDocument/2006/relationships/image" Target="../media/image179.png"/><Relationship Id="rId195" Type="http://schemas.openxmlformats.org/officeDocument/2006/relationships/image" Target="../media/image195.png"/><Relationship Id="rId209" Type="http://schemas.openxmlformats.org/officeDocument/2006/relationships/image" Target="../media/image209.png"/><Relationship Id="rId190" Type="http://schemas.openxmlformats.org/officeDocument/2006/relationships/image" Target="../media/image190.png"/><Relationship Id="rId204" Type="http://schemas.openxmlformats.org/officeDocument/2006/relationships/image" Target="../media/image204.png"/><Relationship Id="rId220" Type="http://schemas.openxmlformats.org/officeDocument/2006/relationships/image" Target="../media/image220.png"/><Relationship Id="rId15" Type="http://schemas.openxmlformats.org/officeDocument/2006/relationships/image" Target="../media/image15.png"/><Relationship Id="rId36" Type="http://schemas.openxmlformats.org/officeDocument/2006/relationships/image" Target="../media/image36.png"/><Relationship Id="rId57" Type="http://schemas.openxmlformats.org/officeDocument/2006/relationships/image" Target="../media/image57.png"/><Relationship Id="rId106" Type="http://schemas.openxmlformats.org/officeDocument/2006/relationships/image" Target="../media/image106.png"/><Relationship Id="rId127" Type="http://schemas.openxmlformats.org/officeDocument/2006/relationships/image" Target="../media/image127.png"/><Relationship Id="rId10" Type="http://schemas.openxmlformats.org/officeDocument/2006/relationships/image" Target="../media/image10.png"/><Relationship Id="rId31" Type="http://schemas.openxmlformats.org/officeDocument/2006/relationships/image" Target="../media/image31.png"/><Relationship Id="rId52" Type="http://schemas.openxmlformats.org/officeDocument/2006/relationships/image" Target="../media/image52.png"/><Relationship Id="rId73" Type="http://schemas.openxmlformats.org/officeDocument/2006/relationships/image" Target="../media/image73.png"/><Relationship Id="rId78" Type="http://schemas.openxmlformats.org/officeDocument/2006/relationships/image" Target="../media/image78.png"/><Relationship Id="rId94" Type="http://schemas.openxmlformats.org/officeDocument/2006/relationships/image" Target="../media/image94.png"/><Relationship Id="rId99" Type="http://schemas.openxmlformats.org/officeDocument/2006/relationships/image" Target="../media/image99.png"/><Relationship Id="rId101" Type="http://schemas.openxmlformats.org/officeDocument/2006/relationships/image" Target="../media/image101.png"/><Relationship Id="rId122" Type="http://schemas.openxmlformats.org/officeDocument/2006/relationships/image" Target="../media/image122.png"/><Relationship Id="rId143" Type="http://schemas.openxmlformats.org/officeDocument/2006/relationships/image" Target="../media/image143.png"/><Relationship Id="rId148" Type="http://schemas.openxmlformats.org/officeDocument/2006/relationships/image" Target="../media/image148.png"/><Relationship Id="rId164" Type="http://schemas.openxmlformats.org/officeDocument/2006/relationships/image" Target="../media/image164.png"/><Relationship Id="rId169" Type="http://schemas.openxmlformats.org/officeDocument/2006/relationships/image" Target="../media/image169.png"/><Relationship Id="rId185" Type="http://schemas.openxmlformats.org/officeDocument/2006/relationships/image" Target="../media/image185.png"/><Relationship Id="rId4" Type="http://schemas.openxmlformats.org/officeDocument/2006/relationships/image" Target="../media/image4.png"/><Relationship Id="rId9" Type="http://schemas.openxmlformats.org/officeDocument/2006/relationships/image" Target="../media/image9.png"/><Relationship Id="rId180" Type="http://schemas.openxmlformats.org/officeDocument/2006/relationships/image" Target="../media/image180.png"/><Relationship Id="rId210" Type="http://schemas.openxmlformats.org/officeDocument/2006/relationships/image" Target="../media/image210.png"/><Relationship Id="rId215" Type="http://schemas.openxmlformats.org/officeDocument/2006/relationships/image" Target="../media/image215.png"/><Relationship Id="rId26" Type="http://schemas.openxmlformats.org/officeDocument/2006/relationships/image" Target="../media/image26.png"/><Relationship Id="rId47" Type="http://schemas.openxmlformats.org/officeDocument/2006/relationships/image" Target="../media/image47.png"/><Relationship Id="rId68" Type="http://schemas.openxmlformats.org/officeDocument/2006/relationships/image" Target="../media/image68.png"/><Relationship Id="rId89" Type="http://schemas.openxmlformats.org/officeDocument/2006/relationships/image" Target="../media/image89.png"/><Relationship Id="rId112" Type="http://schemas.openxmlformats.org/officeDocument/2006/relationships/image" Target="../media/image112.png"/><Relationship Id="rId133" Type="http://schemas.openxmlformats.org/officeDocument/2006/relationships/image" Target="../media/image133.png"/><Relationship Id="rId154" Type="http://schemas.openxmlformats.org/officeDocument/2006/relationships/image" Target="../media/image154.png"/><Relationship Id="rId175" Type="http://schemas.openxmlformats.org/officeDocument/2006/relationships/image" Target="../media/image175.png"/><Relationship Id="rId196" Type="http://schemas.openxmlformats.org/officeDocument/2006/relationships/image" Target="../media/image196.png"/><Relationship Id="rId200" Type="http://schemas.openxmlformats.org/officeDocument/2006/relationships/image" Target="../media/image200.png"/><Relationship Id="rId16" Type="http://schemas.openxmlformats.org/officeDocument/2006/relationships/image" Target="../media/image16.png"/><Relationship Id="rId221" Type="http://schemas.openxmlformats.org/officeDocument/2006/relationships/image" Target="../media/image221.png"/><Relationship Id="rId37" Type="http://schemas.openxmlformats.org/officeDocument/2006/relationships/image" Target="../media/image37.png"/><Relationship Id="rId58" Type="http://schemas.openxmlformats.org/officeDocument/2006/relationships/image" Target="../media/image58.png"/><Relationship Id="rId79" Type="http://schemas.openxmlformats.org/officeDocument/2006/relationships/image" Target="../media/image79.png"/><Relationship Id="rId102" Type="http://schemas.openxmlformats.org/officeDocument/2006/relationships/image" Target="../media/image102.png"/><Relationship Id="rId123" Type="http://schemas.openxmlformats.org/officeDocument/2006/relationships/image" Target="../media/image123.png"/><Relationship Id="rId144" Type="http://schemas.openxmlformats.org/officeDocument/2006/relationships/image" Target="../media/image144.png"/><Relationship Id="rId90" Type="http://schemas.openxmlformats.org/officeDocument/2006/relationships/image" Target="../media/image90.png"/><Relationship Id="rId165" Type="http://schemas.openxmlformats.org/officeDocument/2006/relationships/image" Target="../media/image165.png"/><Relationship Id="rId186" Type="http://schemas.openxmlformats.org/officeDocument/2006/relationships/image" Target="../media/image186.png"/><Relationship Id="rId211" Type="http://schemas.openxmlformats.org/officeDocument/2006/relationships/image" Target="../media/image211.png"/><Relationship Id="rId27" Type="http://schemas.openxmlformats.org/officeDocument/2006/relationships/image" Target="../media/image27.png"/><Relationship Id="rId48" Type="http://schemas.openxmlformats.org/officeDocument/2006/relationships/image" Target="../media/image48.png"/><Relationship Id="rId69" Type="http://schemas.openxmlformats.org/officeDocument/2006/relationships/image" Target="../media/image69.png"/><Relationship Id="rId113" Type="http://schemas.openxmlformats.org/officeDocument/2006/relationships/image" Target="../media/image113.png"/><Relationship Id="rId134" Type="http://schemas.openxmlformats.org/officeDocument/2006/relationships/image" Target="../media/image134.png"/><Relationship Id="rId80" Type="http://schemas.openxmlformats.org/officeDocument/2006/relationships/image" Target="../media/image80.png"/><Relationship Id="rId155" Type="http://schemas.openxmlformats.org/officeDocument/2006/relationships/image" Target="../media/image155.png"/><Relationship Id="rId176" Type="http://schemas.openxmlformats.org/officeDocument/2006/relationships/image" Target="../media/image176.png"/><Relationship Id="rId197" Type="http://schemas.openxmlformats.org/officeDocument/2006/relationships/image" Target="../media/image197.png"/><Relationship Id="rId201" Type="http://schemas.openxmlformats.org/officeDocument/2006/relationships/image" Target="../media/image201.png"/><Relationship Id="rId17" Type="http://schemas.openxmlformats.org/officeDocument/2006/relationships/image" Target="../media/image17.png"/><Relationship Id="rId38" Type="http://schemas.openxmlformats.org/officeDocument/2006/relationships/image" Target="../media/image38.png"/><Relationship Id="rId59" Type="http://schemas.openxmlformats.org/officeDocument/2006/relationships/image" Target="../media/image59.png"/><Relationship Id="rId103" Type="http://schemas.openxmlformats.org/officeDocument/2006/relationships/image" Target="../media/image103.png"/><Relationship Id="rId124" Type="http://schemas.openxmlformats.org/officeDocument/2006/relationships/image" Target="../media/image124.png"/><Relationship Id="rId70" Type="http://schemas.openxmlformats.org/officeDocument/2006/relationships/image" Target="../media/image70.png"/><Relationship Id="rId91" Type="http://schemas.openxmlformats.org/officeDocument/2006/relationships/image" Target="../media/image91.png"/><Relationship Id="rId145" Type="http://schemas.openxmlformats.org/officeDocument/2006/relationships/image" Target="../media/image145.png"/><Relationship Id="rId166" Type="http://schemas.openxmlformats.org/officeDocument/2006/relationships/image" Target="../media/image166.png"/><Relationship Id="rId187" Type="http://schemas.openxmlformats.org/officeDocument/2006/relationships/image" Target="../media/image187.png"/><Relationship Id="rId1" Type="http://schemas.openxmlformats.org/officeDocument/2006/relationships/image" Target="../media/image1.png"/><Relationship Id="rId212" Type="http://schemas.openxmlformats.org/officeDocument/2006/relationships/image" Target="../media/image212.png"/><Relationship Id="rId28" Type="http://schemas.openxmlformats.org/officeDocument/2006/relationships/image" Target="../media/image28.png"/><Relationship Id="rId49" Type="http://schemas.openxmlformats.org/officeDocument/2006/relationships/image" Target="../media/image49.png"/><Relationship Id="rId114" Type="http://schemas.openxmlformats.org/officeDocument/2006/relationships/image" Target="../media/image114.png"/><Relationship Id="rId60" Type="http://schemas.openxmlformats.org/officeDocument/2006/relationships/image" Target="../media/image60.png"/><Relationship Id="rId81" Type="http://schemas.openxmlformats.org/officeDocument/2006/relationships/image" Target="../media/image81.png"/><Relationship Id="rId135" Type="http://schemas.openxmlformats.org/officeDocument/2006/relationships/image" Target="../media/image135.png"/><Relationship Id="rId156" Type="http://schemas.openxmlformats.org/officeDocument/2006/relationships/image" Target="../media/image156.png"/><Relationship Id="rId177" Type="http://schemas.openxmlformats.org/officeDocument/2006/relationships/image" Target="../media/image177.png"/><Relationship Id="rId198" Type="http://schemas.openxmlformats.org/officeDocument/2006/relationships/image" Target="../media/image198.png"/><Relationship Id="rId202" Type="http://schemas.openxmlformats.org/officeDocument/2006/relationships/image" Target="../media/image202.png"/><Relationship Id="rId18" Type="http://schemas.openxmlformats.org/officeDocument/2006/relationships/image" Target="../media/image18.png"/><Relationship Id="rId39" Type="http://schemas.openxmlformats.org/officeDocument/2006/relationships/image" Target="../media/image39.png"/><Relationship Id="rId50" Type="http://schemas.openxmlformats.org/officeDocument/2006/relationships/image" Target="../media/image50.png"/><Relationship Id="rId104" Type="http://schemas.openxmlformats.org/officeDocument/2006/relationships/image" Target="../media/image104.png"/><Relationship Id="rId125" Type="http://schemas.openxmlformats.org/officeDocument/2006/relationships/image" Target="../media/image125.png"/><Relationship Id="rId146" Type="http://schemas.openxmlformats.org/officeDocument/2006/relationships/image" Target="../media/image146.png"/><Relationship Id="rId167" Type="http://schemas.openxmlformats.org/officeDocument/2006/relationships/image" Target="../media/image167.png"/><Relationship Id="rId188" Type="http://schemas.openxmlformats.org/officeDocument/2006/relationships/image" Target="../media/image188.png"/><Relationship Id="rId71" Type="http://schemas.openxmlformats.org/officeDocument/2006/relationships/image" Target="../media/image71.png"/><Relationship Id="rId92" Type="http://schemas.openxmlformats.org/officeDocument/2006/relationships/image" Target="../media/image92.png"/><Relationship Id="rId213" Type="http://schemas.openxmlformats.org/officeDocument/2006/relationships/image" Target="../media/image213.png"/><Relationship Id="rId2" Type="http://schemas.openxmlformats.org/officeDocument/2006/relationships/image" Target="../media/image2.png"/><Relationship Id="rId29" Type="http://schemas.openxmlformats.org/officeDocument/2006/relationships/image" Target="../media/image29.png"/><Relationship Id="rId40" Type="http://schemas.openxmlformats.org/officeDocument/2006/relationships/image" Target="../media/image40.png"/><Relationship Id="rId115" Type="http://schemas.openxmlformats.org/officeDocument/2006/relationships/image" Target="../media/image115.png"/><Relationship Id="rId136" Type="http://schemas.openxmlformats.org/officeDocument/2006/relationships/image" Target="../media/image136.png"/><Relationship Id="rId157" Type="http://schemas.openxmlformats.org/officeDocument/2006/relationships/image" Target="../media/image157.png"/><Relationship Id="rId178" Type="http://schemas.openxmlformats.org/officeDocument/2006/relationships/image" Target="../media/image178.png"/><Relationship Id="rId61" Type="http://schemas.openxmlformats.org/officeDocument/2006/relationships/image" Target="../media/image61.png"/><Relationship Id="rId82" Type="http://schemas.openxmlformats.org/officeDocument/2006/relationships/image" Target="../media/image82.png"/><Relationship Id="rId199" Type="http://schemas.openxmlformats.org/officeDocument/2006/relationships/image" Target="../media/image199.png"/><Relationship Id="rId203" Type="http://schemas.openxmlformats.org/officeDocument/2006/relationships/image" Target="../media/image203.png"/><Relationship Id="rId19" Type="http://schemas.openxmlformats.org/officeDocument/2006/relationships/image" Target="../media/image19.png"/><Relationship Id="rId30" Type="http://schemas.openxmlformats.org/officeDocument/2006/relationships/image" Target="../media/image30.png"/><Relationship Id="rId105" Type="http://schemas.openxmlformats.org/officeDocument/2006/relationships/image" Target="../media/image105.png"/><Relationship Id="rId126" Type="http://schemas.openxmlformats.org/officeDocument/2006/relationships/image" Target="../media/image126.png"/><Relationship Id="rId147" Type="http://schemas.openxmlformats.org/officeDocument/2006/relationships/image" Target="../media/image147.png"/><Relationship Id="rId168" Type="http://schemas.openxmlformats.org/officeDocument/2006/relationships/image" Target="../media/image168.pn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4.xml.rels><?xml version="1.0" encoding="UTF-8" standalone="yes"?>
<Relationships xmlns="http://schemas.openxmlformats.org/package/2006/relationships"><Relationship Id="rId1" Type="http://schemas.openxmlformats.org/officeDocument/2006/relationships/chart" Target="../charts/chart2.xml"/></Relationships>
</file>

<file path=xl/drawings/_rels/drawing5.xml.rels><?xml version="1.0" encoding="UTF-8" standalone="yes"?>
<Relationships xmlns="http://schemas.openxmlformats.org/package/2006/relationships"><Relationship Id="rId1" Type="http://schemas.openxmlformats.org/officeDocument/2006/relationships/chart" Target="../charts/chart3.xml"/></Relationships>
</file>

<file path=xl/drawings/_rels/drawing6.xml.rels><?xml version="1.0" encoding="UTF-8" standalone="yes"?>
<Relationships xmlns="http://schemas.openxmlformats.org/package/2006/relationships"><Relationship Id="rId1" Type="http://schemas.openxmlformats.org/officeDocument/2006/relationships/chart" Target="../charts/chart4.xml"/></Relationships>
</file>

<file path=xl/drawings/_rels/drawing7.xml.rels><?xml version="1.0" encoding="UTF-8" standalone="yes"?>
<Relationships xmlns="http://schemas.openxmlformats.org/package/2006/relationships"><Relationship Id="rId1" Type="http://schemas.openxmlformats.org/officeDocument/2006/relationships/chart" Target="../charts/chart5.xml"/></Relationships>
</file>

<file path=xl/drawings/_rels/drawing8.xml.rels><?xml version="1.0" encoding="UTF-8" standalone="yes"?>
<Relationships xmlns="http://schemas.openxmlformats.org/package/2006/relationships"><Relationship Id="rId1" Type="http://schemas.openxmlformats.org/officeDocument/2006/relationships/chart" Target="../charts/chart6.xml"/></Relationships>
</file>

<file path=xl/drawings/_rels/vmlDrawing1.vml.rels><?xml version="1.0" encoding="UTF-8" standalone="yes"?>
<Relationships xmlns="http://schemas.openxmlformats.org/package/2006/relationships"><Relationship Id="rId3" Type="http://schemas.openxmlformats.org/officeDocument/2006/relationships/image" Target="../media/image224.wmf"/><Relationship Id="rId2" Type="http://schemas.openxmlformats.org/officeDocument/2006/relationships/image" Target="../media/image223.wmf"/><Relationship Id="rId1" Type="http://schemas.openxmlformats.org/officeDocument/2006/relationships/image" Target="../media/image222.wmf"/><Relationship Id="rId5" Type="http://schemas.openxmlformats.org/officeDocument/2006/relationships/image" Target="../media/image226.wmf"/><Relationship Id="rId4" Type="http://schemas.openxmlformats.org/officeDocument/2006/relationships/image" Target="../media/image225.w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476250</xdr:colOff>
      <xdr:row>2</xdr:row>
      <xdr:rowOff>142875</xdr:rowOff>
    </xdr:to>
    <xdr:pic>
      <xdr:nvPicPr>
        <xdr:cNvPr id="58223" name="1\2ftestsigmaH.bmp">
          <a:extLst>
            <a:ext uri="{FF2B5EF4-FFF2-40B4-BE49-F238E27FC236}">
              <a16:creationId xmlns:a16="http://schemas.microsoft.com/office/drawing/2014/main" id="{00000000-0008-0000-0100-00006FE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47625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xdr:row>
      <xdr:rowOff>0</xdr:rowOff>
    </xdr:from>
    <xdr:to>
      <xdr:col>2</xdr:col>
      <xdr:colOff>504825</xdr:colOff>
      <xdr:row>9</xdr:row>
      <xdr:rowOff>95250</xdr:rowOff>
    </xdr:to>
    <xdr:pic>
      <xdr:nvPicPr>
        <xdr:cNvPr id="58224" name="1\2KIlambda.bmp">
          <a:extLst>
            <a:ext uri="{FF2B5EF4-FFF2-40B4-BE49-F238E27FC236}">
              <a16:creationId xmlns:a16="http://schemas.microsoft.com/office/drawing/2014/main" id="{00000000-0008-0000-0100-000070E3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485775"/>
          <a:ext cx="1724025" cy="1066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3</xdr:row>
      <xdr:rowOff>0</xdr:rowOff>
    </xdr:from>
    <xdr:to>
      <xdr:col>12</xdr:col>
      <xdr:colOff>333375</xdr:colOff>
      <xdr:row>8</xdr:row>
      <xdr:rowOff>38100</xdr:rowOff>
    </xdr:to>
    <xdr:pic>
      <xdr:nvPicPr>
        <xdr:cNvPr id="58225" name="2\2KIlambda.bmp">
          <a:extLst>
            <a:ext uri="{FF2B5EF4-FFF2-40B4-BE49-F238E27FC236}">
              <a16:creationId xmlns:a16="http://schemas.microsoft.com/office/drawing/2014/main" id="{00000000-0008-0000-0100-000071E3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096000" y="485775"/>
          <a:ext cx="1552575" cy="847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10</xdr:row>
      <xdr:rowOff>0</xdr:rowOff>
    </xdr:from>
    <xdr:to>
      <xdr:col>3</xdr:col>
      <xdr:colOff>381000</xdr:colOff>
      <xdr:row>20</xdr:row>
      <xdr:rowOff>76200</xdr:rowOff>
    </xdr:to>
    <xdr:pic>
      <xdr:nvPicPr>
        <xdr:cNvPr id="58226" name="1\2KImy(t-pool).bmp">
          <a:extLst>
            <a:ext uri="{FF2B5EF4-FFF2-40B4-BE49-F238E27FC236}">
              <a16:creationId xmlns:a16="http://schemas.microsoft.com/office/drawing/2014/main" id="{00000000-0008-0000-0100-000072E3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1619250"/>
          <a:ext cx="2209800" cy="1695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10</xdr:row>
      <xdr:rowOff>0</xdr:rowOff>
    </xdr:from>
    <xdr:to>
      <xdr:col>13</xdr:col>
      <xdr:colOff>381000</xdr:colOff>
      <xdr:row>19</xdr:row>
      <xdr:rowOff>152400</xdr:rowOff>
    </xdr:to>
    <xdr:pic>
      <xdr:nvPicPr>
        <xdr:cNvPr id="58227" name="2\2KImy(t-pool).bmp">
          <a:extLst>
            <a:ext uri="{FF2B5EF4-FFF2-40B4-BE49-F238E27FC236}">
              <a16:creationId xmlns:a16="http://schemas.microsoft.com/office/drawing/2014/main" id="{00000000-0008-0000-0100-000073E3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6096000" y="1619250"/>
          <a:ext cx="2209800" cy="1609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20</xdr:row>
      <xdr:rowOff>0</xdr:rowOff>
    </xdr:from>
    <xdr:to>
      <xdr:col>3</xdr:col>
      <xdr:colOff>419100</xdr:colOff>
      <xdr:row>34</xdr:row>
      <xdr:rowOff>95250</xdr:rowOff>
    </xdr:to>
    <xdr:pic>
      <xdr:nvPicPr>
        <xdr:cNvPr id="58228" name="1\2KImy(t-upool).bmp">
          <a:extLst>
            <a:ext uri="{FF2B5EF4-FFF2-40B4-BE49-F238E27FC236}">
              <a16:creationId xmlns:a16="http://schemas.microsoft.com/office/drawing/2014/main" id="{00000000-0008-0000-0100-000074E30000}"/>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0" y="3238500"/>
          <a:ext cx="2247900" cy="2362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20</xdr:row>
      <xdr:rowOff>0</xdr:rowOff>
    </xdr:from>
    <xdr:to>
      <xdr:col>13</xdr:col>
      <xdr:colOff>419100</xdr:colOff>
      <xdr:row>34</xdr:row>
      <xdr:rowOff>28575</xdr:rowOff>
    </xdr:to>
    <xdr:pic>
      <xdr:nvPicPr>
        <xdr:cNvPr id="58229" name="2\2KImy(t-upool).bmp">
          <a:extLst>
            <a:ext uri="{FF2B5EF4-FFF2-40B4-BE49-F238E27FC236}">
              <a16:creationId xmlns:a16="http://schemas.microsoft.com/office/drawing/2014/main" id="{00000000-0008-0000-0100-000075E3000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6096000" y="3238500"/>
          <a:ext cx="2247900" cy="2295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35</xdr:row>
      <xdr:rowOff>0</xdr:rowOff>
    </xdr:from>
    <xdr:to>
      <xdr:col>2</xdr:col>
      <xdr:colOff>352425</xdr:colOff>
      <xdr:row>42</xdr:row>
      <xdr:rowOff>57150</xdr:rowOff>
    </xdr:to>
    <xdr:pic>
      <xdr:nvPicPr>
        <xdr:cNvPr id="58230" name="1\2KImy(z-s).bmp">
          <a:extLst>
            <a:ext uri="{FF2B5EF4-FFF2-40B4-BE49-F238E27FC236}">
              <a16:creationId xmlns:a16="http://schemas.microsoft.com/office/drawing/2014/main" id="{00000000-0008-0000-0100-000076E30000}"/>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0" y="5667375"/>
          <a:ext cx="1571625" cy="1190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35</xdr:row>
      <xdr:rowOff>0</xdr:rowOff>
    </xdr:from>
    <xdr:to>
      <xdr:col>12</xdr:col>
      <xdr:colOff>352425</xdr:colOff>
      <xdr:row>40</xdr:row>
      <xdr:rowOff>85725</xdr:rowOff>
    </xdr:to>
    <xdr:pic>
      <xdr:nvPicPr>
        <xdr:cNvPr id="58231" name="2\2KImy(z-s).bmp">
          <a:extLst>
            <a:ext uri="{FF2B5EF4-FFF2-40B4-BE49-F238E27FC236}">
              <a16:creationId xmlns:a16="http://schemas.microsoft.com/office/drawing/2014/main" id="{00000000-0008-0000-0100-000077E30000}"/>
            </a:ext>
          </a:extLst>
        </xdr:cNvPr>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6096000" y="5667375"/>
          <a:ext cx="1571625" cy="895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42</xdr:row>
      <xdr:rowOff>0</xdr:rowOff>
    </xdr:from>
    <xdr:to>
      <xdr:col>2</xdr:col>
      <xdr:colOff>419100</xdr:colOff>
      <xdr:row>49</xdr:row>
      <xdr:rowOff>57150</xdr:rowOff>
    </xdr:to>
    <xdr:pic>
      <xdr:nvPicPr>
        <xdr:cNvPr id="58232" name="1\2KImy(z-sigma).bmp">
          <a:extLst>
            <a:ext uri="{FF2B5EF4-FFF2-40B4-BE49-F238E27FC236}">
              <a16:creationId xmlns:a16="http://schemas.microsoft.com/office/drawing/2014/main" id="{00000000-0008-0000-0100-000078E30000}"/>
            </a:ext>
          </a:extLst>
        </xdr:cNvPr>
        <xdr:cNvPicPr>
          <a:picLocks noChangeAspect="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0" y="6800850"/>
          <a:ext cx="1638300" cy="1190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42</xdr:row>
      <xdr:rowOff>0</xdr:rowOff>
    </xdr:from>
    <xdr:to>
      <xdr:col>12</xdr:col>
      <xdr:colOff>419100</xdr:colOff>
      <xdr:row>47</xdr:row>
      <xdr:rowOff>142875</xdr:rowOff>
    </xdr:to>
    <xdr:pic>
      <xdr:nvPicPr>
        <xdr:cNvPr id="58233" name="2\2KImy(z-sigma).bmp">
          <a:extLst>
            <a:ext uri="{FF2B5EF4-FFF2-40B4-BE49-F238E27FC236}">
              <a16:creationId xmlns:a16="http://schemas.microsoft.com/office/drawing/2014/main" id="{00000000-0008-0000-0100-000079E30000}"/>
            </a:ext>
          </a:extLst>
        </xdr:cNvPr>
        <xdr:cNvPicPr>
          <a:picLocks noChangeAspect="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6096000" y="6800850"/>
          <a:ext cx="163830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49</xdr:row>
      <xdr:rowOff>0</xdr:rowOff>
    </xdr:from>
    <xdr:to>
      <xdr:col>4</xdr:col>
      <xdr:colOff>228600</xdr:colOff>
      <xdr:row>56</xdr:row>
      <xdr:rowOff>19050</xdr:rowOff>
    </xdr:to>
    <xdr:pic>
      <xdr:nvPicPr>
        <xdr:cNvPr id="58234" name="1\2KIp.bmp">
          <a:extLst>
            <a:ext uri="{FF2B5EF4-FFF2-40B4-BE49-F238E27FC236}">
              <a16:creationId xmlns:a16="http://schemas.microsoft.com/office/drawing/2014/main" id="{00000000-0008-0000-0100-00007AE30000}"/>
            </a:ext>
          </a:extLst>
        </xdr:cNvPr>
        <xdr:cNvPicPr>
          <a:picLocks noChangeAspect="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0" y="7934325"/>
          <a:ext cx="2667000" cy="1152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49</xdr:row>
      <xdr:rowOff>0</xdr:rowOff>
    </xdr:from>
    <xdr:to>
      <xdr:col>14</xdr:col>
      <xdr:colOff>228600</xdr:colOff>
      <xdr:row>54</xdr:row>
      <xdr:rowOff>76200</xdr:rowOff>
    </xdr:to>
    <xdr:pic>
      <xdr:nvPicPr>
        <xdr:cNvPr id="58235" name="2\2KIp.bmp">
          <a:extLst>
            <a:ext uri="{FF2B5EF4-FFF2-40B4-BE49-F238E27FC236}">
              <a16:creationId xmlns:a16="http://schemas.microsoft.com/office/drawing/2014/main" id="{00000000-0008-0000-0100-00007BE30000}"/>
            </a:ext>
          </a:extLst>
        </xdr:cNvPr>
        <xdr:cNvPicPr>
          <a:picLocks noChangeAspect="1"/>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6096000" y="7934325"/>
          <a:ext cx="2667000" cy="885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56</xdr:row>
      <xdr:rowOff>0</xdr:rowOff>
    </xdr:from>
    <xdr:to>
      <xdr:col>1</xdr:col>
      <xdr:colOff>609600</xdr:colOff>
      <xdr:row>59</xdr:row>
      <xdr:rowOff>19050</xdr:rowOff>
    </xdr:to>
    <xdr:pic>
      <xdr:nvPicPr>
        <xdr:cNvPr id="58236" name="1\2pttestsigmaH.bmp">
          <a:extLst>
            <a:ext uri="{FF2B5EF4-FFF2-40B4-BE49-F238E27FC236}">
              <a16:creationId xmlns:a16="http://schemas.microsoft.com/office/drawing/2014/main" id="{00000000-0008-0000-0100-00007CE30000}"/>
            </a:ext>
          </a:extLst>
        </xdr:cNvPr>
        <xdr:cNvPicPr>
          <a:picLocks noChangeAspect="1"/>
        </xdr:cNvPicPr>
      </xdr:nvPicPr>
      <xdr:blipFill>
        <a:blip xmlns:r="http://schemas.openxmlformats.org/officeDocument/2006/relationships" r:embed="rId14">
          <a:extLst>
            <a:ext uri="{28A0092B-C50C-407E-A947-70E740481C1C}">
              <a14:useLocalDpi xmlns:a14="http://schemas.microsoft.com/office/drawing/2010/main" val="0"/>
            </a:ext>
          </a:extLst>
        </a:blip>
        <a:srcRect/>
        <a:stretch>
          <a:fillRect/>
        </a:stretch>
      </xdr:blipFill>
      <xdr:spPr bwMode="auto">
        <a:xfrm>
          <a:off x="0" y="9067800"/>
          <a:ext cx="1219200"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59</xdr:row>
      <xdr:rowOff>0</xdr:rowOff>
    </xdr:from>
    <xdr:to>
      <xdr:col>2</xdr:col>
      <xdr:colOff>400050</xdr:colOff>
      <xdr:row>61</xdr:row>
      <xdr:rowOff>133350</xdr:rowOff>
    </xdr:to>
    <xdr:pic>
      <xdr:nvPicPr>
        <xdr:cNvPr id="58237" name="1\2sigmapooledH.bmp">
          <a:extLst>
            <a:ext uri="{FF2B5EF4-FFF2-40B4-BE49-F238E27FC236}">
              <a16:creationId xmlns:a16="http://schemas.microsoft.com/office/drawing/2014/main" id="{00000000-0008-0000-0100-00007DE30000}"/>
            </a:ext>
          </a:extLst>
        </xdr:cNvPr>
        <xdr:cNvPicPr>
          <a:picLocks noChangeAspect="1"/>
        </xdr:cNvPicPr>
      </xdr:nvPicPr>
      <xdr:blipFill>
        <a:blip xmlns:r="http://schemas.openxmlformats.org/officeDocument/2006/relationships" r:embed="rId15">
          <a:extLst>
            <a:ext uri="{28A0092B-C50C-407E-A947-70E740481C1C}">
              <a14:useLocalDpi xmlns:a14="http://schemas.microsoft.com/office/drawing/2010/main" val="0"/>
            </a:ext>
          </a:extLst>
        </a:blip>
        <a:srcRect/>
        <a:stretch>
          <a:fillRect/>
        </a:stretch>
      </xdr:blipFill>
      <xdr:spPr bwMode="auto">
        <a:xfrm>
          <a:off x="0" y="9553575"/>
          <a:ext cx="161925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62</xdr:row>
      <xdr:rowOff>0</xdr:rowOff>
    </xdr:from>
    <xdr:to>
      <xdr:col>3</xdr:col>
      <xdr:colOff>295275</xdr:colOff>
      <xdr:row>66</xdr:row>
      <xdr:rowOff>142875</xdr:rowOff>
    </xdr:to>
    <xdr:pic>
      <xdr:nvPicPr>
        <xdr:cNvPr id="58238" name="1\2ttestdfH.bmp">
          <a:extLst>
            <a:ext uri="{FF2B5EF4-FFF2-40B4-BE49-F238E27FC236}">
              <a16:creationId xmlns:a16="http://schemas.microsoft.com/office/drawing/2014/main" id="{00000000-0008-0000-0100-00007EE30000}"/>
            </a:ext>
          </a:extLst>
        </xdr:cNvPr>
        <xdr:cNvPicPr>
          <a:picLocks noChangeAspect="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a:fillRect/>
        </a:stretch>
      </xdr:blipFill>
      <xdr:spPr bwMode="auto">
        <a:xfrm>
          <a:off x="0" y="10039350"/>
          <a:ext cx="2124075"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62</xdr:row>
      <xdr:rowOff>0</xdr:rowOff>
    </xdr:from>
    <xdr:to>
      <xdr:col>14</xdr:col>
      <xdr:colOff>66675</xdr:colOff>
      <xdr:row>67</xdr:row>
      <xdr:rowOff>19050</xdr:rowOff>
    </xdr:to>
    <xdr:pic>
      <xdr:nvPicPr>
        <xdr:cNvPr id="58239" name="2\2ttestdfH.bmp">
          <a:extLst>
            <a:ext uri="{FF2B5EF4-FFF2-40B4-BE49-F238E27FC236}">
              <a16:creationId xmlns:a16="http://schemas.microsoft.com/office/drawing/2014/main" id="{00000000-0008-0000-0100-00007FE30000}"/>
            </a:ext>
          </a:extLst>
        </xdr:cNvPr>
        <xdr:cNvPicPr>
          <a:picLocks noChangeAspect="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bwMode="auto">
        <a:xfrm>
          <a:off x="6096000" y="10039350"/>
          <a:ext cx="25050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67</xdr:row>
      <xdr:rowOff>0</xdr:rowOff>
    </xdr:from>
    <xdr:to>
      <xdr:col>1</xdr:col>
      <xdr:colOff>200025</xdr:colOff>
      <xdr:row>69</xdr:row>
      <xdr:rowOff>57150</xdr:rowOff>
    </xdr:to>
    <xdr:pic>
      <xdr:nvPicPr>
        <xdr:cNvPr id="58240" name="1\2ttestH.bmp">
          <a:extLst>
            <a:ext uri="{FF2B5EF4-FFF2-40B4-BE49-F238E27FC236}">
              <a16:creationId xmlns:a16="http://schemas.microsoft.com/office/drawing/2014/main" id="{00000000-0008-0000-0100-000080E30000}"/>
            </a:ext>
          </a:extLst>
        </xdr:cNvPr>
        <xdr:cNvPicPr>
          <a:picLocks noChangeAspect="1"/>
        </xdr:cNvPicPr>
      </xdr:nvPicPr>
      <xdr:blipFill>
        <a:blip xmlns:r="http://schemas.openxmlformats.org/officeDocument/2006/relationships" r:embed="rId18">
          <a:extLst>
            <a:ext uri="{28A0092B-C50C-407E-A947-70E740481C1C}">
              <a14:useLocalDpi xmlns:a14="http://schemas.microsoft.com/office/drawing/2010/main" val="0"/>
            </a:ext>
          </a:extLst>
        </a:blip>
        <a:srcRect/>
        <a:stretch>
          <a:fillRect/>
        </a:stretch>
      </xdr:blipFill>
      <xdr:spPr bwMode="auto">
        <a:xfrm>
          <a:off x="0" y="10848975"/>
          <a:ext cx="80962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69</xdr:row>
      <xdr:rowOff>0</xdr:rowOff>
    </xdr:from>
    <xdr:to>
      <xdr:col>1</xdr:col>
      <xdr:colOff>276225</xdr:colOff>
      <xdr:row>72</xdr:row>
      <xdr:rowOff>19050</xdr:rowOff>
    </xdr:to>
    <xdr:pic>
      <xdr:nvPicPr>
        <xdr:cNvPr id="58241" name="1\2ttestsigmaH.bmp">
          <a:extLst>
            <a:ext uri="{FF2B5EF4-FFF2-40B4-BE49-F238E27FC236}">
              <a16:creationId xmlns:a16="http://schemas.microsoft.com/office/drawing/2014/main" id="{00000000-0008-0000-0100-000081E30000}"/>
            </a:ext>
          </a:extLst>
        </xdr:cNvPr>
        <xdr:cNvPicPr>
          <a:picLocks noChangeAspect="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a:fillRect/>
        </a:stretch>
      </xdr:blipFill>
      <xdr:spPr bwMode="auto">
        <a:xfrm>
          <a:off x="0" y="11172825"/>
          <a:ext cx="885825"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72</xdr:row>
      <xdr:rowOff>0</xdr:rowOff>
    </xdr:from>
    <xdr:to>
      <xdr:col>1</xdr:col>
      <xdr:colOff>209550</xdr:colOff>
      <xdr:row>74</xdr:row>
      <xdr:rowOff>133350</xdr:rowOff>
    </xdr:to>
    <xdr:pic>
      <xdr:nvPicPr>
        <xdr:cNvPr id="58242" name="1\2zlamdatestsigmaH.bmp">
          <a:extLst>
            <a:ext uri="{FF2B5EF4-FFF2-40B4-BE49-F238E27FC236}">
              <a16:creationId xmlns:a16="http://schemas.microsoft.com/office/drawing/2014/main" id="{00000000-0008-0000-0100-000082E30000}"/>
            </a:ext>
          </a:extLst>
        </xdr:cNvPr>
        <xdr:cNvPicPr>
          <a:picLocks noChangeAspect="1"/>
        </xdr:cNvPicPr>
      </xdr:nvPicPr>
      <xdr:blipFill>
        <a:blip xmlns:r="http://schemas.openxmlformats.org/officeDocument/2006/relationships" r:embed="rId20">
          <a:extLst>
            <a:ext uri="{28A0092B-C50C-407E-A947-70E740481C1C}">
              <a14:useLocalDpi xmlns:a14="http://schemas.microsoft.com/office/drawing/2010/main" val="0"/>
            </a:ext>
          </a:extLst>
        </a:blip>
        <a:srcRect/>
        <a:stretch>
          <a:fillRect/>
        </a:stretch>
      </xdr:blipFill>
      <xdr:spPr bwMode="auto">
        <a:xfrm>
          <a:off x="0" y="11658600"/>
          <a:ext cx="81915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75</xdr:row>
      <xdr:rowOff>0</xdr:rowOff>
    </xdr:from>
    <xdr:to>
      <xdr:col>2</xdr:col>
      <xdr:colOff>228600</xdr:colOff>
      <xdr:row>79</xdr:row>
      <xdr:rowOff>0</xdr:rowOff>
    </xdr:to>
    <xdr:pic>
      <xdr:nvPicPr>
        <xdr:cNvPr id="58243" name="1\2zptestH.bmp">
          <a:extLst>
            <a:ext uri="{FF2B5EF4-FFF2-40B4-BE49-F238E27FC236}">
              <a16:creationId xmlns:a16="http://schemas.microsoft.com/office/drawing/2014/main" id="{00000000-0008-0000-0100-000083E30000}"/>
            </a:ext>
          </a:extLst>
        </xdr:cNvPr>
        <xdr:cNvPicPr>
          <a:picLocks noChangeAspect="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0" y="12144375"/>
          <a:ext cx="1447800"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79</xdr:row>
      <xdr:rowOff>0</xdr:rowOff>
    </xdr:from>
    <xdr:to>
      <xdr:col>2</xdr:col>
      <xdr:colOff>371475</xdr:colOff>
      <xdr:row>81</xdr:row>
      <xdr:rowOff>142875</xdr:rowOff>
    </xdr:to>
    <xdr:pic>
      <xdr:nvPicPr>
        <xdr:cNvPr id="58244" name="1\2zptestsigmaxyH.bmp">
          <a:extLst>
            <a:ext uri="{FF2B5EF4-FFF2-40B4-BE49-F238E27FC236}">
              <a16:creationId xmlns:a16="http://schemas.microsoft.com/office/drawing/2014/main" id="{00000000-0008-0000-0100-000084E30000}"/>
            </a:ext>
          </a:extLst>
        </xdr:cNvPr>
        <xdr:cNvPicPr>
          <a:picLocks noChangeAspect="1"/>
        </xdr:cNvPicPr>
      </xdr:nvPicPr>
      <xdr:blipFill>
        <a:blip xmlns:r="http://schemas.openxmlformats.org/officeDocument/2006/relationships" r:embed="rId22">
          <a:extLst>
            <a:ext uri="{28A0092B-C50C-407E-A947-70E740481C1C}">
              <a14:useLocalDpi xmlns:a14="http://schemas.microsoft.com/office/drawing/2010/main" val="0"/>
            </a:ext>
          </a:extLst>
        </a:blip>
        <a:srcRect/>
        <a:stretch>
          <a:fillRect/>
        </a:stretch>
      </xdr:blipFill>
      <xdr:spPr bwMode="auto">
        <a:xfrm>
          <a:off x="0" y="12792075"/>
          <a:ext cx="159067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82</xdr:row>
      <xdr:rowOff>0</xdr:rowOff>
    </xdr:from>
    <xdr:to>
      <xdr:col>1</xdr:col>
      <xdr:colOff>304800</xdr:colOff>
      <xdr:row>84</xdr:row>
      <xdr:rowOff>66675</xdr:rowOff>
    </xdr:to>
    <xdr:pic>
      <xdr:nvPicPr>
        <xdr:cNvPr id="58245" name="1\2zptestxyH.bmp">
          <a:extLst>
            <a:ext uri="{FF2B5EF4-FFF2-40B4-BE49-F238E27FC236}">
              <a16:creationId xmlns:a16="http://schemas.microsoft.com/office/drawing/2014/main" id="{00000000-0008-0000-0100-000085E30000}"/>
            </a:ext>
          </a:extLst>
        </xdr:cNvPr>
        <xdr:cNvPicPr>
          <a:picLocks noChangeAspect="1"/>
        </xdr:cNvPicPr>
      </xdr:nvPicPr>
      <xdr:blipFill>
        <a:blip xmlns:r="http://schemas.openxmlformats.org/officeDocument/2006/relationships" r:embed="rId23">
          <a:extLst>
            <a:ext uri="{28A0092B-C50C-407E-A947-70E740481C1C}">
              <a14:useLocalDpi xmlns:a14="http://schemas.microsoft.com/office/drawing/2010/main" val="0"/>
            </a:ext>
          </a:extLst>
        </a:blip>
        <a:srcRect/>
        <a:stretch>
          <a:fillRect/>
        </a:stretch>
      </xdr:blipFill>
      <xdr:spPr bwMode="auto">
        <a:xfrm>
          <a:off x="0" y="13277850"/>
          <a:ext cx="914400"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84</xdr:row>
      <xdr:rowOff>0</xdr:rowOff>
    </xdr:from>
    <xdr:to>
      <xdr:col>1</xdr:col>
      <xdr:colOff>200025</xdr:colOff>
      <xdr:row>86</xdr:row>
      <xdr:rowOff>57150</xdr:rowOff>
    </xdr:to>
    <xdr:pic>
      <xdr:nvPicPr>
        <xdr:cNvPr id="58246" name="1\2ztestapproxH.bmp">
          <a:extLst>
            <a:ext uri="{FF2B5EF4-FFF2-40B4-BE49-F238E27FC236}">
              <a16:creationId xmlns:a16="http://schemas.microsoft.com/office/drawing/2014/main" id="{00000000-0008-0000-0100-000086E30000}"/>
            </a:ext>
          </a:extLst>
        </xdr:cNvPr>
        <xdr:cNvPicPr>
          <a:picLocks noChangeAspect="1"/>
        </xdr:cNvPicPr>
      </xdr:nvPicPr>
      <xdr:blipFill>
        <a:blip xmlns:r="http://schemas.openxmlformats.org/officeDocument/2006/relationships" r:embed="rId24">
          <a:extLst>
            <a:ext uri="{28A0092B-C50C-407E-A947-70E740481C1C}">
              <a14:useLocalDpi xmlns:a14="http://schemas.microsoft.com/office/drawing/2010/main" val="0"/>
            </a:ext>
          </a:extLst>
        </a:blip>
        <a:srcRect/>
        <a:stretch>
          <a:fillRect/>
        </a:stretch>
      </xdr:blipFill>
      <xdr:spPr bwMode="auto">
        <a:xfrm>
          <a:off x="0" y="13601700"/>
          <a:ext cx="80962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86</xdr:row>
      <xdr:rowOff>0</xdr:rowOff>
    </xdr:from>
    <xdr:to>
      <xdr:col>1</xdr:col>
      <xdr:colOff>200025</xdr:colOff>
      <xdr:row>88</xdr:row>
      <xdr:rowOff>57150</xdr:rowOff>
    </xdr:to>
    <xdr:pic>
      <xdr:nvPicPr>
        <xdr:cNvPr id="58247" name="1\2ztestH.bmp">
          <a:extLst>
            <a:ext uri="{FF2B5EF4-FFF2-40B4-BE49-F238E27FC236}">
              <a16:creationId xmlns:a16="http://schemas.microsoft.com/office/drawing/2014/main" id="{00000000-0008-0000-0100-000087E30000}"/>
            </a:ext>
          </a:extLst>
        </xdr:cNvPr>
        <xdr:cNvPicPr>
          <a:picLocks noChangeAspect="1"/>
        </xdr:cNvPicPr>
      </xdr:nvPicPr>
      <xdr:blipFill>
        <a:blip xmlns:r="http://schemas.openxmlformats.org/officeDocument/2006/relationships" r:embed="rId25">
          <a:extLst>
            <a:ext uri="{28A0092B-C50C-407E-A947-70E740481C1C}">
              <a14:useLocalDpi xmlns:a14="http://schemas.microsoft.com/office/drawing/2010/main" val="0"/>
            </a:ext>
          </a:extLst>
        </a:blip>
        <a:srcRect/>
        <a:stretch>
          <a:fillRect/>
        </a:stretch>
      </xdr:blipFill>
      <xdr:spPr bwMode="auto">
        <a:xfrm>
          <a:off x="0" y="13925550"/>
          <a:ext cx="80962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88</xdr:row>
      <xdr:rowOff>0</xdr:rowOff>
    </xdr:from>
    <xdr:to>
      <xdr:col>1</xdr:col>
      <xdr:colOff>276225</xdr:colOff>
      <xdr:row>91</xdr:row>
      <xdr:rowOff>19050</xdr:rowOff>
    </xdr:to>
    <xdr:pic>
      <xdr:nvPicPr>
        <xdr:cNvPr id="58248" name="1\2ztestsigmaapproxH.bmp">
          <a:extLst>
            <a:ext uri="{FF2B5EF4-FFF2-40B4-BE49-F238E27FC236}">
              <a16:creationId xmlns:a16="http://schemas.microsoft.com/office/drawing/2014/main" id="{00000000-0008-0000-0100-000088E30000}"/>
            </a:ext>
          </a:extLst>
        </xdr:cNvPr>
        <xdr:cNvPicPr>
          <a:picLocks noChangeAspect="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a:fillRect/>
        </a:stretch>
      </xdr:blipFill>
      <xdr:spPr bwMode="auto">
        <a:xfrm>
          <a:off x="0" y="14249400"/>
          <a:ext cx="885825"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91</xdr:row>
      <xdr:rowOff>0</xdr:rowOff>
    </xdr:from>
    <xdr:to>
      <xdr:col>1</xdr:col>
      <xdr:colOff>247650</xdr:colOff>
      <xdr:row>93</xdr:row>
      <xdr:rowOff>76200</xdr:rowOff>
    </xdr:to>
    <xdr:pic>
      <xdr:nvPicPr>
        <xdr:cNvPr id="58249" name="1\2ztestsigmaH.bmp">
          <a:extLst>
            <a:ext uri="{FF2B5EF4-FFF2-40B4-BE49-F238E27FC236}">
              <a16:creationId xmlns:a16="http://schemas.microsoft.com/office/drawing/2014/main" id="{00000000-0008-0000-0100-000089E30000}"/>
            </a:ext>
          </a:extLst>
        </xdr:cNvPr>
        <xdr:cNvPicPr>
          <a:picLocks noChangeAspect="1"/>
        </xdr:cNvPicPr>
      </xdr:nvPicPr>
      <xdr:blipFill>
        <a:blip xmlns:r="http://schemas.openxmlformats.org/officeDocument/2006/relationships" r:embed="rId26">
          <a:extLst>
            <a:ext uri="{28A0092B-C50C-407E-A947-70E740481C1C}">
              <a14:useLocalDpi xmlns:a14="http://schemas.microsoft.com/office/drawing/2010/main" val="0"/>
            </a:ext>
          </a:extLst>
        </a:blip>
        <a:srcRect/>
        <a:stretch>
          <a:fillRect/>
        </a:stretch>
      </xdr:blipFill>
      <xdr:spPr bwMode="auto">
        <a:xfrm>
          <a:off x="0" y="14735175"/>
          <a:ext cx="857250"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93</xdr:row>
      <xdr:rowOff>0</xdr:rowOff>
    </xdr:from>
    <xdr:to>
      <xdr:col>5</xdr:col>
      <xdr:colOff>600075</xdr:colOff>
      <xdr:row>103</xdr:row>
      <xdr:rowOff>142875</xdr:rowOff>
    </xdr:to>
    <xdr:pic>
      <xdr:nvPicPr>
        <xdr:cNvPr id="58250" name="1\Bartlett.bmp">
          <a:extLst>
            <a:ext uri="{FF2B5EF4-FFF2-40B4-BE49-F238E27FC236}">
              <a16:creationId xmlns:a16="http://schemas.microsoft.com/office/drawing/2014/main" id="{00000000-0008-0000-0100-00008AE30000}"/>
            </a:ext>
          </a:extLst>
        </xdr:cNvPr>
        <xdr:cNvPicPr>
          <a:picLocks noChangeAspect="1"/>
        </xdr:cNvPicPr>
      </xdr:nvPicPr>
      <xdr:blipFill>
        <a:blip xmlns:r="http://schemas.openxmlformats.org/officeDocument/2006/relationships" r:embed="rId27">
          <a:extLst>
            <a:ext uri="{28A0092B-C50C-407E-A947-70E740481C1C}">
              <a14:useLocalDpi xmlns:a14="http://schemas.microsoft.com/office/drawing/2010/main" val="0"/>
            </a:ext>
          </a:extLst>
        </a:blip>
        <a:srcRect/>
        <a:stretch>
          <a:fillRect/>
        </a:stretch>
      </xdr:blipFill>
      <xdr:spPr bwMode="auto">
        <a:xfrm>
          <a:off x="0" y="15059025"/>
          <a:ext cx="3648075" cy="1762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93</xdr:row>
      <xdr:rowOff>0</xdr:rowOff>
    </xdr:from>
    <xdr:to>
      <xdr:col>15</xdr:col>
      <xdr:colOff>600075</xdr:colOff>
      <xdr:row>103</xdr:row>
      <xdr:rowOff>123825</xdr:rowOff>
    </xdr:to>
    <xdr:pic>
      <xdr:nvPicPr>
        <xdr:cNvPr id="58251" name="2\Bartlett.bmp">
          <a:extLst>
            <a:ext uri="{FF2B5EF4-FFF2-40B4-BE49-F238E27FC236}">
              <a16:creationId xmlns:a16="http://schemas.microsoft.com/office/drawing/2014/main" id="{00000000-0008-0000-0100-00008BE30000}"/>
            </a:ext>
          </a:extLst>
        </xdr:cNvPr>
        <xdr:cNvPicPr>
          <a:picLocks noChangeAspect="1"/>
        </xdr:cNvPicPr>
      </xdr:nvPicPr>
      <xdr:blipFill>
        <a:blip xmlns:r="http://schemas.openxmlformats.org/officeDocument/2006/relationships" r:embed="rId28">
          <a:extLst>
            <a:ext uri="{28A0092B-C50C-407E-A947-70E740481C1C}">
              <a14:useLocalDpi xmlns:a14="http://schemas.microsoft.com/office/drawing/2010/main" val="0"/>
            </a:ext>
          </a:extLst>
        </a:blip>
        <a:srcRect/>
        <a:stretch>
          <a:fillRect/>
        </a:stretch>
      </xdr:blipFill>
      <xdr:spPr bwMode="auto">
        <a:xfrm>
          <a:off x="6096000" y="15059025"/>
          <a:ext cx="3648075" cy="1743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104</xdr:row>
      <xdr:rowOff>0</xdr:rowOff>
    </xdr:from>
    <xdr:to>
      <xdr:col>0</xdr:col>
      <xdr:colOff>600075</xdr:colOff>
      <xdr:row>106</xdr:row>
      <xdr:rowOff>76200</xdr:rowOff>
    </xdr:to>
    <xdr:pic>
      <xdr:nvPicPr>
        <xdr:cNvPr id="58252" name="1\binkontrolestimat.bmp">
          <a:extLst>
            <a:ext uri="{FF2B5EF4-FFF2-40B4-BE49-F238E27FC236}">
              <a16:creationId xmlns:a16="http://schemas.microsoft.com/office/drawing/2014/main" id="{00000000-0008-0000-0100-00008CE30000}"/>
            </a:ext>
          </a:extLst>
        </xdr:cNvPr>
        <xdr:cNvPicPr>
          <a:picLocks noChangeAspect="1"/>
        </xdr:cNvPicPr>
      </xdr:nvPicPr>
      <xdr:blipFill>
        <a:blip xmlns:r="http://schemas.openxmlformats.org/officeDocument/2006/relationships" r:embed="rId29">
          <a:extLst>
            <a:ext uri="{28A0092B-C50C-407E-A947-70E740481C1C}">
              <a14:useLocalDpi xmlns:a14="http://schemas.microsoft.com/office/drawing/2010/main" val="0"/>
            </a:ext>
          </a:extLst>
        </a:blip>
        <a:srcRect/>
        <a:stretch>
          <a:fillRect/>
        </a:stretch>
      </xdr:blipFill>
      <xdr:spPr bwMode="auto">
        <a:xfrm>
          <a:off x="0" y="16840200"/>
          <a:ext cx="60007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106</xdr:row>
      <xdr:rowOff>0</xdr:rowOff>
    </xdr:from>
    <xdr:to>
      <xdr:col>1</xdr:col>
      <xdr:colOff>209550</xdr:colOff>
      <xdr:row>108</xdr:row>
      <xdr:rowOff>114300</xdr:rowOff>
    </xdr:to>
    <xdr:pic>
      <xdr:nvPicPr>
        <xdr:cNvPr id="58253" name="1\chitestH.bmp">
          <a:extLst>
            <a:ext uri="{FF2B5EF4-FFF2-40B4-BE49-F238E27FC236}">
              <a16:creationId xmlns:a16="http://schemas.microsoft.com/office/drawing/2014/main" id="{00000000-0008-0000-0100-00008DE30000}"/>
            </a:ext>
          </a:extLst>
        </xdr:cNvPr>
        <xdr:cNvPicPr>
          <a:picLocks noChangeAspect="1"/>
        </xdr:cNvPicPr>
      </xdr:nvPicPr>
      <xdr:blipFill>
        <a:blip xmlns:r="http://schemas.openxmlformats.org/officeDocument/2006/relationships" r:embed="rId30">
          <a:extLst>
            <a:ext uri="{28A0092B-C50C-407E-A947-70E740481C1C}">
              <a14:useLocalDpi xmlns:a14="http://schemas.microsoft.com/office/drawing/2010/main" val="0"/>
            </a:ext>
          </a:extLst>
        </a:blip>
        <a:srcRect/>
        <a:stretch>
          <a:fillRect/>
        </a:stretch>
      </xdr:blipFill>
      <xdr:spPr bwMode="auto">
        <a:xfrm>
          <a:off x="0" y="17164050"/>
          <a:ext cx="819150" cy="438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109</xdr:row>
      <xdr:rowOff>0</xdr:rowOff>
    </xdr:from>
    <xdr:to>
      <xdr:col>1</xdr:col>
      <xdr:colOff>428625</xdr:colOff>
      <xdr:row>111</xdr:row>
      <xdr:rowOff>104775</xdr:rowOff>
    </xdr:to>
    <xdr:pic>
      <xdr:nvPicPr>
        <xdr:cNvPr id="58254" name="1\Chi_antal_1_testHx.bmp">
          <a:extLst>
            <a:ext uri="{FF2B5EF4-FFF2-40B4-BE49-F238E27FC236}">
              <a16:creationId xmlns:a16="http://schemas.microsoft.com/office/drawing/2014/main" id="{00000000-0008-0000-0100-00008EE30000}"/>
            </a:ext>
          </a:extLst>
        </xdr:cNvPr>
        <xdr:cNvPicPr>
          <a:picLocks noChangeAspect="1"/>
        </xdr:cNvPicPr>
      </xdr:nvPicPr>
      <xdr:blipFill>
        <a:blip xmlns:r="http://schemas.openxmlformats.org/officeDocument/2006/relationships" r:embed="rId31">
          <a:extLst>
            <a:ext uri="{28A0092B-C50C-407E-A947-70E740481C1C}">
              <a14:useLocalDpi xmlns:a14="http://schemas.microsoft.com/office/drawing/2010/main" val="0"/>
            </a:ext>
          </a:extLst>
        </a:blip>
        <a:srcRect/>
        <a:stretch>
          <a:fillRect/>
        </a:stretch>
      </xdr:blipFill>
      <xdr:spPr bwMode="auto">
        <a:xfrm>
          <a:off x="0" y="17649825"/>
          <a:ext cx="1038225" cy="428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112</xdr:row>
      <xdr:rowOff>0</xdr:rowOff>
    </xdr:from>
    <xdr:to>
      <xdr:col>1</xdr:col>
      <xdr:colOff>428625</xdr:colOff>
      <xdr:row>114</xdr:row>
      <xdr:rowOff>95250</xdr:rowOff>
    </xdr:to>
    <xdr:pic>
      <xdr:nvPicPr>
        <xdr:cNvPr id="58255" name="1\Chi_antal_testHx.bmp">
          <a:extLst>
            <a:ext uri="{FF2B5EF4-FFF2-40B4-BE49-F238E27FC236}">
              <a16:creationId xmlns:a16="http://schemas.microsoft.com/office/drawing/2014/main" id="{00000000-0008-0000-0100-00008FE30000}"/>
            </a:ext>
          </a:extLst>
        </xdr:cNvPr>
        <xdr:cNvPicPr>
          <a:picLocks noChangeAspect="1"/>
        </xdr:cNvPicPr>
      </xdr:nvPicPr>
      <xdr:blipFill>
        <a:blip xmlns:r="http://schemas.openxmlformats.org/officeDocument/2006/relationships" r:embed="rId32">
          <a:extLst>
            <a:ext uri="{28A0092B-C50C-407E-A947-70E740481C1C}">
              <a14:useLocalDpi xmlns:a14="http://schemas.microsoft.com/office/drawing/2010/main" val="0"/>
            </a:ext>
          </a:extLst>
        </a:blip>
        <a:srcRect/>
        <a:stretch>
          <a:fillRect/>
        </a:stretch>
      </xdr:blipFill>
      <xdr:spPr bwMode="auto">
        <a:xfrm>
          <a:off x="0" y="18135600"/>
          <a:ext cx="1038225"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115</xdr:row>
      <xdr:rowOff>0</xdr:rowOff>
    </xdr:from>
    <xdr:to>
      <xdr:col>1</xdr:col>
      <xdr:colOff>114300</xdr:colOff>
      <xdr:row>117</xdr:row>
      <xdr:rowOff>57150</xdr:rowOff>
    </xdr:to>
    <xdr:pic>
      <xdr:nvPicPr>
        <xdr:cNvPr id="58256" name="1\dstreg.bmp">
          <a:extLst>
            <a:ext uri="{FF2B5EF4-FFF2-40B4-BE49-F238E27FC236}">
              <a16:creationId xmlns:a16="http://schemas.microsoft.com/office/drawing/2014/main" id="{00000000-0008-0000-0100-000090E30000}"/>
            </a:ext>
          </a:extLst>
        </xdr:cNvPr>
        <xdr:cNvPicPr>
          <a:picLocks noChangeAspect="1"/>
        </xdr:cNvPicPr>
      </xdr:nvPicPr>
      <xdr:blipFill>
        <a:blip xmlns:r="http://schemas.openxmlformats.org/officeDocument/2006/relationships" r:embed="rId33">
          <a:extLst>
            <a:ext uri="{28A0092B-C50C-407E-A947-70E740481C1C}">
              <a14:useLocalDpi xmlns:a14="http://schemas.microsoft.com/office/drawing/2010/main" val="0"/>
            </a:ext>
          </a:extLst>
        </a:blip>
        <a:srcRect/>
        <a:stretch>
          <a:fillRect/>
        </a:stretch>
      </xdr:blipFill>
      <xdr:spPr bwMode="auto">
        <a:xfrm>
          <a:off x="0" y="18621375"/>
          <a:ext cx="72390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117</xdr:row>
      <xdr:rowOff>0</xdr:rowOff>
    </xdr:from>
    <xdr:to>
      <xdr:col>0</xdr:col>
      <xdr:colOff>542925</xdr:colOff>
      <xdr:row>119</xdr:row>
      <xdr:rowOff>38100</xdr:rowOff>
    </xdr:to>
    <xdr:pic>
      <xdr:nvPicPr>
        <xdr:cNvPr id="58257" name="1\EigenFaktor.bmp">
          <a:extLst>
            <a:ext uri="{FF2B5EF4-FFF2-40B4-BE49-F238E27FC236}">
              <a16:creationId xmlns:a16="http://schemas.microsoft.com/office/drawing/2014/main" id="{00000000-0008-0000-0100-000091E30000}"/>
            </a:ext>
          </a:extLst>
        </xdr:cNvPr>
        <xdr:cNvPicPr>
          <a:picLocks noChangeAspect="1"/>
        </xdr:cNvPicPr>
      </xdr:nvPicPr>
      <xdr:blipFill>
        <a:blip xmlns:r="http://schemas.openxmlformats.org/officeDocument/2006/relationships" r:embed="rId34">
          <a:extLst>
            <a:ext uri="{28A0092B-C50C-407E-A947-70E740481C1C}">
              <a14:useLocalDpi xmlns:a14="http://schemas.microsoft.com/office/drawing/2010/main" val="0"/>
            </a:ext>
          </a:extLst>
        </a:blip>
        <a:srcRect/>
        <a:stretch>
          <a:fillRect/>
        </a:stretch>
      </xdr:blipFill>
      <xdr:spPr bwMode="auto">
        <a:xfrm>
          <a:off x="0" y="18945225"/>
          <a:ext cx="542925"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119</xdr:row>
      <xdr:rowOff>0</xdr:rowOff>
    </xdr:from>
    <xdr:to>
      <xdr:col>1</xdr:col>
      <xdr:colOff>200025</xdr:colOff>
      <xdr:row>121</xdr:row>
      <xdr:rowOff>28575</xdr:rowOff>
    </xdr:to>
    <xdr:pic>
      <xdr:nvPicPr>
        <xdr:cNvPr id="58258" name="1\EigenJusteret1.bmp">
          <a:extLst>
            <a:ext uri="{FF2B5EF4-FFF2-40B4-BE49-F238E27FC236}">
              <a16:creationId xmlns:a16="http://schemas.microsoft.com/office/drawing/2014/main" id="{00000000-0008-0000-0100-000092E30000}"/>
            </a:ext>
          </a:extLst>
        </xdr:cNvPr>
        <xdr:cNvPicPr>
          <a:picLocks noChangeAspect="1"/>
        </xdr:cNvPicPr>
      </xdr:nvPicPr>
      <xdr:blipFill>
        <a:blip xmlns:r="http://schemas.openxmlformats.org/officeDocument/2006/relationships" r:embed="rId35">
          <a:extLst>
            <a:ext uri="{28A0092B-C50C-407E-A947-70E740481C1C}">
              <a14:useLocalDpi xmlns:a14="http://schemas.microsoft.com/office/drawing/2010/main" val="0"/>
            </a:ext>
          </a:extLst>
        </a:blip>
        <a:srcRect/>
        <a:stretch>
          <a:fillRect/>
        </a:stretch>
      </xdr:blipFill>
      <xdr:spPr bwMode="auto">
        <a:xfrm>
          <a:off x="0" y="19269075"/>
          <a:ext cx="809625"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121</xdr:row>
      <xdr:rowOff>0</xdr:rowOff>
    </xdr:from>
    <xdr:to>
      <xdr:col>1</xdr:col>
      <xdr:colOff>200025</xdr:colOff>
      <xdr:row>123</xdr:row>
      <xdr:rowOff>28575</xdr:rowOff>
    </xdr:to>
    <xdr:pic>
      <xdr:nvPicPr>
        <xdr:cNvPr id="58259" name="1\EigenJusteret2.bmp">
          <a:extLst>
            <a:ext uri="{FF2B5EF4-FFF2-40B4-BE49-F238E27FC236}">
              <a16:creationId xmlns:a16="http://schemas.microsoft.com/office/drawing/2014/main" id="{00000000-0008-0000-0100-000093E30000}"/>
            </a:ext>
          </a:extLst>
        </xdr:cNvPr>
        <xdr:cNvPicPr>
          <a:picLocks noChangeAspect="1"/>
        </xdr:cNvPicPr>
      </xdr:nvPicPr>
      <xdr:blipFill>
        <a:blip xmlns:r="http://schemas.openxmlformats.org/officeDocument/2006/relationships" r:embed="rId36">
          <a:extLst>
            <a:ext uri="{28A0092B-C50C-407E-A947-70E740481C1C}">
              <a14:useLocalDpi xmlns:a14="http://schemas.microsoft.com/office/drawing/2010/main" val="0"/>
            </a:ext>
          </a:extLst>
        </a:blip>
        <a:srcRect/>
        <a:stretch>
          <a:fillRect/>
        </a:stretch>
      </xdr:blipFill>
      <xdr:spPr bwMode="auto">
        <a:xfrm>
          <a:off x="0" y="19592925"/>
          <a:ext cx="809625"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123</xdr:row>
      <xdr:rowOff>0</xdr:rowOff>
    </xdr:from>
    <xdr:to>
      <xdr:col>4</xdr:col>
      <xdr:colOff>142875</xdr:colOff>
      <xdr:row>127</xdr:row>
      <xdr:rowOff>95250</xdr:rowOff>
    </xdr:to>
    <xdr:pic>
      <xdr:nvPicPr>
        <xdr:cNvPr id="58260" name="1\EigenModel.bmp">
          <a:extLst>
            <a:ext uri="{FF2B5EF4-FFF2-40B4-BE49-F238E27FC236}">
              <a16:creationId xmlns:a16="http://schemas.microsoft.com/office/drawing/2014/main" id="{00000000-0008-0000-0100-000094E30000}"/>
            </a:ext>
          </a:extLst>
        </xdr:cNvPr>
        <xdr:cNvPicPr>
          <a:picLocks noChangeAspect="1"/>
        </xdr:cNvPicPr>
      </xdr:nvPicPr>
      <xdr:blipFill>
        <a:blip xmlns:r="http://schemas.openxmlformats.org/officeDocument/2006/relationships" r:embed="rId37">
          <a:extLst>
            <a:ext uri="{28A0092B-C50C-407E-A947-70E740481C1C}">
              <a14:useLocalDpi xmlns:a14="http://schemas.microsoft.com/office/drawing/2010/main" val="0"/>
            </a:ext>
          </a:extLst>
        </a:blip>
        <a:srcRect/>
        <a:stretch>
          <a:fillRect/>
        </a:stretch>
      </xdr:blipFill>
      <xdr:spPr bwMode="auto">
        <a:xfrm>
          <a:off x="0" y="19916775"/>
          <a:ext cx="2581275" cy="742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123</xdr:row>
      <xdr:rowOff>0</xdr:rowOff>
    </xdr:from>
    <xdr:to>
      <xdr:col>14</xdr:col>
      <xdr:colOff>142875</xdr:colOff>
      <xdr:row>127</xdr:row>
      <xdr:rowOff>95250</xdr:rowOff>
    </xdr:to>
    <xdr:pic>
      <xdr:nvPicPr>
        <xdr:cNvPr id="58261" name="2\EigenModel.bmp">
          <a:extLst>
            <a:ext uri="{FF2B5EF4-FFF2-40B4-BE49-F238E27FC236}">
              <a16:creationId xmlns:a16="http://schemas.microsoft.com/office/drawing/2014/main" id="{00000000-0008-0000-0100-000095E30000}"/>
            </a:ext>
          </a:extLst>
        </xdr:cNvPr>
        <xdr:cNvPicPr>
          <a:picLocks noChangeAspect="1"/>
        </xdr:cNvPicPr>
      </xdr:nvPicPr>
      <xdr:blipFill>
        <a:blip xmlns:r="http://schemas.openxmlformats.org/officeDocument/2006/relationships" r:embed="rId38">
          <a:extLst>
            <a:ext uri="{28A0092B-C50C-407E-A947-70E740481C1C}">
              <a14:useLocalDpi xmlns:a14="http://schemas.microsoft.com/office/drawing/2010/main" val="0"/>
            </a:ext>
          </a:extLst>
        </a:blip>
        <a:srcRect/>
        <a:stretch>
          <a:fillRect/>
        </a:stretch>
      </xdr:blipFill>
      <xdr:spPr bwMode="auto">
        <a:xfrm>
          <a:off x="6096000" y="19916775"/>
          <a:ext cx="2581275" cy="742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128</xdr:row>
      <xdr:rowOff>0</xdr:rowOff>
    </xdr:from>
    <xdr:to>
      <xdr:col>5</xdr:col>
      <xdr:colOff>333375</xdr:colOff>
      <xdr:row>140</xdr:row>
      <xdr:rowOff>123825</xdr:rowOff>
    </xdr:to>
    <xdr:pic>
      <xdr:nvPicPr>
        <xdr:cNvPr id="58262" name="1\eksaktnoteG.bmp">
          <a:extLst>
            <a:ext uri="{FF2B5EF4-FFF2-40B4-BE49-F238E27FC236}">
              <a16:creationId xmlns:a16="http://schemas.microsoft.com/office/drawing/2014/main" id="{00000000-0008-0000-0100-000096E30000}"/>
            </a:ext>
          </a:extLst>
        </xdr:cNvPr>
        <xdr:cNvPicPr>
          <a:picLocks noChangeAspect="1"/>
        </xdr:cNvPicPr>
      </xdr:nvPicPr>
      <xdr:blipFill>
        <a:blip xmlns:r="http://schemas.openxmlformats.org/officeDocument/2006/relationships" r:embed="rId39">
          <a:extLst>
            <a:ext uri="{28A0092B-C50C-407E-A947-70E740481C1C}">
              <a14:useLocalDpi xmlns:a14="http://schemas.microsoft.com/office/drawing/2010/main" val="0"/>
            </a:ext>
          </a:extLst>
        </a:blip>
        <a:srcRect/>
        <a:stretch>
          <a:fillRect/>
        </a:stretch>
      </xdr:blipFill>
      <xdr:spPr bwMode="auto">
        <a:xfrm>
          <a:off x="0" y="20726400"/>
          <a:ext cx="3381375" cy="206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128</xdr:row>
      <xdr:rowOff>0</xdr:rowOff>
    </xdr:from>
    <xdr:to>
      <xdr:col>14</xdr:col>
      <xdr:colOff>485775</xdr:colOff>
      <xdr:row>140</xdr:row>
      <xdr:rowOff>123825</xdr:rowOff>
    </xdr:to>
    <xdr:pic>
      <xdr:nvPicPr>
        <xdr:cNvPr id="58263" name="2\eksaktnoteG.bmp">
          <a:extLst>
            <a:ext uri="{FF2B5EF4-FFF2-40B4-BE49-F238E27FC236}">
              <a16:creationId xmlns:a16="http://schemas.microsoft.com/office/drawing/2014/main" id="{00000000-0008-0000-0100-000097E30000}"/>
            </a:ext>
          </a:extLst>
        </xdr:cNvPr>
        <xdr:cNvPicPr>
          <a:picLocks noChangeAspect="1"/>
        </xdr:cNvPicPr>
      </xdr:nvPicPr>
      <xdr:blipFill>
        <a:blip xmlns:r="http://schemas.openxmlformats.org/officeDocument/2006/relationships" r:embed="rId40">
          <a:extLst>
            <a:ext uri="{28A0092B-C50C-407E-A947-70E740481C1C}">
              <a14:useLocalDpi xmlns:a14="http://schemas.microsoft.com/office/drawing/2010/main" val="0"/>
            </a:ext>
          </a:extLst>
        </a:blip>
        <a:srcRect/>
        <a:stretch>
          <a:fillRect/>
        </a:stretch>
      </xdr:blipFill>
      <xdr:spPr bwMode="auto">
        <a:xfrm>
          <a:off x="6096000" y="20726400"/>
          <a:ext cx="2924175" cy="206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141</xdr:row>
      <xdr:rowOff>0</xdr:rowOff>
    </xdr:from>
    <xdr:to>
      <xdr:col>5</xdr:col>
      <xdr:colOff>266700</xdr:colOff>
      <xdr:row>154</xdr:row>
      <xdr:rowOff>38100</xdr:rowOff>
    </xdr:to>
    <xdr:pic>
      <xdr:nvPicPr>
        <xdr:cNvPr id="58264" name="1\eksaktnoteX.bmp">
          <a:extLst>
            <a:ext uri="{FF2B5EF4-FFF2-40B4-BE49-F238E27FC236}">
              <a16:creationId xmlns:a16="http://schemas.microsoft.com/office/drawing/2014/main" id="{00000000-0008-0000-0100-000098E30000}"/>
            </a:ext>
          </a:extLst>
        </xdr:cNvPr>
        <xdr:cNvPicPr>
          <a:picLocks noChangeAspect="1"/>
        </xdr:cNvPicPr>
      </xdr:nvPicPr>
      <xdr:blipFill>
        <a:blip xmlns:r="http://schemas.openxmlformats.org/officeDocument/2006/relationships" r:embed="rId41">
          <a:extLst>
            <a:ext uri="{28A0092B-C50C-407E-A947-70E740481C1C}">
              <a14:useLocalDpi xmlns:a14="http://schemas.microsoft.com/office/drawing/2010/main" val="0"/>
            </a:ext>
          </a:extLst>
        </a:blip>
        <a:srcRect/>
        <a:stretch>
          <a:fillRect/>
        </a:stretch>
      </xdr:blipFill>
      <xdr:spPr bwMode="auto">
        <a:xfrm>
          <a:off x="0" y="22831425"/>
          <a:ext cx="3314700" cy="2143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141</xdr:row>
      <xdr:rowOff>0</xdr:rowOff>
    </xdr:from>
    <xdr:to>
      <xdr:col>14</xdr:col>
      <xdr:colOff>514350</xdr:colOff>
      <xdr:row>154</xdr:row>
      <xdr:rowOff>19050</xdr:rowOff>
    </xdr:to>
    <xdr:pic>
      <xdr:nvPicPr>
        <xdr:cNvPr id="58265" name="2\eksaktnoteX.bmp">
          <a:extLst>
            <a:ext uri="{FF2B5EF4-FFF2-40B4-BE49-F238E27FC236}">
              <a16:creationId xmlns:a16="http://schemas.microsoft.com/office/drawing/2014/main" id="{00000000-0008-0000-0100-000099E30000}"/>
            </a:ext>
          </a:extLst>
        </xdr:cNvPr>
        <xdr:cNvPicPr>
          <a:picLocks noChangeAspect="1"/>
        </xdr:cNvPicPr>
      </xdr:nvPicPr>
      <xdr:blipFill>
        <a:blip xmlns:r="http://schemas.openxmlformats.org/officeDocument/2006/relationships" r:embed="rId42">
          <a:extLst>
            <a:ext uri="{28A0092B-C50C-407E-A947-70E740481C1C}">
              <a14:useLocalDpi xmlns:a14="http://schemas.microsoft.com/office/drawing/2010/main" val="0"/>
            </a:ext>
          </a:extLst>
        </a:blip>
        <a:srcRect/>
        <a:stretch>
          <a:fillRect/>
        </a:stretch>
      </xdr:blipFill>
      <xdr:spPr bwMode="auto">
        <a:xfrm>
          <a:off x="6096000" y="22831425"/>
          <a:ext cx="2952750" cy="2124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154</xdr:row>
      <xdr:rowOff>0</xdr:rowOff>
    </xdr:from>
    <xdr:to>
      <xdr:col>2</xdr:col>
      <xdr:colOff>219075</xdr:colOff>
      <xdr:row>158</xdr:row>
      <xdr:rowOff>9525</xdr:rowOff>
    </xdr:to>
    <xdr:pic>
      <xdr:nvPicPr>
        <xdr:cNvPr id="58266" name="1\Fejlmargin.bmp">
          <a:extLst>
            <a:ext uri="{FF2B5EF4-FFF2-40B4-BE49-F238E27FC236}">
              <a16:creationId xmlns:a16="http://schemas.microsoft.com/office/drawing/2014/main" id="{00000000-0008-0000-0100-00009AE30000}"/>
            </a:ext>
          </a:extLst>
        </xdr:cNvPr>
        <xdr:cNvPicPr>
          <a:picLocks noChangeAspect="1"/>
        </xdr:cNvPicPr>
      </xdr:nvPicPr>
      <xdr:blipFill>
        <a:blip xmlns:r="http://schemas.openxmlformats.org/officeDocument/2006/relationships" r:embed="rId43">
          <a:extLst>
            <a:ext uri="{28A0092B-C50C-407E-A947-70E740481C1C}">
              <a14:useLocalDpi xmlns:a14="http://schemas.microsoft.com/office/drawing/2010/main" val="0"/>
            </a:ext>
          </a:extLst>
        </a:blip>
        <a:srcRect/>
        <a:stretch>
          <a:fillRect/>
        </a:stretch>
      </xdr:blipFill>
      <xdr:spPr bwMode="auto">
        <a:xfrm>
          <a:off x="0" y="24936450"/>
          <a:ext cx="1438275" cy="657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154</xdr:row>
      <xdr:rowOff>0</xdr:rowOff>
    </xdr:from>
    <xdr:to>
      <xdr:col>13</xdr:col>
      <xdr:colOff>38100</xdr:colOff>
      <xdr:row>158</xdr:row>
      <xdr:rowOff>19050</xdr:rowOff>
    </xdr:to>
    <xdr:pic>
      <xdr:nvPicPr>
        <xdr:cNvPr id="58267" name="2\Fejlmargin.bmp">
          <a:extLst>
            <a:ext uri="{FF2B5EF4-FFF2-40B4-BE49-F238E27FC236}">
              <a16:creationId xmlns:a16="http://schemas.microsoft.com/office/drawing/2014/main" id="{00000000-0008-0000-0100-00009BE30000}"/>
            </a:ext>
          </a:extLst>
        </xdr:cNvPr>
        <xdr:cNvPicPr>
          <a:picLocks noChangeAspect="1"/>
        </xdr:cNvPicPr>
      </xdr:nvPicPr>
      <xdr:blipFill>
        <a:blip xmlns:r="http://schemas.openxmlformats.org/officeDocument/2006/relationships" r:embed="rId44">
          <a:extLst>
            <a:ext uri="{28A0092B-C50C-407E-A947-70E740481C1C}">
              <a14:useLocalDpi xmlns:a14="http://schemas.microsoft.com/office/drawing/2010/main" val="0"/>
            </a:ext>
          </a:extLst>
        </a:blip>
        <a:srcRect/>
        <a:stretch>
          <a:fillRect/>
        </a:stretch>
      </xdr:blipFill>
      <xdr:spPr bwMode="auto">
        <a:xfrm>
          <a:off x="6096000" y="24936450"/>
          <a:ext cx="1866900" cy="666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158</xdr:row>
      <xdr:rowOff>0</xdr:rowOff>
    </xdr:from>
    <xdr:to>
      <xdr:col>6</xdr:col>
      <xdr:colOff>495300</xdr:colOff>
      <xdr:row>173</xdr:row>
      <xdr:rowOff>95250</xdr:rowOff>
    </xdr:to>
    <xdr:pic>
      <xdr:nvPicPr>
        <xdr:cNvPr id="58268" name="1\grafc0.bmp">
          <a:extLst>
            <a:ext uri="{FF2B5EF4-FFF2-40B4-BE49-F238E27FC236}">
              <a16:creationId xmlns:a16="http://schemas.microsoft.com/office/drawing/2014/main" id="{00000000-0008-0000-0100-00009CE30000}"/>
            </a:ext>
          </a:extLst>
        </xdr:cNvPr>
        <xdr:cNvPicPr>
          <a:picLocks noChangeAspect="1"/>
        </xdr:cNvPicPr>
      </xdr:nvPicPr>
      <xdr:blipFill>
        <a:blip xmlns:r="http://schemas.openxmlformats.org/officeDocument/2006/relationships" r:embed="rId45">
          <a:extLst>
            <a:ext uri="{28A0092B-C50C-407E-A947-70E740481C1C}">
              <a14:useLocalDpi xmlns:a14="http://schemas.microsoft.com/office/drawing/2010/main" val="0"/>
            </a:ext>
          </a:extLst>
        </a:blip>
        <a:srcRect/>
        <a:stretch>
          <a:fillRect/>
        </a:stretch>
      </xdr:blipFill>
      <xdr:spPr bwMode="auto">
        <a:xfrm>
          <a:off x="0" y="25584150"/>
          <a:ext cx="4152900" cy="2524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158</xdr:row>
      <xdr:rowOff>0</xdr:rowOff>
    </xdr:from>
    <xdr:to>
      <xdr:col>16</xdr:col>
      <xdr:colOff>495300</xdr:colOff>
      <xdr:row>173</xdr:row>
      <xdr:rowOff>95250</xdr:rowOff>
    </xdr:to>
    <xdr:pic>
      <xdr:nvPicPr>
        <xdr:cNvPr id="58269" name="2\grafc0.bmp">
          <a:extLst>
            <a:ext uri="{FF2B5EF4-FFF2-40B4-BE49-F238E27FC236}">
              <a16:creationId xmlns:a16="http://schemas.microsoft.com/office/drawing/2014/main" id="{00000000-0008-0000-0100-00009DE30000}"/>
            </a:ext>
          </a:extLst>
        </xdr:cNvPr>
        <xdr:cNvPicPr>
          <a:picLocks noChangeAspect="1"/>
        </xdr:cNvPicPr>
      </xdr:nvPicPr>
      <xdr:blipFill>
        <a:blip xmlns:r="http://schemas.openxmlformats.org/officeDocument/2006/relationships" r:embed="rId46">
          <a:extLst>
            <a:ext uri="{28A0092B-C50C-407E-A947-70E740481C1C}">
              <a14:useLocalDpi xmlns:a14="http://schemas.microsoft.com/office/drawing/2010/main" val="0"/>
            </a:ext>
          </a:extLst>
        </a:blip>
        <a:srcRect/>
        <a:stretch>
          <a:fillRect/>
        </a:stretch>
      </xdr:blipFill>
      <xdr:spPr bwMode="auto">
        <a:xfrm>
          <a:off x="6096000" y="25584150"/>
          <a:ext cx="4152900" cy="2524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174</xdr:row>
      <xdr:rowOff>0</xdr:rowOff>
    </xdr:from>
    <xdr:to>
      <xdr:col>6</xdr:col>
      <xdr:colOff>495300</xdr:colOff>
      <xdr:row>189</xdr:row>
      <xdr:rowOff>95250</xdr:rowOff>
    </xdr:to>
    <xdr:pic>
      <xdr:nvPicPr>
        <xdr:cNvPr id="58270" name="1\grafc1.bmp">
          <a:extLst>
            <a:ext uri="{FF2B5EF4-FFF2-40B4-BE49-F238E27FC236}">
              <a16:creationId xmlns:a16="http://schemas.microsoft.com/office/drawing/2014/main" id="{00000000-0008-0000-0100-00009EE30000}"/>
            </a:ext>
          </a:extLst>
        </xdr:cNvPr>
        <xdr:cNvPicPr>
          <a:picLocks noChangeAspect="1"/>
        </xdr:cNvPicPr>
      </xdr:nvPicPr>
      <xdr:blipFill>
        <a:blip xmlns:r="http://schemas.openxmlformats.org/officeDocument/2006/relationships" r:embed="rId47">
          <a:extLst>
            <a:ext uri="{28A0092B-C50C-407E-A947-70E740481C1C}">
              <a14:useLocalDpi xmlns:a14="http://schemas.microsoft.com/office/drawing/2010/main" val="0"/>
            </a:ext>
          </a:extLst>
        </a:blip>
        <a:srcRect/>
        <a:stretch>
          <a:fillRect/>
        </a:stretch>
      </xdr:blipFill>
      <xdr:spPr bwMode="auto">
        <a:xfrm>
          <a:off x="0" y="28174950"/>
          <a:ext cx="4152900" cy="2524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174</xdr:row>
      <xdr:rowOff>0</xdr:rowOff>
    </xdr:from>
    <xdr:to>
      <xdr:col>16</xdr:col>
      <xdr:colOff>495300</xdr:colOff>
      <xdr:row>189</xdr:row>
      <xdr:rowOff>95250</xdr:rowOff>
    </xdr:to>
    <xdr:pic>
      <xdr:nvPicPr>
        <xdr:cNvPr id="58271" name="2\grafc1.bmp">
          <a:extLst>
            <a:ext uri="{FF2B5EF4-FFF2-40B4-BE49-F238E27FC236}">
              <a16:creationId xmlns:a16="http://schemas.microsoft.com/office/drawing/2014/main" id="{00000000-0008-0000-0100-00009FE30000}"/>
            </a:ext>
          </a:extLst>
        </xdr:cNvPr>
        <xdr:cNvPicPr>
          <a:picLocks noChangeAspect="1"/>
        </xdr:cNvPicPr>
      </xdr:nvPicPr>
      <xdr:blipFill>
        <a:blip xmlns:r="http://schemas.openxmlformats.org/officeDocument/2006/relationships" r:embed="rId48">
          <a:extLst>
            <a:ext uri="{28A0092B-C50C-407E-A947-70E740481C1C}">
              <a14:useLocalDpi xmlns:a14="http://schemas.microsoft.com/office/drawing/2010/main" val="0"/>
            </a:ext>
          </a:extLst>
        </a:blip>
        <a:srcRect/>
        <a:stretch>
          <a:fillRect/>
        </a:stretch>
      </xdr:blipFill>
      <xdr:spPr bwMode="auto">
        <a:xfrm>
          <a:off x="6096000" y="28174950"/>
          <a:ext cx="4152900" cy="2524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190</xdr:row>
      <xdr:rowOff>0</xdr:rowOff>
    </xdr:from>
    <xdr:to>
      <xdr:col>6</xdr:col>
      <xdr:colOff>495300</xdr:colOff>
      <xdr:row>205</xdr:row>
      <xdr:rowOff>95250</xdr:rowOff>
    </xdr:to>
    <xdr:pic>
      <xdr:nvPicPr>
        <xdr:cNvPr id="58272" name="1\grafc2.bmp">
          <a:extLst>
            <a:ext uri="{FF2B5EF4-FFF2-40B4-BE49-F238E27FC236}">
              <a16:creationId xmlns:a16="http://schemas.microsoft.com/office/drawing/2014/main" id="{00000000-0008-0000-0100-0000A0E30000}"/>
            </a:ext>
          </a:extLst>
        </xdr:cNvPr>
        <xdr:cNvPicPr>
          <a:picLocks noChangeAspect="1"/>
        </xdr:cNvPicPr>
      </xdr:nvPicPr>
      <xdr:blipFill>
        <a:blip xmlns:r="http://schemas.openxmlformats.org/officeDocument/2006/relationships" r:embed="rId49">
          <a:extLst>
            <a:ext uri="{28A0092B-C50C-407E-A947-70E740481C1C}">
              <a14:useLocalDpi xmlns:a14="http://schemas.microsoft.com/office/drawing/2010/main" val="0"/>
            </a:ext>
          </a:extLst>
        </a:blip>
        <a:srcRect/>
        <a:stretch>
          <a:fillRect/>
        </a:stretch>
      </xdr:blipFill>
      <xdr:spPr bwMode="auto">
        <a:xfrm>
          <a:off x="0" y="30765750"/>
          <a:ext cx="4152900" cy="2524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190</xdr:row>
      <xdr:rowOff>0</xdr:rowOff>
    </xdr:from>
    <xdr:to>
      <xdr:col>16</xdr:col>
      <xdr:colOff>495300</xdr:colOff>
      <xdr:row>205</xdr:row>
      <xdr:rowOff>95250</xdr:rowOff>
    </xdr:to>
    <xdr:pic>
      <xdr:nvPicPr>
        <xdr:cNvPr id="58273" name="2\grafc2.bmp">
          <a:extLst>
            <a:ext uri="{FF2B5EF4-FFF2-40B4-BE49-F238E27FC236}">
              <a16:creationId xmlns:a16="http://schemas.microsoft.com/office/drawing/2014/main" id="{00000000-0008-0000-0100-0000A1E30000}"/>
            </a:ext>
          </a:extLst>
        </xdr:cNvPr>
        <xdr:cNvPicPr>
          <a:picLocks noChangeAspect="1"/>
        </xdr:cNvPicPr>
      </xdr:nvPicPr>
      <xdr:blipFill>
        <a:blip xmlns:r="http://schemas.openxmlformats.org/officeDocument/2006/relationships" r:embed="rId50">
          <a:extLst>
            <a:ext uri="{28A0092B-C50C-407E-A947-70E740481C1C}">
              <a14:useLocalDpi xmlns:a14="http://schemas.microsoft.com/office/drawing/2010/main" val="0"/>
            </a:ext>
          </a:extLst>
        </a:blip>
        <a:srcRect/>
        <a:stretch>
          <a:fillRect/>
        </a:stretch>
      </xdr:blipFill>
      <xdr:spPr bwMode="auto">
        <a:xfrm>
          <a:off x="6096000" y="30765750"/>
          <a:ext cx="4152900" cy="2524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206</xdr:row>
      <xdr:rowOff>0</xdr:rowOff>
    </xdr:from>
    <xdr:to>
      <xdr:col>6</xdr:col>
      <xdr:colOff>495300</xdr:colOff>
      <xdr:row>221</xdr:row>
      <xdr:rowOff>95250</xdr:rowOff>
    </xdr:to>
    <xdr:pic>
      <xdr:nvPicPr>
        <xdr:cNvPr id="58274" name="1\graff0.bmp">
          <a:extLst>
            <a:ext uri="{FF2B5EF4-FFF2-40B4-BE49-F238E27FC236}">
              <a16:creationId xmlns:a16="http://schemas.microsoft.com/office/drawing/2014/main" id="{00000000-0008-0000-0100-0000A2E30000}"/>
            </a:ext>
          </a:extLst>
        </xdr:cNvPr>
        <xdr:cNvPicPr>
          <a:picLocks noChangeAspect="1"/>
        </xdr:cNvPicPr>
      </xdr:nvPicPr>
      <xdr:blipFill>
        <a:blip xmlns:r="http://schemas.openxmlformats.org/officeDocument/2006/relationships" r:embed="rId51">
          <a:extLst>
            <a:ext uri="{28A0092B-C50C-407E-A947-70E740481C1C}">
              <a14:useLocalDpi xmlns:a14="http://schemas.microsoft.com/office/drawing/2010/main" val="0"/>
            </a:ext>
          </a:extLst>
        </a:blip>
        <a:srcRect/>
        <a:stretch>
          <a:fillRect/>
        </a:stretch>
      </xdr:blipFill>
      <xdr:spPr bwMode="auto">
        <a:xfrm>
          <a:off x="0" y="33356550"/>
          <a:ext cx="4152900" cy="2524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206</xdr:row>
      <xdr:rowOff>0</xdr:rowOff>
    </xdr:from>
    <xdr:to>
      <xdr:col>16</xdr:col>
      <xdr:colOff>495300</xdr:colOff>
      <xdr:row>221</xdr:row>
      <xdr:rowOff>95250</xdr:rowOff>
    </xdr:to>
    <xdr:pic>
      <xdr:nvPicPr>
        <xdr:cNvPr id="58275" name="2\graff0.bmp">
          <a:extLst>
            <a:ext uri="{FF2B5EF4-FFF2-40B4-BE49-F238E27FC236}">
              <a16:creationId xmlns:a16="http://schemas.microsoft.com/office/drawing/2014/main" id="{00000000-0008-0000-0100-0000A3E30000}"/>
            </a:ext>
          </a:extLst>
        </xdr:cNvPr>
        <xdr:cNvPicPr>
          <a:picLocks noChangeAspect="1"/>
        </xdr:cNvPicPr>
      </xdr:nvPicPr>
      <xdr:blipFill>
        <a:blip xmlns:r="http://schemas.openxmlformats.org/officeDocument/2006/relationships" r:embed="rId52">
          <a:extLst>
            <a:ext uri="{28A0092B-C50C-407E-A947-70E740481C1C}">
              <a14:useLocalDpi xmlns:a14="http://schemas.microsoft.com/office/drawing/2010/main" val="0"/>
            </a:ext>
          </a:extLst>
        </a:blip>
        <a:srcRect/>
        <a:stretch>
          <a:fillRect/>
        </a:stretch>
      </xdr:blipFill>
      <xdr:spPr bwMode="auto">
        <a:xfrm>
          <a:off x="6096000" y="33356550"/>
          <a:ext cx="4152900" cy="2524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222</xdr:row>
      <xdr:rowOff>0</xdr:rowOff>
    </xdr:from>
    <xdr:to>
      <xdr:col>6</xdr:col>
      <xdr:colOff>495300</xdr:colOff>
      <xdr:row>237</xdr:row>
      <xdr:rowOff>95250</xdr:rowOff>
    </xdr:to>
    <xdr:pic>
      <xdr:nvPicPr>
        <xdr:cNvPr id="58276" name="1\graff1.bmp">
          <a:extLst>
            <a:ext uri="{FF2B5EF4-FFF2-40B4-BE49-F238E27FC236}">
              <a16:creationId xmlns:a16="http://schemas.microsoft.com/office/drawing/2014/main" id="{00000000-0008-0000-0100-0000A4E30000}"/>
            </a:ext>
          </a:extLst>
        </xdr:cNvPr>
        <xdr:cNvPicPr>
          <a:picLocks noChangeAspect="1"/>
        </xdr:cNvPicPr>
      </xdr:nvPicPr>
      <xdr:blipFill>
        <a:blip xmlns:r="http://schemas.openxmlformats.org/officeDocument/2006/relationships" r:embed="rId53">
          <a:extLst>
            <a:ext uri="{28A0092B-C50C-407E-A947-70E740481C1C}">
              <a14:useLocalDpi xmlns:a14="http://schemas.microsoft.com/office/drawing/2010/main" val="0"/>
            </a:ext>
          </a:extLst>
        </a:blip>
        <a:srcRect/>
        <a:stretch>
          <a:fillRect/>
        </a:stretch>
      </xdr:blipFill>
      <xdr:spPr bwMode="auto">
        <a:xfrm>
          <a:off x="0" y="35947350"/>
          <a:ext cx="4152900" cy="2524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222</xdr:row>
      <xdr:rowOff>0</xdr:rowOff>
    </xdr:from>
    <xdr:to>
      <xdr:col>16</xdr:col>
      <xdr:colOff>495300</xdr:colOff>
      <xdr:row>237</xdr:row>
      <xdr:rowOff>95250</xdr:rowOff>
    </xdr:to>
    <xdr:pic>
      <xdr:nvPicPr>
        <xdr:cNvPr id="58277" name="2\graff1.bmp">
          <a:extLst>
            <a:ext uri="{FF2B5EF4-FFF2-40B4-BE49-F238E27FC236}">
              <a16:creationId xmlns:a16="http://schemas.microsoft.com/office/drawing/2014/main" id="{00000000-0008-0000-0100-0000A5E30000}"/>
            </a:ext>
          </a:extLst>
        </xdr:cNvPr>
        <xdr:cNvPicPr>
          <a:picLocks noChangeAspect="1"/>
        </xdr:cNvPicPr>
      </xdr:nvPicPr>
      <xdr:blipFill>
        <a:blip xmlns:r="http://schemas.openxmlformats.org/officeDocument/2006/relationships" r:embed="rId54">
          <a:extLst>
            <a:ext uri="{28A0092B-C50C-407E-A947-70E740481C1C}">
              <a14:useLocalDpi xmlns:a14="http://schemas.microsoft.com/office/drawing/2010/main" val="0"/>
            </a:ext>
          </a:extLst>
        </a:blip>
        <a:srcRect/>
        <a:stretch>
          <a:fillRect/>
        </a:stretch>
      </xdr:blipFill>
      <xdr:spPr bwMode="auto">
        <a:xfrm>
          <a:off x="6096000" y="35947350"/>
          <a:ext cx="4152900" cy="2524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238</xdr:row>
      <xdr:rowOff>0</xdr:rowOff>
    </xdr:from>
    <xdr:to>
      <xdr:col>6</xdr:col>
      <xdr:colOff>495300</xdr:colOff>
      <xdr:row>253</xdr:row>
      <xdr:rowOff>95250</xdr:rowOff>
    </xdr:to>
    <xdr:pic>
      <xdr:nvPicPr>
        <xdr:cNvPr id="58278" name="1\graff2.bmp">
          <a:extLst>
            <a:ext uri="{FF2B5EF4-FFF2-40B4-BE49-F238E27FC236}">
              <a16:creationId xmlns:a16="http://schemas.microsoft.com/office/drawing/2014/main" id="{00000000-0008-0000-0100-0000A6E30000}"/>
            </a:ext>
          </a:extLst>
        </xdr:cNvPr>
        <xdr:cNvPicPr>
          <a:picLocks noChangeAspect="1"/>
        </xdr:cNvPicPr>
      </xdr:nvPicPr>
      <xdr:blipFill>
        <a:blip xmlns:r="http://schemas.openxmlformats.org/officeDocument/2006/relationships" r:embed="rId55">
          <a:extLst>
            <a:ext uri="{28A0092B-C50C-407E-A947-70E740481C1C}">
              <a14:useLocalDpi xmlns:a14="http://schemas.microsoft.com/office/drawing/2010/main" val="0"/>
            </a:ext>
          </a:extLst>
        </a:blip>
        <a:srcRect/>
        <a:stretch>
          <a:fillRect/>
        </a:stretch>
      </xdr:blipFill>
      <xdr:spPr bwMode="auto">
        <a:xfrm>
          <a:off x="0" y="38538150"/>
          <a:ext cx="4152900" cy="2524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238</xdr:row>
      <xdr:rowOff>0</xdr:rowOff>
    </xdr:from>
    <xdr:to>
      <xdr:col>16</xdr:col>
      <xdr:colOff>495300</xdr:colOff>
      <xdr:row>253</xdr:row>
      <xdr:rowOff>95250</xdr:rowOff>
    </xdr:to>
    <xdr:pic>
      <xdr:nvPicPr>
        <xdr:cNvPr id="58279" name="2\graff2.bmp">
          <a:extLst>
            <a:ext uri="{FF2B5EF4-FFF2-40B4-BE49-F238E27FC236}">
              <a16:creationId xmlns:a16="http://schemas.microsoft.com/office/drawing/2014/main" id="{00000000-0008-0000-0100-0000A7E30000}"/>
            </a:ext>
          </a:extLst>
        </xdr:cNvPr>
        <xdr:cNvPicPr>
          <a:picLocks noChangeAspect="1"/>
        </xdr:cNvPicPr>
      </xdr:nvPicPr>
      <xdr:blipFill>
        <a:blip xmlns:r="http://schemas.openxmlformats.org/officeDocument/2006/relationships" r:embed="rId56">
          <a:extLst>
            <a:ext uri="{28A0092B-C50C-407E-A947-70E740481C1C}">
              <a14:useLocalDpi xmlns:a14="http://schemas.microsoft.com/office/drawing/2010/main" val="0"/>
            </a:ext>
          </a:extLst>
        </a:blip>
        <a:srcRect/>
        <a:stretch>
          <a:fillRect/>
        </a:stretch>
      </xdr:blipFill>
      <xdr:spPr bwMode="auto">
        <a:xfrm>
          <a:off x="6096000" y="38538150"/>
          <a:ext cx="4152900" cy="2524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254</xdr:row>
      <xdr:rowOff>0</xdr:rowOff>
    </xdr:from>
    <xdr:to>
      <xdr:col>6</xdr:col>
      <xdr:colOff>495300</xdr:colOff>
      <xdr:row>269</xdr:row>
      <xdr:rowOff>95250</xdr:rowOff>
    </xdr:to>
    <xdr:pic>
      <xdr:nvPicPr>
        <xdr:cNvPr id="58280" name="1\graft0.bmp">
          <a:extLst>
            <a:ext uri="{FF2B5EF4-FFF2-40B4-BE49-F238E27FC236}">
              <a16:creationId xmlns:a16="http://schemas.microsoft.com/office/drawing/2014/main" id="{00000000-0008-0000-0100-0000A8E30000}"/>
            </a:ext>
          </a:extLst>
        </xdr:cNvPr>
        <xdr:cNvPicPr>
          <a:picLocks noChangeAspect="1"/>
        </xdr:cNvPicPr>
      </xdr:nvPicPr>
      <xdr:blipFill>
        <a:blip xmlns:r="http://schemas.openxmlformats.org/officeDocument/2006/relationships" r:embed="rId57">
          <a:extLst>
            <a:ext uri="{28A0092B-C50C-407E-A947-70E740481C1C}">
              <a14:useLocalDpi xmlns:a14="http://schemas.microsoft.com/office/drawing/2010/main" val="0"/>
            </a:ext>
          </a:extLst>
        </a:blip>
        <a:srcRect/>
        <a:stretch>
          <a:fillRect/>
        </a:stretch>
      </xdr:blipFill>
      <xdr:spPr bwMode="auto">
        <a:xfrm>
          <a:off x="0" y="41128950"/>
          <a:ext cx="4152900" cy="2524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254</xdr:row>
      <xdr:rowOff>0</xdr:rowOff>
    </xdr:from>
    <xdr:to>
      <xdr:col>16</xdr:col>
      <xdr:colOff>495300</xdr:colOff>
      <xdr:row>269</xdr:row>
      <xdr:rowOff>95250</xdr:rowOff>
    </xdr:to>
    <xdr:pic>
      <xdr:nvPicPr>
        <xdr:cNvPr id="58281" name="2\graft0.bmp">
          <a:extLst>
            <a:ext uri="{FF2B5EF4-FFF2-40B4-BE49-F238E27FC236}">
              <a16:creationId xmlns:a16="http://schemas.microsoft.com/office/drawing/2014/main" id="{00000000-0008-0000-0100-0000A9E30000}"/>
            </a:ext>
          </a:extLst>
        </xdr:cNvPr>
        <xdr:cNvPicPr>
          <a:picLocks noChangeAspect="1"/>
        </xdr:cNvPicPr>
      </xdr:nvPicPr>
      <xdr:blipFill>
        <a:blip xmlns:r="http://schemas.openxmlformats.org/officeDocument/2006/relationships" r:embed="rId58">
          <a:extLst>
            <a:ext uri="{28A0092B-C50C-407E-A947-70E740481C1C}">
              <a14:useLocalDpi xmlns:a14="http://schemas.microsoft.com/office/drawing/2010/main" val="0"/>
            </a:ext>
          </a:extLst>
        </a:blip>
        <a:srcRect/>
        <a:stretch>
          <a:fillRect/>
        </a:stretch>
      </xdr:blipFill>
      <xdr:spPr bwMode="auto">
        <a:xfrm>
          <a:off x="6096000" y="41128950"/>
          <a:ext cx="4152900" cy="2524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270</xdr:row>
      <xdr:rowOff>0</xdr:rowOff>
    </xdr:from>
    <xdr:to>
      <xdr:col>6</xdr:col>
      <xdr:colOff>495300</xdr:colOff>
      <xdr:row>285</xdr:row>
      <xdr:rowOff>95250</xdr:rowOff>
    </xdr:to>
    <xdr:pic>
      <xdr:nvPicPr>
        <xdr:cNvPr id="58282" name="1\graft1.bmp">
          <a:extLst>
            <a:ext uri="{FF2B5EF4-FFF2-40B4-BE49-F238E27FC236}">
              <a16:creationId xmlns:a16="http://schemas.microsoft.com/office/drawing/2014/main" id="{00000000-0008-0000-0100-0000AAE30000}"/>
            </a:ext>
          </a:extLst>
        </xdr:cNvPr>
        <xdr:cNvPicPr>
          <a:picLocks noChangeAspect="1"/>
        </xdr:cNvPicPr>
      </xdr:nvPicPr>
      <xdr:blipFill>
        <a:blip xmlns:r="http://schemas.openxmlformats.org/officeDocument/2006/relationships" r:embed="rId59">
          <a:extLst>
            <a:ext uri="{28A0092B-C50C-407E-A947-70E740481C1C}">
              <a14:useLocalDpi xmlns:a14="http://schemas.microsoft.com/office/drawing/2010/main" val="0"/>
            </a:ext>
          </a:extLst>
        </a:blip>
        <a:srcRect/>
        <a:stretch>
          <a:fillRect/>
        </a:stretch>
      </xdr:blipFill>
      <xdr:spPr bwMode="auto">
        <a:xfrm>
          <a:off x="0" y="43719750"/>
          <a:ext cx="4152900" cy="2524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270</xdr:row>
      <xdr:rowOff>0</xdr:rowOff>
    </xdr:from>
    <xdr:to>
      <xdr:col>16</xdr:col>
      <xdr:colOff>495300</xdr:colOff>
      <xdr:row>285</xdr:row>
      <xdr:rowOff>95250</xdr:rowOff>
    </xdr:to>
    <xdr:pic>
      <xdr:nvPicPr>
        <xdr:cNvPr id="58283" name="2\graft1.bmp">
          <a:extLst>
            <a:ext uri="{FF2B5EF4-FFF2-40B4-BE49-F238E27FC236}">
              <a16:creationId xmlns:a16="http://schemas.microsoft.com/office/drawing/2014/main" id="{00000000-0008-0000-0100-0000ABE30000}"/>
            </a:ext>
          </a:extLst>
        </xdr:cNvPr>
        <xdr:cNvPicPr>
          <a:picLocks noChangeAspect="1"/>
        </xdr:cNvPicPr>
      </xdr:nvPicPr>
      <xdr:blipFill>
        <a:blip xmlns:r="http://schemas.openxmlformats.org/officeDocument/2006/relationships" r:embed="rId60">
          <a:extLst>
            <a:ext uri="{28A0092B-C50C-407E-A947-70E740481C1C}">
              <a14:useLocalDpi xmlns:a14="http://schemas.microsoft.com/office/drawing/2010/main" val="0"/>
            </a:ext>
          </a:extLst>
        </a:blip>
        <a:srcRect/>
        <a:stretch>
          <a:fillRect/>
        </a:stretch>
      </xdr:blipFill>
      <xdr:spPr bwMode="auto">
        <a:xfrm>
          <a:off x="6096000" y="43719750"/>
          <a:ext cx="4152900" cy="2524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286</xdr:row>
      <xdr:rowOff>0</xdr:rowOff>
    </xdr:from>
    <xdr:to>
      <xdr:col>6</xdr:col>
      <xdr:colOff>495300</xdr:colOff>
      <xdr:row>301</xdr:row>
      <xdr:rowOff>95250</xdr:rowOff>
    </xdr:to>
    <xdr:pic>
      <xdr:nvPicPr>
        <xdr:cNvPr id="58284" name="1\graft2.bmp">
          <a:extLst>
            <a:ext uri="{FF2B5EF4-FFF2-40B4-BE49-F238E27FC236}">
              <a16:creationId xmlns:a16="http://schemas.microsoft.com/office/drawing/2014/main" id="{00000000-0008-0000-0100-0000ACE30000}"/>
            </a:ext>
          </a:extLst>
        </xdr:cNvPr>
        <xdr:cNvPicPr>
          <a:picLocks noChangeAspect="1"/>
        </xdr:cNvPicPr>
      </xdr:nvPicPr>
      <xdr:blipFill>
        <a:blip xmlns:r="http://schemas.openxmlformats.org/officeDocument/2006/relationships" r:embed="rId61">
          <a:extLst>
            <a:ext uri="{28A0092B-C50C-407E-A947-70E740481C1C}">
              <a14:useLocalDpi xmlns:a14="http://schemas.microsoft.com/office/drawing/2010/main" val="0"/>
            </a:ext>
          </a:extLst>
        </a:blip>
        <a:srcRect/>
        <a:stretch>
          <a:fillRect/>
        </a:stretch>
      </xdr:blipFill>
      <xdr:spPr bwMode="auto">
        <a:xfrm>
          <a:off x="0" y="46310550"/>
          <a:ext cx="4152900" cy="2524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286</xdr:row>
      <xdr:rowOff>0</xdr:rowOff>
    </xdr:from>
    <xdr:to>
      <xdr:col>16</xdr:col>
      <xdr:colOff>495300</xdr:colOff>
      <xdr:row>301</xdr:row>
      <xdr:rowOff>95250</xdr:rowOff>
    </xdr:to>
    <xdr:pic>
      <xdr:nvPicPr>
        <xdr:cNvPr id="58285" name="2\graft2.bmp">
          <a:extLst>
            <a:ext uri="{FF2B5EF4-FFF2-40B4-BE49-F238E27FC236}">
              <a16:creationId xmlns:a16="http://schemas.microsoft.com/office/drawing/2014/main" id="{00000000-0008-0000-0100-0000ADE30000}"/>
            </a:ext>
          </a:extLst>
        </xdr:cNvPr>
        <xdr:cNvPicPr>
          <a:picLocks noChangeAspect="1"/>
        </xdr:cNvPicPr>
      </xdr:nvPicPr>
      <xdr:blipFill>
        <a:blip xmlns:r="http://schemas.openxmlformats.org/officeDocument/2006/relationships" r:embed="rId62">
          <a:extLst>
            <a:ext uri="{28A0092B-C50C-407E-A947-70E740481C1C}">
              <a14:useLocalDpi xmlns:a14="http://schemas.microsoft.com/office/drawing/2010/main" val="0"/>
            </a:ext>
          </a:extLst>
        </a:blip>
        <a:srcRect/>
        <a:stretch>
          <a:fillRect/>
        </a:stretch>
      </xdr:blipFill>
      <xdr:spPr bwMode="auto">
        <a:xfrm>
          <a:off x="6096000" y="46310550"/>
          <a:ext cx="4152900" cy="2524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302</xdr:row>
      <xdr:rowOff>0</xdr:rowOff>
    </xdr:from>
    <xdr:to>
      <xdr:col>6</xdr:col>
      <xdr:colOff>495300</xdr:colOff>
      <xdr:row>317</xdr:row>
      <xdr:rowOff>95250</xdr:rowOff>
    </xdr:to>
    <xdr:pic>
      <xdr:nvPicPr>
        <xdr:cNvPr id="58286" name="1\grafz0.bmp">
          <a:extLst>
            <a:ext uri="{FF2B5EF4-FFF2-40B4-BE49-F238E27FC236}">
              <a16:creationId xmlns:a16="http://schemas.microsoft.com/office/drawing/2014/main" id="{00000000-0008-0000-0100-0000AEE30000}"/>
            </a:ext>
          </a:extLst>
        </xdr:cNvPr>
        <xdr:cNvPicPr>
          <a:picLocks noChangeAspect="1"/>
        </xdr:cNvPicPr>
      </xdr:nvPicPr>
      <xdr:blipFill>
        <a:blip xmlns:r="http://schemas.openxmlformats.org/officeDocument/2006/relationships" r:embed="rId63">
          <a:extLst>
            <a:ext uri="{28A0092B-C50C-407E-A947-70E740481C1C}">
              <a14:useLocalDpi xmlns:a14="http://schemas.microsoft.com/office/drawing/2010/main" val="0"/>
            </a:ext>
          </a:extLst>
        </a:blip>
        <a:srcRect/>
        <a:stretch>
          <a:fillRect/>
        </a:stretch>
      </xdr:blipFill>
      <xdr:spPr bwMode="auto">
        <a:xfrm>
          <a:off x="0" y="48901350"/>
          <a:ext cx="4152900" cy="2524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302</xdr:row>
      <xdr:rowOff>0</xdr:rowOff>
    </xdr:from>
    <xdr:to>
      <xdr:col>16</xdr:col>
      <xdr:colOff>495300</xdr:colOff>
      <xdr:row>317</xdr:row>
      <xdr:rowOff>95250</xdr:rowOff>
    </xdr:to>
    <xdr:pic>
      <xdr:nvPicPr>
        <xdr:cNvPr id="58287" name="2\grafz0.bmp">
          <a:extLst>
            <a:ext uri="{FF2B5EF4-FFF2-40B4-BE49-F238E27FC236}">
              <a16:creationId xmlns:a16="http://schemas.microsoft.com/office/drawing/2014/main" id="{00000000-0008-0000-0100-0000AFE30000}"/>
            </a:ext>
          </a:extLst>
        </xdr:cNvPr>
        <xdr:cNvPicPr>
          <a:picLocks noChangeAspect="1"/>
        </xdr:cNvPicPr>
      </xdr:nvPicPr>
      <xdr:blipFill>
        <a:blip xmlns:r="http://schemas.openxmlformats.org/officeDocument/2006/relationships" r:embed="rId64">
          <a:extLst>
            <a:ext uri="{28A0092B-C50C-407E-A947-70E740481C1C}">
              <a14:useLocalDpi xmlns:a14="http://schemas.microsoft.com/office/drawing/2010/main" val="0"/>
            </a:ext>
          </a:extLst>
        </a:blip>
        <a:srcRect/>
        <a:stretch>
          <a:fillRect/>
        </a:stretch>
      </xdr:blipFill>
      <xdr:spPr bwMode="auto">
        <a:xfrm>
          <a:off x="6096000" y="48901350"/>
          <a:ext cx="4152900" cy="2524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318</xdr:row>
      <xdr:rowOff>0</xdr:rowOff>
    </xdr:from>
    <xdr:to>
      <xdr:col>6</xdr:col>
      <xdr:colOff>495300</xdr:colOff>
      <xdr:row>333</xdr:row>
      <xdr:rowOff>95250</xdr:rowOff>
    </xdr:to>
    <xdr:pic>
      <xdr:nvPicPr>
        <xdr:cNvPr id="58288" name="1\grafz1.bmp">
          <a:extLst>
            <a:ext uri="{FF2B5EF4-FFF2-40B4-BE49-F238E27FC236}">
              <a16:creationId xmlns:a16="http://schemas.microsoft.com/office/drawing/2014/main" id="{00000000-0008-0000-0100-0000B0E30000}"/>
            </a:ext>
          </a:extLst>
        </xdr:cNvPr>
        <xdr:cNvPicPr>
          <a:picLocks noChangeAspect="1"/>
        </xdr:cNvPicPr>
      </xdr:nvPicPr>
      <xdr:blipFill>
        <a:blip xmlns:r="http://schemas.openxmlformats.org/officeDocument/2006/relationships" r:embed="rId65">
          <a:extLst>
            <a:ext uri="{28A0092B-C50C-407E-A947-70E740481C1C}">
              <a14:useLocalDpi xmlns:a14="http://schemas.microsoft.com/office/drawing/2010/main" val="0"/>
            </a:ext>
          </a:extLst>
        </a:blip>
        <a:srcRect/>
        <a:stretch>
          <a:fillRect/>
        </a:stretch>
      </xdr:blipFill>
      <xdr:spPr bwMode="auto">
        <a:xfrm>
          <a:off x="0" y="51492150"/>
          <a:ext cx="4152900" cy="2524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318</xdr:row>
      <xdr:rowOff>0</xdr:rowOff>
    </xdr:from>
    <xdr:to>
      <xdr:col>16</xdr:col>
      <xdr:colOff>495300</xdr:colOff>
      <xdr:row>333</xdr:row>
      <xdr:rowOff>95250</xdr:rowOff>
    </xdr:to>
    <xdr:pic>
      <xdr:nvPicPr>
        <xdr:cNvPr id="58289" name="2\grafz1.bmp">
          <a:extLst>
            <a:ext uri="{FF2B5EF4-FFF2-40B4-BE49-F238E27FC236}">
              <a16:creationId xmlns:a16="http://schemas.microsoft.com/office/drawing/2014/main" id="{00000000-0008-0000-0100-0000B1E30000}"/>
            </a:ext>
          </a:extLst>
        </xdr:cNvPr>
        <xdr:cNvPicPr>
          <a:picLocks noChangeAspect="1"/>
        </xdr:cNvPicPr>
      </xdr:nvPicPr>
      <xdr:blipFill>
        <a:blip xmlns:r="http://schemas.openxmlformats.org/officeDocument/2006/relationships" r:embed="rId66">
          <a:extLst>
            <a:ext uri="{28A0092B-C50C-407E-A947-70E740481C1C}">
              <a14:useLocalDpi xmlns:a14="http://schemas.microsoft.com/office/drawing/2010/main" val="0"/>
            </a:ext>
          </a:extLst>
        </a:blip>
        <a:srcRect/>
        <a:stretch>
          <a:fillRect/>
        </a:stretch>
      </xdr:blipFill>
      <xdr:spPr bwMode="auto">
        <a:xfrm>
          <a:off x="6096000" y="51492150"/>
          <a:ext cx="4152900" cy="2524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334</xdr:row>
      <xdr:rowOff>0</xdr:rowOff>
    </xdr:from>
    <xdr:to>
      <xdr:col>6</xdr:col>
      <xdr:colOff>495300</xdr:colOff>
      <xdr:row>349</xdr:row>
      <xdr:rowOff>95250</xdr:rowOff>
    </xdr:to>
    <xdr:pic>
      <xdr:nvPicPr>
        <xdr:cNvPr id="58290" name="1\grafz2.bmp">
          <a:extLst>
            <a:ext uri="{FF2B5EF4-FFF2-40B4-BE49-F238E27FC236}">
              <a16:creationId xmlns:a16="http://schemas.microsoft.com/office/drawing/2014/main" id="{00000000-0008-0000-0100-0000B2E30000}"/>
            </a:ext>
          </a:extLst>
        </xdr:cNvPr>
        <xdr:cNvPicPr>
          <a:picLocks noChangeAspect="1"/>
        </xdr:cNvPicPr>
      </xdr:nvPicPr>
      <xdr:blipFill>
        <a:blip xmlns:r="http://schemas.openxmlformats.org/officeDocument/2006/relationships" r:embed="rId67">
          <a:extLst>
            <a:ext uri="{28A0092B-C50C-407E-A947-70E740481C1C}">
              <a14:useLocalDpi xmlns:a14="http://schemas.microsoft.com/office/drawing/2010/main" val="0"/>
            </a:ext>
          </a:extLst>
        </a:blip>
        <a:srcRect/>
        <a:stretch>
          <a:fillRect/>
        </a:stretch>
      </xdr:blipFill>
      <xdr:spPr bwMode="auto">
        <a:xfrm>
          <a:off x="0" y="54082950"/>
          <a:ext cx="4152900" cy="2524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334</xdr:row>
      <xdr:rowOff>0</xdr:rowOff>
    </xdr:from>
    <xdr:to>
      <xdr:col>16</xdr:col>
      <xdr:colOff>495300</xdr:colOff>
      <xdr:row>349</xdr:row>
      <xdr:rowOff>95250</xdr:rowOff>
    </xdr:to>
    <xdr:pic>
      <xdr:nvPicPr>
        <xdr:cNvPr id="58291" name="2\grafz2.bmp">
          <a:extLst>
            <a:ext uri="{FF2B5EF4-FFF2-40B4-BE49-F238E27FC236}">
              <a16:creationId xmlns:a16="http://schemas.microsoft.com/office/drawing/2014/main" id="{00000000-0008-0000-0100-0000B3E30000}"/>
            </a:ext>
          </a:extLst>
        </xdr:cNvPr>
        <xdr:cNvPicPr>
          <a:picLocks noChangeAspect="1"/>
        </xdr:cNvPicPr>
      </xdr:nvPicPr>
      <xdr:blipFill>
        <a:blip xmlns:r="http://schemas.openxmlformats.org/officeDocument/2006/relationships" r:embed="rId68">
          <a:extLst>
            <a:ext uri="{28A0092B-C50C-407E-A947-70E740481C1C}">
              <a14:useLocalDpi xmlns:a14="http://schemas.microsoft.com/office/drawing/2010/main" val="0"/>
            </a:ext>
          </a:extLst>
        </a:blip>
        <a:srcRect/>
        <a:stretch>
          <a:fillRect/>
        </a:stretch>
      </xdr:blipFill>
      <xdr:spPr bwMode="auto">
        <a:xfrm>
          <a:off x="6096000" y="54082950"/>
          <a:ext cx="4152900" cy="2524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354</xdr:row>
      <xdr:rowOff>0</xdr:rowOff>
    </xdr:from>
    <xdr:to>
      <xdr:col>1</xdr:col>
      <xdr:colOff>361950</xdr:colOff>
      <xdr:row>357</xdr:row>
      <xdr:rowOff>123825</xdr:rowOff>
    </xdr:to>
    <xdr:pic>
      <xdr:nvPicPr>
        <xdr:cNvPr id="58294" name="1\KI-my-var.bmp">
          <a:extLst>
            <a:ext uri="{FF2B5EF4-FFF2-40B4-BE49-F238E27FC236}">
              <a16:creationId xmlns:a16="http://schemas.microsoft.com/office/drawing/2014/main" id="{00000000-0008-0000-0100-0000B6E30000}"/>
            </a:ext>
          </a:extLst>
        </xdr:cNvPr>
        <xdr:cNvPicPr>
          <a:picLocks noChangeAspect="1"/>
        </xdr:cNvPicPr>
      </xdr:nvPicPr>
      <xdr:blipFill>
        <a:blip xmlns:r="http://schemas.openxmlformats.org/officeDocument/2006/relationships" r:embed="rId69">
          <a:extLst>
            <a:ext uri="{28A0092B-C50C-407E-A947-70E740481C1C}">
              <a14:useLocalDpi xmlns:a14="http://schemas.microsoft.com/office/drawing/2010/main" val="0"/>
            </a:ext>
          </a:extLst>
        </a:blip>
        <a:srcRect/>
        <a:stretch>
          <a:fillRect/>
        </a:stretch>
      </xdr:blipFill>
      <xdr:spPr bwMode="auto">
        <a:xfrm>
          <a:off x="0" y="57321450"/>
          <a:ext cx="97155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362</xdr:row>
      <xdr:rowOff>0</xdr:rowOff>
    </xdr:from>
    <xdr:to>
      <xdr:col>5</xdr:col>
      <xdr:colOff>476250</xdr:colOff>
      <xdr:row>378</xdr:row>
      <xdr:rowOff>19050</xdr:rowOff>
    </xdr:to>
    <xdr:pic>
      <xdr:nvPicPr>
        <xdr:cNvPr id="58297" name="1\klyngemy.bmp">
          <a:extLst>
            <a:ext uri="{FF2B5EF4-FFF2-40B4-BE49-F238E27FC236}">
              <a16:creationId xmlns:a16="http://schemas.microsoft.com/office/drawing/2014/main" id="{00000000-0008-0000-0100-0000B9E30000}"/>
            </a:ext>
          </a:extLst>
        </xdr:cNvPr>
        <xdr:cNvPicPr>
          <a:picLocks noChangeAspect="1"/>
        </xdr:cNvPicPr>
      </xdr:nvPicPr>
      <xdr:blipFill>
        <a:blip xmlns:r="http://schemas.openxmlformats.org/officeDocument/2006/relationships" r:embed="rId70">
          <a:extLst>
            <a:ext uri="{28A0092B-C50C-407E-A947-70E740481C1C}">
              <a14:useLocalDpi xmlns:a14="http://schemas.microsoft.com/office/drawing/2010/main" val="0"/>
            </a:ext>
          </a:extLst>
        </a:blip>
        <a:srcRect/>
        <a:stretch>
          <a:fillRect/>
        </a:stretch>
      </xdr:blipFill>
      <xdr:spPr bwMode="auto">
        <a:xfrm>
          <a:off x="0" y="58616850"/>
          <a:ext cx="3524250" cy="2609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362</xdr:row>
      <xdr:rowOff>0</xdr:rowOff>
    </xdr:from>
    <xdr:to>
      <xdr:col>16</xdr:col>
      <xdr:colOff>295275</xdr:colOff>
      <xdr:row>379</xdr:row>
      <xdr:rowOff>142875</xdr:rowOff>
    </xdr:to>
    <xdr:pic>
      <xdr:nvPicPr>
        <xdr:cNvPr id="58298" name="2\klyngemy.bmp">
          <a:extLst>
            <a:ext uri="{FF2B5EF4-FFF2-40B4-BE49-F238E27FC236}">
              <a16:creationId xmlns:a16="http://schemas.microsoft.com/office/drawing/2014/main" id="{00000000-0008-0000-0100-0000BAE30000}"/>
            </a:ext>
          </a:extLst>
        </xdr:cNvPr>
        <xdr:cNvPicPr>
          <a:picLocks noChangeAspect="1"/>
        </xdr:cNvPicPr>
      </xdr:nvPicPr>
      <xdr:blipFill>
        <a:blip xmlns:r="http://schemas.openxmlformats.org/officeDocument/2006/relationships" r:embed="rId71">
          <a:extLst>
            <a:ext uri="{28A0092B-C50C-407E-A947-70E740481C1C}">
              <a14:useLocalDpi xmlns:a14="http://schemas.microsoft.com/office/drawing/2010/main" val="0"/>
            </a:ext>
          </a:extLst>
        </a:blip>
        <a:srcRect/>
        <a:stretch>
          <a:fillRect/>
        </a:stretch>
      </xdr:blipFill>
      <xdr:spPr bwMode="auto">
        <a:xfrm>
          <a:off x="6096000" y="58616850"/>
          <a:ext cx="3952875" cy="2895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380</xdr:row>
      <xdr:rowOff>0</xdr:rowOff>
    </xdr:from>
    <xdr:to>
      <xdr:col>5</xdr:col>
      <xdr:colOff>476250</xdr:colOff>
      <xdr:row>396</xdr:row>
      <xdr:rowOff>9525</xdr:rowOff>
    </xdr:to>
    <xdr:pic>
      <xdr:nvPicPr>
        <xdr:cNvPr id="58299" name="1\klyngep.bmp">
          <a:extLst>
            <a:ext uri="{FF2B5EF4-FFF2-40B4-BE49-F238E27FC236}">
              <a16:creationId xmlns:a16="http://schemas.microsoft.com/office/drawing/2014/main" id="{00000000-0008-0000-0100-0000BBE30000}"/>
            </a:ext>
          </a:extLst>
        </xdr:cNvPr>
        <xdr:cNvPicPr>
          <a:picLocks noChangeAspect="1"/>
        </xdr:cNvPicPr>
      </xdr:nvPicPr>
      <xdr:blipFill>
        <a:blip xmlns:r="http://schemas.openxmlformats.org/officeDocument/2006/relationships" r:embed="rId72">
          <a:extLst>
            <a:ext uri="{28A0092B-C50C-407E-A947-70E740481C1C}">
              <a14:useLocalDpi xmlns:a14="http://schemas.microsoft.com/office/drawing/2010/main" val="0"/>
            </a:ext>
          </a:extLst>
        </a:blip>
        <a:srcRect/>
        <a:stretch>
          <a:fillRect/>
        </a:stretch>
      </xdr:blipFill>
      <xdr:spPr bwMode="auto">
        <a:xfrm>
          <a:off x="0" y="61531500"/>
          <a:ext cx="3524250" cy="2600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380</xdr:row>
      <xdr:rowOff>0</xdr:rowOff>
    </xdr:from>
    <xdr:to>
      <xdr:col>16</xdr:col>
      <xdr:colOff>409575</xdr:colOff>
      <xdr:row>400</xdr:row>
      <xdr:rowOff>28575</xdr:rowOff>
    </xdr:to>
    <xdr:pic>
      <xdr:nvPicPr>
        <xdr:cNvPr id="58300" name="2\klyngep.bmp">
          <a:extLst>
            <a:ext uri="{FF2B5EF4-FFF2-40B4-BE49-F238E27FC236}">
              <a16:creationId xmlns:a16="http://schemas.microsoft.com/office/drawing/2014/main" id="{00000000-0008-0000-0100-0000BCE30000}"/>
            </a:ext>
          </a:extLst>
        </xdr:cNvPr>
        <xdr:cNvPicPr>
          <a:picLocks noChangeAspect="1"/>
        </xdr:cNvPicPr>
      </xdr:nvPicPr>
      <xdr:blipFill>
        <a:blip xmlns:r="http://schemas.openxmlformats.org/officeDocument/2006/relationships" r:embed="rId73">
          <a:extLst>
            <a:ext uri="{28A0092B-C50C-407E-A947-70E740481C1C}">
              <a14:useLocalDpi xmlns:a14="http://schemas.microsoft.com/office/drawing/2010/main" val="0"/>
            </a:ext>
          </a:extLst>
        </a:blip>
        <a:srcRect/>
        <a:stretch>
          <a:fillRect/>
        </a:stretch>
      </xdr:blipFill>
      <xdr:spPr bwMode="auto">
        <a:xfrm>
          <a:off x="6096000" y="61531500"/>
          <a:ext cx="4067175"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400</xdr:row>
      <xdr:rowOff>0</xdr:rowOff>
    </xdr:from>
    <xdr:to>
      <xdr:col>6</xdr:col>
      <xdr:colOff>352425</xdr:colOff>
      <xdr:row>401</xdr:row>
      <xdr:rowOff>0</xdr:rowOff>
    </xdr:to>
    <xdr:pic>
      <xdr:nvPicPr>
        <xdr:cNvPr id="58301" name="1\lambda(test)-approx-acc.bmp">
          <a:extLst>
            <a:ext uri="{FF2B5EF4-FFF2-40B4-BE49-F238E27FC236}">
              <a16:creationId xmlns:a16="http://schemas.microsoft.com/office/drawing/2014/main" id="{00000000-0008-0000-0100-0000BDE30000}"/>
            </a:ext>
          </a:extLst>
        </xdr:cNvPr>
        <xdr:cNvPicPr>
          <a:picLocks noChangeAspect="1"/>
        </xdr:cNvPicPr>
      </xdr:nvPicPr>
      <xdr:blipFill>
        <a:blip xmlns:r="http://schemas.openxmlformats.org/officeDocument/2006/relationships" r:embed="rId74">
          <a:extLst>
            <a:ext uri="{28A0092B-C50C-407E-A947-70E740481C1C}">
              <a14:useLocalDpi xmlns:a14="http://schemas.microsoft.com/office/drawing/2010/main" val="0"/>
            </a:ext>
          </a:extLst>
        </a:blip>
        <a:srcRect/>
        <a:stretch>
          <a:fillRect/>
        </a:stretch>
      </xdr:blipFill>
      <xdr:spPr bwMode="auto">
        <a:xfrm>
          <a:off x="0" y="64770000"/>
          <a:ext cx="40100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400</xdr:row>
      <xdr:rowOff>0</xdr:rowOff>
    </xdr:from>
    <xdr:to>
      <xdr:col>18</xdr:col>
      <xdr:colOff>266700</xdr:colOff>
      <xdr:row>401</xdr:row>
      <xdr:rowOff>66675</xdr:rowOff>
    </xdr:to>
    <xdr:pic>
      <xdr:nvPicPr>
        <xdr:cNvPr id="58302" name="2\lambda(test)-approx-acc.bmp">
          <a:extLst>
            <a:ext uri="{FF2B5EF4-FFF2-40B4-BE49-F238E27FC236}">
              <a16:creationId xmlns:a16="http://schemas.microsoft.com/office/drawing/2014/main" id="{00000000-0008-0000-0100-0000BEE30000}"/>
            </a:ext>
          </a:extLst>
        </xdr:cNvPr>
        <xdr:cNvPicPr>
          <a:picLocks noChangeAspect="1"/>
        </xdr:cNvPicPr>
      </xdr:nvPicPr>
      <xdr:blipFill>
        <a:blip xmlns:r="http://schemas.openxmlformats.org/officeDocument/2006/relationships" r:embed="rId75">
          <a:extLst>
            <a:ext uri="{28A0092B-C50C-407E-A947-70E740481C1C}">
              <a14:useLocalDpi xmlns:a14="http://schemas.microsoft.com/office/drawing/2010/main" val="0"/>
            </a:ext>
          </a:extLst>
        </a:blip>
        <a:srcRect/>
        <a:stretch>
          <a:fillRect/>
        </a:stretch>
      </xdr:blipFill>
      <xdr:spPr bwMode="auto">
        <a:xfrm>
          <a:off x="6096000" y="64770000"/>
          <a:ext cx="5143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401</xdr:row>
      <xdr:rowOff>0</xdr:rowOff>
    </xdr:from>
    <xdr:to>
      <xdr:col>6</xdr:col>
      <xdr:colOff>504825</xdr:colOff>
      <xdr:row>402</xdr:row>
      <xdr:rowOff>9525</xdr:rowOff>
    </xdr:to>
    <xdr:pic>
      <xdr:nvPicPr>
        <xdr:cNvPr id="58303" name="1\lambda(test)-approx-uacc.bmp">
          <a:extLst>
            <a:ext uri="{FF2B5EF4-FFF2-40B4-BE49-F238E27FC236}">
              <a16:creationId xmlns:a16="http://schemas.microsoft.com/office/drawing/2014/main" id="{00000000-0008-0000-0100-0000BFE30000}"/>
            </a:ext>
          </a:extLst>
        </xdr:cNvPr>
        <xdr:cNvPicPr>
          <a:picLocks noChangeAspect="1"/>
        </xdr:cNvPicPr>
      </xdr:nvPicPr>
      <xdr:blipFill>
        <a:blip xmlns:r="http://schemas.openxmlformats.org/officeDocument/2006/relationships" r:embed="rId76">
          <a:extLst>
            <a:ext uri="{28A0092B-C50C-407E-A947-70E740481C1C}">
              <a14:useLocalDpi xmlns:a14="http://schemas.microsoft.com/office/drawing/2010/main" val="0"/>
            </a:ext>
          </a:extLst>
        </a:blip>
        <a:srcRect/>
        <a:stretch>
          <a:fillRect/>
        </a:stretch>
      </xdr:blipFill>
      <xdr:spPr bwMode="auto">
        <a:xfrm>
          <a:off x="0" y="64931925"/>
          <a:ext cx="41624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401</xdr:row>
      <xdr:rowOff>0</xdr:rowOff>
    </xdr:from>
    <xdr:to>
      <xdr:col>19</xdr:col>
      <xdr:colOff>66675</xdr:colOff>
      <xdr:row>402</xdr:row>
      <xdr:rowOff>76200</xdr:rowOff>
    </xdr:to>
    <xdr:pic>
      <xdr:nvPicPr>
        <xdr:cNvPr id="58304" name="2\lambda(test)-approx-uacc.bmp">
          <a:extLst>
            <a:ext uri="{FF2B5EF4-FFF2-40B4-BE49-F238E27FC236}">
              <a16:creationId xmlns:a16="http://schemas.microsoft.com/office/drawing/2014/main" id="{00000000-0008-0000-0100-0000C0E30000}"/>
            </a:ext>
          </a:extLst>
        </xdr:cNvPr>
        <xdr:cNvPicPr>
          <a:picLocks noChangeAspect="1"/>
        </xdr:cNvPicPr>
      </xdr:nvPicPr>
      <xdr:blipFill>
        <a:blip xmlns:r="http://schemas.openxmlformats.org/officeDocument/2006/relationships" r:embed="rId77">
          <a:extLst>
            <a:ext uri="{28A0092B-C50C-407E-A947-70E740481C1C}">
              <a14:useLocalDpi xmlns:a14="http://schemas.microsoft.com/office/drawing/2010/main" val="0"/>
            </a:ext>
          </a:extLst>
        </a:blip>
        <a:srcRect/>
        <a:stretch>
          <a:fillRect/>
        </a:stretch>
      </xdr:blipFill>
      <xdr:spPr bwMode="auto">
        <a:xfrm>
          <a:off x="6096000" y="64931925"/>
          <a:ext cx="5553075"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402</xdr:row>
      <xdr:rowOff>0</xdr:rowOff>
    </xdr:from>
    <xdr:to>
      <xdr:col>7</xdr:col>
      <xdr:colOff>314325</xdr:colOff>
      <xdr:row>403</xdr:row>
      <xdr:rowOff>9525</xdr:rowOff>
    </xdr:to>
    <xdr:pic>
      <xdr:nvPicPr>
        <xdr:cNvPr id="58305" name="1\lambda(xy)-approx-acc.bmp">
          <a:extLst>
            <a:ext uri="{FF2B5EF4-FFF2-40B4-BE49-F238E27FC236}">
              <a16:creationId xmlns:a16="http://schemas.microsoft.com/office/drawing/2014/main" id="{00000000-0008-0000-0100-0000C1E30000}"/>
            </a:ext>
          </a:extLst>
        </xdr:cNvPr>
        <xdr:cNvPicPr>
          <a:picLocks noChangeAspect="1"/>
        </xdr:cNvPicPr>
      </xdr:nvPicPr>
      <xdr:blipFill>
        <a:blip xmlns:r="http://schemas.openxmlformats.org/officeDocument/2006/relationships" r:embed="rId78">
          <a:extLst>
            <a:ext uri="{28A0092B-C50C-407E-A947-70E740481C1C}">
              <a14:useLocalDpi xmlns:a14="http://schemas.microsoft.com/office/drawing/2010/main" val="0"/>
            </a:ext>
          </a:extLst>
        </a:blip>
        <a:srcRect/>
        <a:stretch>
          <a:fillRect/>
        </a:stretch>
      </xdr:blipFill>
      <xdr:spPr bwMode="auto">
        <a:xfrm>
          <a:off x="0" y="65093850"/>
          <a:ext cx="45815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402</xdr:row>
      <xdr:rowOff>0</xdr:rowOff>
    </xdr:from>
    <xdr:to>
      <xdr:col>19</xdr:col>
      <xdr:colOff>123825</xdr:colOff>
      <xdr:row>403</xdr:row>
      <xdr:rowOff>104775</xdr:rowOff>
    </xdr:to>
    <xdr:pic>
      <xdr:nvPicPr>
        <xdr:cNvPr id="58306" name="2\lambda(xy)-approx-acc.bmp">
          <a:extLst>
            <a:ext uri="{FF2B5EF4-FFF2-40B4-BE49-F238E27FC236}">
              <a16:creationId xmlns:a16="http://schemas.microsoft.com/office/drawing/2014/main" id="{00000000-0008-0000-0100-0000C2E30000}"/>
            </a:ext>
          </a:extLst>
        </xdr:cNvPr>
        <xdr:cNvPicPr>
          <a:picLocks noChangeAspect="1"/>
        </xdr:cNvPicPr>
      </xdr:nvPicPr>
      <xdr:blipFill>
        <a:blip xmlns:r="http://schemas.openxmlformats.org/officeDocument/2006/relationships" r:embed="rId79">
          <a:extLst>
            <a:ext uri="{28A0092B-C50C-407E-A947-70E740481C1C}">
              <a14:useLocalDpi xmlns:a14="http://schemas.microsoft.com/office/drawing/2010/main" val="0"/>
            </a:ext>
          </a:extLst>
        </a:blip>
        <a:srcRect/>
        <a:stretch>
          <a:fillRect/>
        </a:stretch>
      </xdr:blipFill>
      <xdr:spPr bwMode="auto">
        <a:xfrm>
          <a:off x="6096000" y="65093850"/>
          <a:ext cx="5610225"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404</xdr:row>
      <xdr:rowOff>0</xdr:rowOff>
    </xdr:from>
    <xdr:to>
      <xdr:col>7</xdr:col>
      <xdr:colOff>447675</xdr:colOff>
      <xdr:row>405</xdr:row>
      <xdr:rowOff>9525</xdr:rowOff>
    </xdr:to>
    <xdr:pic>
      <xdr:nvPicPr>
        <xdr:cNvPr id="58307" name="1\lambda(xy)-approx-uacc.bmp">
          <a:extLst>
            <a:ext uri="{FF2B5EF4-FFF2-40B4-BE49-F238E27FC236}">
              <a16:creationId xmlns:a16="http://schemas.microsoft.com/office/drawing/2014/main" id="{00000000-0008-0000-0100-0000C3E30000}"/>
            </a:ext>
          </a:extLst>
        </xdr:cNvPr>
        <xdr:cNvPicPr>
          <a:picLocks noChangeAspect="1"/>
        </xdr:cNvPicPr>
      </xdr:nvPicPr>
      <xdr:blipFill>
        <a:blip xmlns:r="http://schemas.openxmlformats.org/officeDocument/2006/relationships" r:embed="rId80">
          <a:extLst>
            <a:ext uri="{28A0092B-C50C-407E-A947-70E740481C1C}">
              <a14:useLocalDpi xmlns:a14="http://schemas.microsoft.com/office/drawing/2010/main" val="0"/>
            </a:ext>
          </a:extLst>
        </a:blip>
        <a:srcRect/>
        <a:stretch>
          <a:fillRect/>
        </a:stretch>
      </xdr:blipFill>
      <xdr:spPr bwMode="auto">
        <a:xfrm>
          <a:off x="0" y="65417700"/>
          <a:ext cx="471487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404</xdr:row>
      <xdr:rowOff>0</xdr:rowOff>
    </xdr:from>
    <xdr:to>
      <xdr:col>19</xdr:col>
      <xdr:colOff>590550</xdr:colOff>
      <xdr:row>405</xdr:row>
      <xdr:rowOff>66675</xdr:rowOff>
    </xdr:to>
    <xdr:pic>
      <xdr:nvPicPr>
        <xdr:cNvPr id="58308" name="2\lambda(xy)-approx-uacc.bmp">
          <a:extLst>
            <a:ext uri="{FF2B5EF4-FFF2-40B4-BE49-F238E27FC236}">
              <a16:creationId xmlns:a16="http://schemas.microsoft.com/office/drawing/2014/main" id="{00000000-0008-0000-0100-0000C4E30000}"/>
            </a:ext>
          </a:extLst>
        </xdr:cNvPr>
        <xdr:cNvPicPr>
          <a:picLocks noChangeAspect="1"/>
        </xdr:cNvPicPr>
      </xdr:nvPicPr>
      <xdr:blipFill>
        <a:blip xmlns:r="http://schemas.openxmlformats.org/officeDocument/2006/relationships" r:embed="rId81">
          <a:extLst>
            <a:ext uri="{28A0092B-C50C-407E-A947-70E740481C1C}">
              <a14:useLocalDpi xmlns:a14="http://schemas.microsoft.com/office/drawing/2010/main" val="0"/>
            </a:ext>
          </a:extLst>
        </a:blip>
        <a:srcRect/>
        <a:stretch>
          <a:fillRect/>
        </a:stretch>
      </xdr:blipFill>
      <xdr:spPr bwMode="auto">
        <a:xfrm>
          <a:off x="6096000" y="65417700"/>
          <a:ext cx="60769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405</xdr:row>
      <xdr:rowOff>0</xdr:rowOff>
    </xdr:from>
    <xdr:to>
      <xdr:col>6</xdr:col>
      <xdr:colOff>371475</xdr:colOff>
      <xdr:row>406</xdr:row>
      <xdr:rowOff>9525</xdr:rowOff>
    </xdr:to>
    <xdr:pic>
      <xdr:nvPicPr>
        <xdr:cNvPr id="58309" name="1\lambda-approx-acc.bmp">
          <a:extLst>
            <a:ext uri="{FF2B5EF4-FFF2-40B4-BE49-F238E27FC236}">
              <a16:creationId xmlns:a16="http://schemas.microsoft.com/office/drawing/2014/main" id="{00000000-0008-0000-0100-0000C5E30000}"/>
            </a:ext>
          </a:extLst>
        </xdr:cNvPr>
        <xdr:cNvPicPr>
          <a:picLocks noChangeAspect="1"/>
        </xdr:cNvPicPr>
      </xdr:nvPicPr>
      <xdr:blipFill>
        <a:blip xmlns:r="http://schemas.openxmlformats.org/officeDocument/2006/relationships" r:embed="rId82">
          <a:extLst>
            <a:ext uri="{28A0092B-C50C-407E-A947-70E740481C1C}">
              <a14:useLocalDpi xmlns:a14="http://schemas.microsoft.com/office/drawing/2010/main" val="0"/>
            </a:ext>
          </a:extLst>
        </a:blip>
        <a:srcRect/>
        <a:stretch>
          <a:fillRect/>
        </a:stretch>
      </xdr:blipFill>
      <xdr:spPr bwMode="auto">
        <a:xfrm>
          <a:off x="0" y="65579625"/>
          <a:ext cx="402907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405</xdr:row>
      <xdr:rowOff>0</xdr:rowOff>
    </xdr:from>
    <xdr:to>
      <xdr:col>18</xdr:col>
      <xdr:colOff>285750</xdr:colOff>
      <xdr:row>406</xdr:row>
      <xdr:rowOff>76200</xdr:rowOff>
    </xdr:to>
    <xdr:pic>
      <xdr:nvPicPr>
        <xdr:cNvPr id="58310" name="2\lambda-approx-acc.bmp">
          <a:extLst>
            <a:ext uri="{FF2B5EF4-FFF2-40B4-BE49-F238E27FC236}">
              <a16:creationId xmlns:a16="http://schemas.microsoft.com/office/drawing/2014/main" id="{00000000-0008-0000-0100-0000C6E30000}"/>
            </a:ext>
          </a:extLst>
        </xdr:cNvPr>
        <xdr:cNvPicPr>
          <a:picLocks noChangeAspect="1"/>
        </xdr:cNvPicPr>
      </xdr:nvPicPr>
      <xdr:blipFill>
        <a:blip xmlns:r="http://schemas.openxmlformats.org/officeDocument/2006/relationships" r:embed="rId83">
          <a:extLst>
            <a:ext uri="{28A0092B-C50C-407E-A947-70E740481C1C}">
              <a14:useLocalDpi xmlns:a14="http://schemas.microsoft.com/office/drawing/2010/main" val="0"/>
            </a:ext>
          </a:extLst>
        </a:blip>
        <a:srcRect/>
        <a:stretch>
          <a:fillRect/>
        </a:stretch>
      </xdr:blipFill>
      <xdr:spPr bwMode="auto">
        <a:xfrm>
          <a:off x="6096000" y="65579625"/>
          <a:ext cx="516255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406</xdr:row>
      <xdr:rowOff>0</xdr:rowOff>
    </xdr:from>
    <xdr:to>
      <xdr:col>6</xdr:col>
      <xdr:colOff>542925</xdr:colOff>
      <xdr:row>407</xdr:row>
      <xdr:rowOff>0</xdr:rowOff>
    </xdr:to>
    <xdr:pic>
      <xdr:nvPicPr>
        <xdr:cNvPr id="58311" name="1\lambda-approx-uacc.bmp">
          <a:extLst>
            <a:ext uri="{FF2B5EF4-FFF2-40B4-BE49-F238E27FC236}">
              <a16:creationId xmlns:a16="http://schemas.microsoft.com/office/drawing/2014/main" id="{00000000-0008-0000-0100-0000C7E30000}"/>
            </a:ext>
          </a:extLst>
        </xdr:cNvPr>
        <xdr:cNvPicPr>
          <a:picLocks noChangeAspect="1"/>
        </xdr:cNvPicPr>
      </xdr:nvPicPr>
      <xdr:blipFill>
        <a:blip xmlns:r="http://schemas.openxmlformats.org/officeDocument/2006/relationships" r:embed="rId84">
          <a:extLst>
            <a:ext uri="{28A0092B-C50C-407E-A947-70E740481C1C}">
              <a14:useLocalDpi xmlns:a14="http://schemas.microsoft.com/office/drawing/2010/main" val="0"/>
            </a:ext>
          </a:extLst>
        </a:blip>
        <a:srcRect/>
        <a:stretch>
          <a:fillRect/>
        </a:stretch>
      </xdr:blipFill>
      <xdr:spPr bwMode="auto">
        <a:xfrm>
          <a:off x="0" y="65741550"/>
          <a:ext cx="42005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406</xdr:row>
      <xdr:rowOff>0</xdr:rowOff>
    </xdr:from>
    <xdr:to>
      <xdr:col>19</xdr:col>
      <xdr:colOff>57150</xdr:colOff>
      <xdr:row>407</xdr:row>
      <xdr:rowOff>47625</xdr:rowOff>
    </xdr:to>
    <xdr:pic>
      <xdr:nvPicPr>
        <xdr:cNvPr id="58312" name="2\lambda-approx-uacc.bmp">
          <a:extLst>
            <a:ext uri="{FF2B5EF4-FFF2-40B4-BE49-F238E27FC236}">
              <a16:creationId xmlns:a16="http://schemas.microsoft.com/office/drawing/2014/main" id="{00000000-0008-0000-0100-0000C8E30000}"/>
            </a:ext>
          </a:extLst>
        </xdr:cNvPr>
        <xdr:cNvPicPr>
          <a:picLocks noChangeAspect="1"/>
        </xdr:cNvPicPr>
      </xdr:nvPicPr>
      <xdr:blipFill>
        <a:blip xmlns:r="http://schemas.openxmlformats.org/officeDocument/2006/relationships" r:embed="rId85">
          <a:extLst>
            <a:ext uri="{28A0092B-C50C-407E-A947-70E740481C1C}">
              <a14:useLocalDpi xmlns:a14="http://schemas.microsoft.com/office/drawing/2010/main" val="0"/>
            </a:ext>
          </a:extLst>
        </a:blip>
        <a:srcRect/>
        <a:stretch>
          <a:fillRect/>
        </a:stretch>
      </xdr:blipFill>
      <xdr:spPr bwMode="auto">
        <a:xfrm>
          <a:off x="6096000" y="65741550"/>
          <a:ext cx="55435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407</xdr:row>
      <xdr:rowOff>0</xdr:rowOff>
    </xdr:from>
    <xdr:to>
      <xdr:col>1</xdr:col>
      <xdr:colOff>485775</xdr:colOff>
      <xdr:row>411</xdr:row>
      <xdr:rowOff>28575</xdr:rowOff>
    </xdr:to>
    <xdr:pic>
      <xdr:nvPicPr>
        <xdr:cNvPr id="58313" name="1\lambdakonfH.bmp">
          <a:extLst>
            <a:ext uri="{FF2B5EF4-FFF2-40B4-BE49-F238E27FC236}">
              <a16:creationId xmlns:a16="http://schemas.microsoft.com/office/drawing/2014/main" id="{00000000-0008-0000-0100-0000C9E30000}"/>
            </a:ext>
          </a:extLst>
        </xdr:cNvPr>
        <xdr:cNvPicPr>
          <a:picLocks noChangeAspect="1"/>
        </xdr:cNvPicPr>
      </xdr:nvPicPr>
      <xdr:blipFill>
        <a:blip xmlns:r="http://schemas.openxmlformats.org/officeDocument/2006/relationships" r:embed="rId86">
          <a:extLst>
            <a:ext uri="{28A0092B-C50C-407E-A947-70E740481C1C}">
              <a14:useLocalDpi xmlns:a14="http://schemas.microsoft.com/office/drawing/2010/main" val="0"/>
            </a:ext>
          </a:extLst>
        </a:blip>
        <a:srcRect/>
        <a:stretch>
          <a:fillRect/>
        </a:stretch>
      </xdr:blipFill>
      <xdr:spPr bwMode="auto">
        <a:xfrm>
          <a:off x="0" y="65903475"/>
          <a:ext cx="1095375"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407</xdr:row>
      <xdr:rowOff>0</xdr:rowOff>
    </xdr:from>
    <xdr:to>
      <xdr:col>11</xdr:col>
      <xdr:colOff>266700</xdr:colOff>
      <xdr:row>410</xdr:row>
      <xdr:rowOff>123825</xdr:rowOff>
    </xdr:to>
    <xdr:pic>
      <xdr:nvPicPr>
        <xdr:cNvPr id="58314" name="2\lambdakonfH.bmp">
          <a:extLst>
            <a:ext uri="{FF2B5EF4-FFF2-40B4-BE49-F238E27FC236}">
              <a16:creationId xmlns:a16="http://schemas.microsoft.com/office/drawing/2014/main" id="{00000000-0008-0000-0100-0000CAE30000}"/>
            </a:ext>
          </a:extLst>
        </xdr:cNvPr>
        <xdr:cNvPicPr>
          <a:picLocks noChangeAspect="1"/>
        </xdr:cNvPicPr>
      </xdr:nvPicPr>
      <xdr:blipFill>
        <a:blip xmlns:r="http://schemas.openxmlformats.org/officeDocument/2006/relationships" r:embed="rId87">
          <a:extLst>
            <a:ext uri="{28A0092B-C50C-407E-A947-70E740481C1C}">
              <a14:useLocalDpi xmlns:a14="http://schemas.microsoft.com/office/drawing/2010/main" val="0"/>
            </a:ext>
          </a:extLst>
        </a:blip>
        <a:srcRect/>
        <a:stretch>
          <a:fillRect/>
        </a:stretch>
      </xdr:blipFill>
      <xdr:spPr bwMode="auto">
        <a:xfrm>
          <a:off x="6096000" y="65903475"/>
          <a:ext cx="87630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411</xdr:row>
      <xdr:rowOff>0</xdr:rowOff>
    </xdr:from>
    <xdr:to>
      <xdr:col>0</xdr:col>
      <xdr:colOff>95250</xdr:colOff>
      <xdr:row>411</xdr:row>
      <xdr:rowOff>142875</xdr:rowOff>
    </xdr:to>
    <xdr:pic>
      <xdr:nvPicPr>
        <xdr:cNvPr id="58315" name="1\lamdahatH.bmp">
          <a:extLst>
            <a:ext uri="{FF2B5EF4-FFF2-40B4-BE49-F238E27FC236}">
              <a16:creationId xmlns:a16="http://schemas.microsoft.com/office/drawing/2014/main" id="{00000000-0008-0000-0100-0000CBE30000}"/>
            </a:ext>
          </a:extLst>
        </xdr:cNvPr>
        <xdr:cNvPicPr>
          <a:picLocks noChangeAspect="1"/>
        </xdr:cNvPicPr>
      </xdr:nvPicPr>
      <xdr:blipFill>
        <a:blip xmlns:r="http://schemas.openxmlformats.org/officeDocument/2006/relationships" r:embed="rId88">
          <a:extLst>
            <a:ext uri="{28A0092B-C50C-407E-A947-70E740481C1C}">
              <a14:useLocalDpi xmlns:a14="http://schemas.microsoft.com/office/drawing/2010/main" val="0"/>
            </a:ext>
          </a:extLst>
        </a:blip>
        <a:srcRect/>
        <a:stretch>
          <a:fillRect/>
        </a:stretch>
      </xdr:blipFill>
      <xdr:spPr bwMode="auto">
        <a:xfrm>
          <a:off x="0" y="66551175"/>
          <a:ext cx="9525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412</xdr:row>
      <xdr:rowOff>0</xdr:rowOff>
    </xdr:from>
    <xdr:to>
      <xdr:col>1</xdr:col>
      <xdr:colOff>152400</xdr:colOff>
      <xdr:row>414</xdr:row>
      <xdr:rowOff>142875</xdr:rowOff>
    </xdr:to>
    <xdr:pic>
      <xdr:nvPicPr>
        <xdr:cNvPr id="58316" name="1\LhatFlereInten.bmp">
          <a:extLst>
            <a:ext uri="{FF2B5EF4-FFF2-40B4-BE49-F238E27FC236}">
              <a16:creationId xmlns:a16="http://schemas.microsoft.com/office/drawing/2014/main" id="{00000000-0008-0000-0100-0000CCE30000}"/>
            </a:ext>
          </a:extLst>
        </xdr:cNvPr>
        <xdr:cNvPicPr>
          <a:picLocks noChangeAspect="1"/>
        </xdr:cNvPicPr>
      </xdr:nvPicPr>
      <xdr:blipFill>
        <a:blip xmlns:r="http://schemas.openxmlformats.org/officeDocument/2006/relationships" r:embed="rId89">
          <a:extLst>
            <a:ext uri="{28A0092B-C50C-407E-A947-70E740481C1C}">
              <a14:useLocalDpi xmlns:a14="http://schemas.microsoft.com/office/drawing/2010/main" val="0"/>
            </a:ext>
          </a:extLst>
        </a:blip>
        <a:srcRect/>
        <a:stretch>
          <a:fillRect/>
        </a:stretch>
      </xdr:blipFill>
      <xdr:spPr bwMode="auto">
        <a:xfrm>
          <a:off x="0" y="66713100"/>
          <a:ext cx="76200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415</xdr:row>
      <xdr:rowOff>0</xdr:rowOff>
    </xdr:from>
    <xdr:to>
      <xdr:col>1</xdr:col>
      <xdr:colOff>152400</xdr:colOff>
      <xdr:row>417</xdr:row>
      <xdr:rowOff>57150</xdr:rowOff>
    </xdr:to>
    <xdr:pic>
      <xdr:nvPicPr>
        <xdr:cNvPr id="58317" name="1\MannwhitneyMY.bmp">
          <a:extLst>
            <a:ext uri="{FF2B5EF4-FFF2-40B4-BE49-F238E27FC236}">
              <a16:creationId xmlns:a16="http://schemas.microsoft.com/office/drawing/2014/main" id="{00000000-0008-0000-0100-0000CDE30000}"/>
            </a:ext>
          </a:extLst>
        </xdr:cNvPr>
        <xdr:cNvPicPr>
          <a:picLocks noChangeAspect="1"/>
        </xdr:cNvPicPr>
      </xdr:nvPicPr>
      <xdr:blipFill>
        <a:blip xmlns:r="http://schemas.openxmlformats.org/officeDocument/2006/relationships" r:embed="rId90">
          <a:extLst>
            <a:ext uri="{28A0092B-C50C-407E-A947-70E740481C1C}">
              <a14:useLocalDpi xmlns:a14="http://schemas.microsoft.com/office/drawing/2010/main" val="0"/>
            </a:ext>
          </a:extLst>
        </a:blip>
        <a:srcRect/>
        <a:stretch>
          <a:fillRect/>
        </a:stretch>
      </xdr:blipFill>
      <xdr:spPr bwMode="auto">
        <a:xfrm>
          <a:off x="0" y="67198875"/>
          <a:ext cx="76200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417</xdr:row>
      <xdr:rowOff>0</xdr:rowOff>
    </xdr:from>
    <xdr:to>
      <xdr:col>2</xdr:col>
      <xdr:colOff>361950</xdr:colOff>
      <xdr:row>419</xdr:row>
      <xdr:rowOff>57150</xdr:rowOff>
    </xdr:to>
    <xdr:pic>
      <xdr:nvPicPr>
        <xdr:cNvPr id="58318" name="1\MannwhitneySTD.bmp">
          <a:extLst>
            <a:ext uri="{FF2B5EF4-FFF2-40B4-BE49-F238E27FC236}">
              <a16:creationId xmlns:a16="http://schemas.microsoft.com/office/drawing/2014/main" id="{00000000-0008-0000-0100-0000CEE30000}"/>
            </a:ext>
          </a:extLst>
        </xdr:cNvPr>
        <xdr:cNvPicPr>
          <a:picLocks noChangeAspect="1"/>
        </xdr:cNvPicPr>
      </xdr:nvPicPr>
      <xdr:blipFill>
        <a:blip xmlns:r="http://schemas.openxmlformats.org/officeDocument/2006/relationships" r:embed="rId91">
          <a:extLst>
            <a:ext uri="{28A0092B-C50C-407E-A947-70E740481C1C}">
              <a14:useLocalDpi xmlns:a14="http://schemas.microsoft.com/office/drawing/2010/main" val="0"/>
            </a:ext>
          </a:extLst>
        </a:blip>
        <a:srcRect/>
        <a:stretch>
          <a:fillRect/>
        </a:stretch>
      </xdr:blipFill>
      <xdr:spPr bwMode="auto">
        <a:xfrm>
          <a:off x="0" y="67522725"/>
          <a:ext cx="15811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419</xdr:row>
      <xdr:rowOff>0</xdr:rowOff>
    </xdr:from>
    <xdr:to>
      <xdr:col>3</xdr:col>
      <xdr:colOff>123825</xdr:colOff>
      <xdr:row>421</xdr:row>
      <xdr:rowOff>123825</xdr:rowOff>
    </xdr:to>
    <xdr:pic>
      <xdr:nvPicPr>
        <xdr:cNvPr id="58319" name="1\MannwhitneyU.bmp">
          <a:extLst>
            <a:ext uri="{FF2B5EF4-FFF2-40B4-BE49-F238E27FC236}">
              <a16:creationId xmlns:a16="http://schemas.microsoft.com/office/drawing/2014/main" id="{00000000-0008-0000-0100-0000CFE30000}"/>
            </a:ext>
          </a:extLst>
        </xdr:cNvPr>
        <xdr:cNvPicPr>
          <a:picLocks noChangeAspect="1"/>
        </xdr:cNvPicPr>
      </xdr:nvPicPr>
      <xdr:blipFill>
        <a:blip xmlns:r="http://schemas.openxmlformats.org/officeDocument/2006/relationships" r:embed="rId92">
          <a:extLst>
            <a:ext uri="{28A0092B-C50C-407E-A947-70E740481C1C}">
              <a14:useLocalDpi xmlns:a14="http://schemas.microsoft.com/office/drawing/2010/main" val="0"/>
            </a:ext>
          </a:extLst>
        </a:blip>
        <a:srcRect/>
        <a:stretch>
          <a:fillRect/>
        </a:stretch>
      </xdr:blipFill>
      <xdr:spPr bwMode="auto">
        <a:xfrm>
          <a:off x="0" y="67846575"/>
          <a:ext cx="195262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419</xdr:row>
      <xdr:rowOff>0</xdr:rowOff>
    </xdr:from>
    <xdr:to>
      <xdr:col>13</xdr:col>
      <xdr:colOff>219075</xdr:colOff>
      <xdr:row>421</xdr:row>
      <xdr:rowOff>123825</xdr:rowOff>
    </xdr:to>
    <xdr:pic>
      <xdr:nvPicPr>
        <xdr:cNvPr id="58320" name="2\MannwhitneyU.bmp">
          <a:extLst>
            <a:ext uri="{FF2B5EF4-FFF2-40B4-BE49-F238E27FC236}">
              <a16:creationId xmlns:a16="http://schemas.microsoft.com/office/drawing/2014/main" id="{00000000-0008-0000-0100-0000D0E30000}"/>
            </a:ext>
          </a:extLst>
        </xdr:cNvPr>
        <xdr:cNvPicPr>
          <a:picLocks noChangeAspect="1"/>
        </xdr:cNvPicPr>
      </xdr:nvPicPr>
      <xdr:blipFill>
        <a:blip xmlns:r="http://schemas.openxmlformats.org/officeDocument/2006/relationships" r:embed="rId93">
          <a:extLst>
            <a:ext uri="{28A0092B-C50C-407E-A947-70E740481C1C}">
              <a14:useLocalDpi xmlns:a14="http://schemas.microsoft.com/office/drawing/2010/main" val="0"/>
            </a:ext>
          </a:extLst>
        </a:blip>
        <a:srcRect/>
        <a:stretch>
          <a:fillRect/>
        </a:stretch>
      </xdr:blipFill>
      <xdr:spPr bwMode="auto">
        <a:xfrm>
          <a:off x="6096000" y="67846575"/>
          <a:ext cx="20478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422</xdr:row>
      <xdr:rowOff>0</xdr:rowOff>
    </xdr:from>
    <xdr:to>
      <xdr:col>1</xdr:col>
      <xdr:colOff>152400</xdr:colOff>
      <xdr:row>424</xdr:row>
      <xdr:rowOff>9525</xdr:rowOff>
    </xdr:to>
    <xdr:pic>
      <xdr:nvPicPr>
        <xdr:cNvPr id="58321" name="1\MannwhitneyZ.bmp">
          <a:extLst>
            <a:ext uri="{FF2B5EF4-FFF2-40B4-BE49-F238E27FC236}">
              <a16:creationId xmlns:a16="http://schemas.microsoft.com/office/drawing/2014/main" id="{00000000-0008-0000-0100-0000D1E30000}"/>
            </a:ext>
          </a:extLst>
        </xdr:cNvPr>
        <xdr:cNvPicPr>
          <a:picLocks noChangeAspect="1"/>
        </xdr:cNvPicPr>
      </xdr:nvPicPr>
      <xdr:blipFill>
        <a:blip xmlns:r="http://schemas.openxmlformats.org/officeDocument/2006/relationships" r:embed="rId94">
          <a:extLst>
            <a:ext uri="{28A0092B-C50C-407E-A947-70E740481C1C}">
              <a14:useLocalDpi xmlns:a14="http://schemas.microsoft.com/office/drawing/2010/main" val="0"/>
            </a:ext>
          </a:extLst>
        </a:blip>
        <a:srcRect/>
        <a:stretch>
          <a:fillRect/>
        </a:stretch>
      </xdr:blipFill>
      <xdr:spPr bwMode="auto">
        <a:xfrm>
          <a:off x="0" y="68332350"/>
          <a:ext cx="7620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424</xdr:row>
      <xdr:rowOff>0</xdr:rowOff>
    </xdr:from>
    <xdr:to>
      <xdr:col>1</xdr:col>
      <xdr:colOff>114300</xdr:colOff>
      <xdr:row>426</xdr:row>
      <xdr:rowOff>38100</xdr:rowOff>
    </xdr:to>
    <xdr:pic>
      <xdr:nvPicPr>
        <xdr:cNvPr id="58322" name="1\middelH.bmp">
          <a:extLst>
            <a:ext uri="{FF2B5EF4-FFF2-40B4-BE49-F238E27FC236}">
              <a16:creationId xmlns:a16="http://schemas.microsoft.com/office/drawing/2014/main" id="{00000000-0008-0000-0100-0000D2E30000}"/>
            </a:ext>
          </a:extLst>
        </xdr:cNvPr>
        <xdr:cNvPicPr>
          <a:picLocks noChangeAspect="1"/>
        </xdr:cNvPicPr>
      </xdr:nvPicPr>
      <xdr:blipFill>
        <a:blip xmlns:r="http://schemas.openxmlformats.org/officeDocument/2006/relationships" r:embed="rId95">
          <a:extLst>
            <a:ext uri="{28A0092B-C50C-407E-A947-70E740481C1C}">
              <a14:useLocalDpi xmlns:a14="http://schemas.microsoft.com/office/drawing/2010/main" val="0"/>
            </a:ext>
          </a:extLst>
        </a:blip>
        <a:srcRect/>
        <a:stretch>
          <a:fillRect/>
        </a:stretch>
      </xdr:blipFill>
      <xdr:spPr bwMode="auto">
        <a:xfrm>
          <a:off x="0" y="68656200"/>
          <a:ext cx="7239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426</xdr:row>
      <xdr:rowOff>0</xdr:rowOff>
    </xdr:from>
    <xdr:to>
      <xdr:col>3</xdr:col>
      <xdr:colOff>476250</xdr:colOff>
      <xdr:row>427</xdr:row>
      <xdr:rowOff>57150</xdr:rowOff>
    </xdr:to>
    <xdr:pic>
      <xdr:nvPicPr>
        <xdr:cNvPr id="58323" name="1\ModelFlereAndele.bmp">
          <a:extLst>
            <a:ext uri="{FF2B5EF4-FFF2-40B4-BE49-F238E27FC236}">
              <a16:creationId xmlns:a16="http://schemas.microsoft.com/office/drawing/2014/main" id="{00000000-0008-0000-0100-0000D3E30000}"/>
            </a:ext>
          </a:extLst>
        </xdr:cNvPr>
        <xdr:cNvPicPr>
          <a:picLocks noChangeAspect="1"/>
        </xdr:cNvPicPr>
      </xdr:nvPicPr>
      <xdr:blipFill>
        <a:blip xmlns:r="http://schemas.openxmlformats.org/officeDocument/2006/relationships" r:embed="rId96">
          <a:extLst>
            <a:ext uri="{28A0092B-C50C-407E-A947-70E740481C1C}">
              <a14:useLocalDpi xmlns:a14="http://schemas.microsoft.com/office/drawing/2010/main" val="0"/>
            </a:ext>
          </a:extLst>
        </a:blip>
        <a:srcRect/>
        <a:stretch>
          <a:fillRect/>
        </a:stretch>
      </xdr:blipFill>
      <xdr:spPr bwMode="auto">
        <a:xfrm>
          <a:off x="0" y="68980050"/>
          <a:ext cx="230505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426</xdr:row>
      <xdr:rowOff>0</xdr:rowOff>
    </xdr:from>
    <xdr:to>
      <xdr:col>13</xdr:col>
      <xdr:colOff>476250</xdr:colOff>
      <xdr:row>427</xdr:row>
      <xdr:rowOff>57150</xdr:rowOff>
    </xdr:to>
    <xdr:pic>
      <xdr:nvPicPr>
        <xdr:cNvPr id="58324" name="2\ModelFlereAndele.bmp">
          <a:extLst>
            <a:ext uri="{FF2B5EF4-FFF2-40B4-BE49-F238E27FC236}">
              <a16:creationId xmlns:a16="http://schemas.microsoft.com/office/drawing/2014/main" id="{00000000-0008-0000-0100-0000D4E30000}"/>
            </a:ext>
          </a:extLst>
        </xdr:cNvPr>
        <xdr:cNvPicPr>
          <a:picLocks noChangeAspect="1"/>
        </xdr:cNvPicPr>
      </xdr:nvPicPr>
      <xdr:blipFill>
        <a:blip xmlns:r="http://schemas.openxmlformats.org/officeDocument/2006/relationships" r:embed="rId97">
          <a:extLst>
            <a:ext uri="{28A0092B-C50C-407E-A947-70E740481C1C}">
              <a14:useLocalDpi xmlns:a14="http://schemas.microsoft.com/office/drawing/2010/main" val="0"/>
            </a:ext>
          </a:extLst>
        </a:blip>
        <a:srcRect/>
        <a:stretch>
          <a:fillRect/>
        </a:stretch>
      </xdr:blipFill>
      <xdr:spPr bwMode="auto">
        <a:xfrm>
          <a:off x="6096000" y="68980050"/>
          <a:ext cx="230505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427</xdr:row>
      <xdr:rowOff>0</xdr:rowOff>
    </xdr:from>
    <xdr:to>
      <xdr:col>3</xdr:col>
      <xdr:colOff>333375</xdr:colOff>
      <xdr:row>428</xdr:row>
      <xdr:rowOff>76200</xdr:rowOff>
    </xdr:to>
    <xdr:pic>
      <xdr:nvPicPr>
        <xdr:cNvPr id="58325" name="1\ModelFlereInten.bmp">
          <a:extLst>
            <a:ext uri="{FF2B5EF4-FFF2-40B4-BE49-F238E27FC236}">
              <a16:creationId xmlns:a16="http://schemas.microsoft.com/office/drawing/2014/main" id="{00000000-0008-0000-0100-0000D5E30000}"/>
            </a:ext>
          </a:extLst>
        </xdr:cNvPr>
        <xdr:cNvPicPr>
          <a:picLocks noChangeAspect="1"/>
        </xdr:cNvPicPr>
      </xdr:nvPicPr>
      <xdr:blipFill>
        <a:blip xmlns:r="http://schemas.openxmlformats.org/officeDocument/2006/relationships" r:embed="rId98">
          <a:extLst>
            <a:ext uri="{28A0092B-C50C-407E-A947-70E740481C1C}">
              <a14:useLocalDpi xmlns:a14="http://schemas.microsoft.com/office/drawing/2010/main" val="0"/>
            </a:ext>
          </a:extLst>
        </a:blip>
        <a:srcRect/>
        <a:stretch>
          <a:fillRect/>
        </a:stretch>
      </xdr:blipFill>
      <xdr:spPr bwMode="auto">
        <a:xfrm>
          <a:off x="0" y="69141975"/>
          <a:ext cx="2162175"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427</xdr:row>
      <xdr:rowOff>0</xdr:rowOff>
    </xdr:from>
    <xdr:to>
      <xdr:col>13</xdr:col>
      <xdr:colOff>333375</xdr:colOff>
      <xdr:row>428</xdr:row>
      <xdr:rowOff>76200</xdr:rowOff>
    </xdr:to>
    <xdr:pic>
      <xdr:nvPicPr>
        <xdr:cNvPr id="58326" name="2\ModelFlereInten.bmp">
          <a:extLst>
            <a:ext uri="{FF2B5EF4-FFF2-40B4-BE49-F238E27FC236}">
              <a16:creationId xmlns:a16="http://schemas.microsoft.com/office/drawing/2014/main" id="{00000000-0008-0000-0100-0000D6E30000}"/>
            </a:ext>
          </a:extLst>
        </xdr:cNvPr>
        <xdr:cNvPicPr>
          <a:picLocks noChangeAspect="1"/>
        </xdr:cNvPicPr>
      </xdr:nvPicPr>
      <xdr:blipFill>
        <a:blip xmlns:r="http://schemas.openxmlformats.org/officeDocument/2006/relationships" r:embed="rId99">
          <a:extLst>
            <a:ext uri="{28A0092B-C50C-407E-A947-70E740481C1C}">
              <a14:useLocalDpi xmlns:a14="http://schemas.microsoft.com/office/drawing/2010/main" val="0"/>
            </a:ext>
          </a:extLst>
        </a:blip>
        <a:srcRect/>
        <a:stretch>
          <a:fillRect/>
        </a:stretch>
      </xdr:blipFill>
      <xdr:spPr bwMode="auto">
        <a:xfrm>
          <a:off x="6096000" y="69141975"/>
          <a:ext cx="2162175"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428</xdr:row>
      <xdr:rowOff>0</xdr:rowOff>
    </xdr:from>
    <xdr:to>
      <xdr:col>1</xdr:col>
      <xdr:colOff>352425</xdr:colOff>
      <xdr:row>430</xdr:row>
      <xdr:rowOff>76200</xdr:rowOff>
    </xdr:to>
    <xdr:pic>
      <xdr:nvPicPr>
        <xdr:cNvPr id="58327" name="1\modelkontrolH.bmp">
          <a:extLst>
            <a:ext uri="{FF2B5EF4-FFF2-40B4-BE49-F238E27FC236}">
              <a16:creationId xmlns:a16="http://schemas.microsoft.com/office/drawing/2014/main" id="{00000000-0008-0000-0100-0000D7E30000}"/>
            </a:ext>
          </a:extLst>
        </xdr:cNvPr>
        <xdr:cNvPicPr>
          <a:picLocks noChangeAspect="1"/>
        </xdr:cNvPicPr>
      </xdr:nvPicPr>
      <xdr:blipFill>
        <a:blip xmlns:r="http://schemas.openxmlformats.org/officeDocument/2006/relationships" r:embed="rId100">
          <a:extLst>
            <a:ext uri="{28A0092B-C50C-407E-A947-70E740481C1C}">
              <a14:useLocalDpi xmlns:a14="http://schemas.microsoft.com/office/drawing/2010/main" val="0"/>
            </a:ext>
          </a:extLst>
        </a:blip>
        <a:srcRect/>
        <a:stretch>
          <a:fillRect/>
        </a:stretch>
      </xdr:blipFill>
      <xdr:spPr bwMode="auto">
        <a:xfrm>
          <a:off x="0" y="69303900"/>
          <a:ext cx="96202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430</xdr:row>
      <xdr:rowOff>0</xdr:rowOff>
    </xdr:from>
    <xdr:to>
      <xdr:col>6</xdr:col>
      <xdr:colOff>142875</xdr:colOff>
      <xdr:row>431</xdr:row>
      <xdr:rowOff>19050</xdr:rowOff>
    </xdr:to>
    <xdr:pic>
      <xdr:nvPicPr>
        <xdr:cNvPr id="58328" name="1\my(stik)-approx-acc.bmp">
          <a:extLst>
            <a:ext uri="{FF2B5EF4-FFF2-40B4-BE49-F238E27FC236}">
              <a16:creationId xmlns:a16="http://schemas.microsoft.com/office/drawing/2014/main" id="{00000000-0008-0000-0100-0000D8E30000}"/>
            </a:ext>
          </a:extLst>
        </xdr:cNvPr>
        <xdr:cNvPicPr>
          <a:picLocks noChangeAspect="1"/>
        </xdr:cNvPicPr>
      </xdr:nvPicPr>
      <xdr:blipFill>
        <a:blip xmlns:r="http://schemas.openxmlformats.org/officeDocument/2006/relationships" r:embed="rId101">
          <a:extLst>
            <a:ext uri="{28A0092B-C50C-407E-A947-70E740481C1C}">
              <a14:useLocalDpi xmlns:a14="http://schemas.microsoft.com/office/drawing/2010/main" val="0"/>
            </a:ext>
          </a:extLst>
        </a:blip>
        <a:srcRect/>
        <a:stretch>
          <a:fillRect/>
        </a:stretch>
      </xdr:blipFill>
      <xdr:spPr bwMode="auto">
        <a:xfrm>
          <a:off x="0" y="69627750"/>
          <a:ext cx="380047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430</xdr:row>
      <xdr:rowOff>0</xdr:rowOff>
    </xdr:from>
    <xdr:to>
      <xdr:col>18</xdr:col>
      <xdr:colOff>238125</xdr:colOff>
      <xdr:row>431</xdr:row>
      <xdr:rowOff>47625</xdr:rowOff>
    </xdr:to>
    <xdr:pic>
      <xdr:nvPicPr>
        <xdr:cNvPr id="58329" name="2\my(stik)-approx-acc.bmp">
          <a:extLst>
            <a:ext uri="{FF2B5EF4-FFF2-40B4-BE49-F238E27FC236}">
              <a16:creationId xmlns:a16="http://schemas.microsoft.com/office/drawing/2014/main" id="{00000000-0008-0000-0100-0000D9E30000}"/>
            </a:ext>
          </a:extLst>
        </xdr:cNvPr>
        <xdr:cNvPicPr>
          <a:picLocks noChangeAspect="1"/>
        </xdr:cNvPicPr>
      </xdr:nvPicPr>
      <xdr:blipFill>
        <a:blip xmlns:r="http://schemas.openxmlformats.org/officeDocument/2006/relationships" r:embed="rId102">
          <a:extLst>
            <a:ext uri="{28A0092B-C50C-407E-A947-70E740481C1C}">
              <a14:useLocalDpi xmlns:a14="http://schemas.microsoft.com/office/drawing/2010/main" val="0"/>
            </a:ext>
          </a:extLst>
        </a:blip>
        <a:srcRect/>
        <a:stretch>
          <a:fillRect/>
        </a:stretch>
      </xdr:blipFill>
      <xdr:spPr bwMode="auto">
        <a:xfrm>
          <a:off x="6096000" y="69627750"/>
          <a:ext cx="51149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431</xdr:row>
      <xdr:rowOff>0</xdr:rowOff>
    </xdr:from>
    <xdr:to>
      <xdr:col>6</xdr:col>
      <xdr:colOff>295275</xdr:colOff>
      <xdr:row>432</xdr:row>
      <xdr:rowOff>19050</xdr:rowOff>
    </xdr:to>
    <xdr:pic>
      <xdr:nvPicPr>
        <xdr:cNvPr id="58330" name="1\my(stik)-approx-uacc.bmp">
          <a:extLst>
            <a:ext uri="{FF2B5EF4-FFF2-40B4-BE49-F238E27FC236}">
              <a16:creationId xmlns:a16="http://schemas.microsoft.com/office/drawing/2014/main" id="{00000000-0008-0000-0100-0000DAE30000}"/>
            </a:ext>
          </a:extLst>
        </xdr:cNvPr>
        <xdr:cNvPicPr>
          <a:picLocks noChangeAspect="1"/>
        </xdr:cNvPicPr>
      </xdr:nvPicPr>
      <xdr:blipFill>
        <a:blip xmlns:r="http://schemas.openxmlformats.org/officeDocument/2006/relationships" r:embed="rId103">
          <a:extLst>
            <a:ext uri="{28A0092B-C50C-407E-A947-70E740481C1C}">
              <a14:useLocalDpi xmlns:a14="http://schemas.microsoft.com/office/drawing/2010/main" val="0"/>
            </a:ext>
          </a:extLst>
        </a:blip>
        <a:srcRect/>
        <a:stretch>
          <a:fillRect/>
        </a:stretch>
      </xdr:blipFill>
      <xdr:spPr bwMode="auto">
        <a:xfrm>
          <a:off x="0" y="69789675"/>
          <a:ext cx="395287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431</xdr:row>
      <xdr:rowOff>0</xdr:rowOff>
    </xdr:from>
    <xdr:to>
      <xdr:col>19</xdr:col>
      <xdr:colOff>57150</xdr:colOff>
      <xdr:row>432</xdr:row>
      <xdr:rowOff>57150</xdr:rowOff>
    </xdr:to>
    <xdr:pic>
      <xdr:nvPicPr>
        <xdr:cNvPr id="58331" name="2\my(stik)-approx-uacc.bmp">
          <a:extLst>
            <a:ext uri="{FF2B5EF4-FFF2-40B4-BE49-F238E27FC236}">
              <a16:creationId xmlns:a16="http://schemas.microsoft.com/office/drawing/2014/main" id="{00000000-0008-0000-0100-0000DBE30000}"/>
            </a:ext>
          </a:extLst>
        </xdr:cNvPr>
        <xdr:cNvPicPr>
          <a:picLocks noChangeAspect="1"/>
        </xdr:cNvPicPr>
      </xdr:nvPicPr>
      <xdr:blipFill>
        <a:blip xmlns:r="http://schemas.openxmlformats.org/officeDocument/2006/relationships" r:embed="rId104">
          <a:extLst>
            <a:ext uri="{28A0092B-C50C-407E-A947-70E740481C1C}">
              <a14:useLocalDpi xmlns:a14="http://schemas.microsoft.com/office/drawing/2010/main" val="0"/>
            </a:ext>
          </a:extLst>
        </a:blip>
        <a:srcRect/>
        <a:stretch>
          <a:fillRect/>
        </a:stretch>
      </xdr:blipFill>
      <xdr:spPr bwMode="auto">
        <a:xfrm>
          <a:off x="6096000" y="69789675"/>
          <a:ext cx="554355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432</xdr:row>
      <xdr:rowOff>0</xdr:rowOff>
    </xdr:from>
    <xdr:to>
      <xdr:col>7</xdr:col>
      <xdr:colOff>295275</xdr:colOff>
      <xdr:row>433</xdr:row>
      <xdr:rowOff>9525</xdr:rowOff>
    </xdr:to>
    <xdr:pic>
      <xdr:nvPicPr>
        <xdr:cNvPr id="58332" name="1\my(xy)-approx-acc.bmp">
          <a:extLst>
            <a:ext uri="{FF2B5EF4-FFF2-40B4-BE49-F238E27FC236}">
              <a16:creationId xmlns:a16="http://schemas.microsoft.com/office/drawing/2014/main" id="{00000000-0008-0000-0100-0000DCE30000}"/>
            </a:ext>
          </a:extLst>
        </xdr:cNvPr>
        <xdr:cNvPicPr>
          <a:picLocks noChangeAspect="1"/>
        </xdr:cNvPicPr>
      </xdr:nvPicPr>
      <xdr:blipFill>
        <a:blip xmlns:r="http://schemas.openxmlformats.org/officeDocument/2006/relationships" r:embed="rId105">
          <a:extLst>
            <a:ext uri="{28A0092B-C50C-407E-A947-70E740481C1C}">
              <a14:useLocalDpi xmlns:a14="http://schemas.microsoft.com/office/drawing/2010/main" val="0"/>
            </a:ext>
          </a:extLst>
        </a:blip>
        <a:srcRect/>
        <a:stretch>
          <a:fillRect/>
        </a:stretch>
      </xdr:blipFill>
      <xdr:spPr bwMode="auto">
        <a:xfrm>
          <a:off x="0" y="69951600"/>
          <a:ext cx="456247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432</xdr:row>
      <xdr:rowOff>0</xdr:rowOff>
    </xdr:from>
    <xdr:to>
      <xdr:col>19</xdr:col>
      <xdr:colOff>190500</xdr:colOff>
      <xdr:row>433</xdr:row>
      <xdr:rowOff>76200</xdr:rowOff>
    </xdr:to>
    <xdr:pic>
      <xdr:nvPicPr>
        <xdr:cNvPr id="58333" name="2\my(xy)-approx-acc.bmp">
          <a:extLst>
            <a:ext uri="{FF2B5EF4-FFF2-40B4-BE49-F238E27FC236}">
              <a16:creationId xmlns:a16="http://schemas.microsoft.com/office/drawing/2014/main" id="{00000000-0008-0000-0100-0000DDE30000}"/>
            </a:ext>
          </a:extLst>
        </xdr:cNvPr>
        <xdr:cNvPicPr>
          <a:picLocks noChangeAspect="1"/>
        </xdr:cNvPicPr>
      </xdr:nvPicPr>
      <xdr:blipFill>
        <a:blip xmlns:r="http://schemas.openxmlformats.org/officeDocument/2006/relationships" r:embed="rId106">
          <a:extLst>
            <a:ext uri="{28A0092B-C50C-407E-A947-70E740481C1C}">
              <a14:useLocalDpi xmlns:a14="http://schemas.microsoft.com/office/drawing/2010/main" val="0"/>
            </a:ext>
          </a:extLst>
        </a:blip>
        <a:srcRect/>
        <a:stretch>
          <a:fillRect/>
        </a:stretch>
      </xdr:blipFill>
      <xdr:spPr bwMode="auto">
        <a:xfrm>
          <a:off x="6096000" y="69951600"/>
          <a:ext cx="56769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433</xdr:row>
      <xdr:rowOff>0</xdr:rowOff>
    </xdr:from>
    <xdr:to>
      <xdr:col>7</xdr:col>
      <xdr:colOff>542925</xdr:colOff>
      <xdr:row>434</xdr:row>
      <xdr:rowOff>0</xdr:rowOff>
    </xdr:to>
    <xdr:pic>
      <xdr:nvPicPr>
        <xdr:cNvPr id="58334" name="1\my(xy)-approx-uacc.bmp">
          <a:extLst>
            <a:ext uri="{FF2B5EF4-FFF2-40B4-BE49-F238E27FC236}">
              <a16:creationId xmlns:a16="http://schemas.microsoft.com/office/drawing/2014/main" id="{00000000-0008-0000-0100-0000DEE30000}"/>
            </a:ext>
          </a:extLst>
        </xdr:cNvPr>
        <xdr:cNvPicPr>
          <a:picLocks noChangeAspect="1"/>
        </xdr:cNvPicPr>
      </xdr:nvPicPr>
      <xdr:blipFill>
        <a:blip xmlns:r="http://schemas.openxmlformats.org/officeDocument/2006/relationships" r:embed="rId107">
          <a:extLst>
            <a:ext uri="{28A0092B-C50C-407E-A947-70E740481C1C}">
              <a14:useLocalDpi xmlns:a14="http://schemas.microsoft.com/office/drawing/2010/main" val="0"/>
            </a:ext>
          </a:extLst>
        </a:blip>
        <a:srcRect/>
        <a:stretch>
          <a:fillRect/>
        </a:stretch>
      </xdr:blipFill>
      <xdr:spPr bwMode="auto">
        <a:xfrm>
          <a:off x="0" y="70113525"/>
          <a:ext cx="48101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433</xdr:row>
      <xdr:rowOff>0</xdr:rowOff>
    </xdr:from>
    <xdr:to>
      <xdr:col>20</xdr:col>
      <xdr:colOff>0</xdr:colOff>
      <xdr:row>434</xdr:row>
      <xdr:rowOff>66675</xdr:rowOff>
    </xdr:to>
    <xdr:pic>
      <xdr:nvPicPr>
        <xdr:cNvPr id="58335" name="2\my(xy)-approx-uacc.bmp">
          <a:extLst>
            <a:ext uri="{FF2B5EF4-FFF2-40B4-BE49-F238E27FC236}">
              <a16:creationId xmlns:a16="http://schemas.microsoft.com/office/drawing/2014/main" id="{00000000-0008-0000-0100-0000DFE30000}"/>
            </a:ext>
          </a:extLst>
        </xdr:cNvPr>
        <xdr:cNvPicPr>
          <a:picLocks noChangeAspect="1"/>
        </xdr:cNvPicPr>
      </xdr:nvPicPr>
      <xdr:blipFill>
        <a:blip xmlns:r="http://schemas.openxmlformats.org/officeDocument/2006/relationships" r:embed="rId108">
          <a:extLst>
            <a:ext uri="{28A0092B-C50C-407E-A947-70E740481C1C}">
              <a14:useLocalDpi xmlns:a14="http://schemas.microsoft.com/office/drawing/2010/main" val="0"/>
            </a:ext>
          </a:extLst>
        </a:blip>
        <a:srcRect/>
        <a:stretch>
          <a:fillRect/>
        </a:stretch>
      </xdr:blipFill>
      <xdr:spPr bwMode="auto">
        <a:xfrm>
          <a:off x="6096000" y="70113525"/>
          <a:ext cx="60960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434</xdr:row>
      <xdr:rowOff>0</xdr:rowOff>
    </xdr:from>
    <xdr:to>
      <xdr:col>6</xdr:col>
      <xdr:colOff>352425</xdr:colOff>
      <xdr:row>435</xdr:row>
      <xdr:rowOff>0</xdr:rowOff>
    </xdr:to>
    <xdr:pic>
      <xdr:nvPicPr>
        <xdr:cNvPr id="58336" name="1\my-approx-acc.bmp">
          <a:extLst>
            <a:ext uri="{FF2B5EF4-FFF2-40B4-BE49-F238E27FC236}">
              <a16:creationId xmlns:a16="http://schemas.microsoft.com/office/drawing/2014/main" id="{00000000-0008-0000-0100-0000E0E30000}"/>
            </a:ext>
          </a:extLst>
        </xdr:cNvPr>
        <xdr:cNvPicPr>
          <a:picLocks noChangeAspect="1"/>
        </xdr:cNvPicPr>
      </xdr:nvPicPr>
      <xdr:blipFill>
        <a:blip xmlns:r="http://schemas.openxmlformats.org/officeDocument/2006/relationships" r:embed="rId109">
          <a:extLst>
            <a:ext uri="{28A0092B-C50C-407E-A947-70E740481C1C}">
              <a14:useLocalDpi xmlns:a14="http://schemas.microsoft.com/office/drawing/2010/main" val="0"/>
            </a:ext>
          </a:extLst>
        </a:blip>
        <a:srcRect/>
        <a:stretch>
          <a:fillRect/>
        </a:stretch>
      </xdr:blipFill>
      <xdr:spPr bwMode="auto">
        <a:xfrm>
          <a:off x="0" y="70275450"/>
          <a:ext cx="40100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434</xdr:row>
      <xdr:rowOff>0</xdr:rowOff>
    </xdr:from>
    <xdr:to>
      <xdr:col>18</xdr:col>
      <xdr:colOff>219075</xdr:colOff>
      <xdr:row>435</xdr:row>
      <xdr:rowOff>85725</xdr:rowOff>
    </xdr:to>
    <xdr:pic>
      <xdr:nvPicPr>
        <xdr:cNvPr id="58337" name="2\my-approx-acc.bmp">
          <a:extLst>
            <a:ext uri="{FF2B5EF4-FFF2-40B4-BE49-F238E27FC236}">
              <a16:creationId xmlns:a16="http://schemas.microsoft.com/office/drawing/2014/main" id="{00000000-0008-0000-0100-0000E1E30000}"/>
            </a:ext>
          </a:extLst>
        </xdr:cNvPr>
        <xdr:cNvPicPr>
          <a:picLocks noChangeAspect="1"/>
        </xdr:cNvPicPr>
      </xdr:nvPicPr>
      <xdr:blipFill>
        <a:blip xmlns:r="http://schemas.openxmlformats.org/officeDocument/2006/relationships" r:embed="rId110">
          <a:extLst>
            <a:ext uri="{28A0092B-C50C-407E-A947-70E740481C1C}">
              <a14:useLocalDpi xmlns:a14="http://schemas.microsoft.com/office/drawing/2010/main" val="0"/>
            </a:ext>
          </a:extLst>
        </a:blip>
        <a:srcRect/>
        <a:stretch>
          <a:fillRect/>
        </a:stretch>
      </xdr:blipFill>
      <xdr:spPr bwMode="auto">
        <a:xfrm>
          <a:off x="6096000" y="70275450"/>
          <a:ext cx="5095875"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436</xdr:row>
      <xdr:rowOff>0</xdr:rowOff>
    </xdr:from>
    <xdr:to>
      <xdr:col>6</xdr:col>
      <xdr:colOff>552450</xdr:colOff>
      <xdr:row>437</xdr:row>
      <xdr:rowOff>0</xdr:rowOff>
    </xdr:to>
    <xdr:pic>
      <xdr:nvPicPr>
        <xdr:cNvPr id="58338" name="1\my-approx-uacc.bmp">
          <a:extLst>
            <a:ext uri="{FF2B5EF4-FFF2-40B4-BE49-F238E27FC236}">
              <a16:creationId xmlns:a16="http://schemas.microsoft.com/office/drawing/2014/main" id="{00000000-0008-0000-0100-0000E2E30000}"/>
            </a:ext>
          </a:extLst>
        </xdr:cNvPr>
        <xdr:cNvPicPr>
          <a:picLocks noChangeAspect="1"/>
        </xdr:cNvPicPr>
      </xdr:nvPicPr>
      <xdr:blipFill>
        <a:blip xmlns:r="http://schemas.openxmlformats.org/officeDocument/2006/relationships" r:embed="rId111">
          <a:extLst>
            <a:ext uri="{28A0092B-C50C-407E-A947-70E740481C1C}">
              <a14:useLocalDpi xmlns:a14="http://schemas.microsoft.com/office/drawing/2010/main" val="0"/>
            </a:ext>
          </a:extLst>
        </a:blip>
        <a:srcRect/>
        <a:stretch>
          <a:fillRect/>
        </a:stretch>
      </xdr:blipFill>
      <xdr:spPr bwMode="auto">
        <a:xfrm>
          <a:off x="0" y="70599300"/>
          <a:ext cx="421005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436</xdr:row>
      <xdr:rowOff>0</xdr:rowOff>
    </xdr:from>
    <xdr:to>
      <xdr:col>19</xdr:col>
      <xdr:colOff>66675</xdr:colOff>
      <xdr:row>437</xdr:row>
      <xdr:rowOff>57150</xdr:rowOff>
    </xdr:to>
    <xdr:pic>
      <xdr:nvPicPr>
        <xdr:cNvPr id="58339" name="2\my-approx-uacc.bmp">
          <a:extLst>
            <a:ext uri="{FF2B5EF4-FFF2-40B4-BE49-F238E27FC236}">
              <a16:creationId xmlns:a16="http://schemas.microsoft.com/office/drawing/2014/main" id="{00000000-0008-0000-0100-0000E3E30000}"/>
            </a:ext>
          </a:extLst>
        </xdr:cNvPr>
        <xdr:cNvPicPr>
          <a:picLocks noChangeAspect="1"/>
        </xdr:cNvPicPr>
      </xdr:nvPicPr>
      <xdr:blipFill>
        <a:blip xmlns:r="http://schemas.openxmlformats.org/officeDocument/2006/relationships" r:embed="rId112">
          <a:extLst>
            <a:ext uri="{28A0092B-C50C-407E-A947-70E740481C1C}">
              <a14:useLocalDpi xmlns:a14="http://schemas.microsoft.com/office/drawing/2010/main" val="0"/>
            </a:ext>
          </a:extLst>
        </a:blip>
        <a:srcRect/>
        <a:stretch>
          <a:fillRect/>
        </a:stretch>
      </xdr:blipFill>
      <xdr:spPr bwMode="auto">
        <a:xfrm>
          <a:off x="6096000" y="70599300"/>
          <a:ext cx="5553075"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437</xdr:row>
      <xdr:rowOff>0</xdr:rowOff>
    </xdr:from>
    <xdr:to>
      <xdr:col>1</xdr:col>
      <xdr:colOff>142875</xdr:colOff>
      <xdr:row>440</xdr:row>
      <xdr:rowOff>142875</xdr:rowOff>
    </xdr:to>
    <xdr:pic>
      <xdr:nvPicPr>
        <xdr:cNvPr id="58340" name="1\myfejlmargin.bmp">
          <a:extLst>
            <a:ext uri="{FF2B5EF4-FFF2-40B4-BE49-F238E27FC236}">
              <a16:creationId xmlns:a16="http://schemas.microsoft.com/office/drawing/2014/main" id="{00000000-0008-0000-0100-0000E4E30000}"/>
            </a:ext>
          </a:extLst>
        </xdr:cNvPr>
        <xdr:cNvPicPr>
          <a:picLocks noChangeAspect="1"/>
        </xdr:cNvPicPr>
      </xdr:nvPicPr>
      <xdr:blipFill>
        <a:blip xmlns:r="http://schemas.openxmlformats.org/officeDocument/2006/relationships" r:embed="rId113">
          <a:extLst>
            <a:ext uri="{28A0092B-C50C-407E-A947-70E740481C1C}">
              <a14:useLocalDpi xmlns:a14="http://schemas.microsoft.com/office/drawing/2010/main" val="0"/>
            </a:ext>
          </a:extLst>
        </a:blip>
        <a:srcRect/>
        <a:stretch>
          <a:fillRect/>
        </a:stretch>
      </xdr:blipFill>
      <xdr:spPr bwMode="auto">
        <a:xfrm>
          <a:off x="0" y="70761225"/>
          <a:ext cx="752475"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441</xdr:row>
      <xdr:rowOff>0</xdr:rowOff>
    </xdr:from>
    <xdr:to>
      <xdr:col>1</xdr:col>
      <xdr:colOff>476250</xdr:colOff>
      <xdr:row>445</xdr:row>
      <xdr:rowOff>66675</xdr:rowOff>
    </xdr:to>
    <xdr:pic>
      <xdr:nvPicPr>
        <xdr:cNvPr id="58341" name="1\mytkonfH.bmp">
          <a:extLst>
            <a:ext uri="{FF2B5EF4-FFF2-40B4-BE49-F238E27FC236}">
              <a16:creationId xmlns:a16="http://schemas.microsoft.com/office/drawing/2014/main" id="{00000000-0008-0000-0100-0000E5E30000}"/>
            </a:ext>
          </a:extLst>
        </xdr:cNvPr>
        <xdr:cNvPicPr>
          <a:picLocks noChangeAspect="1"/>
        </xdr:cNvPicPr>
      </xdr:nvPicPr>
      <xdr:blipFill>
        <a:blip xmlns:r="http://schemas.openxmlformats.org/officeDocument/2006/relationships" r:embed="rId114">
          <a:extLst>
            <a:ext uri="{28A0092B-C50C-407E-A947-70E740481C1C}">
              <a14:useLocalDpi xmlns:a14="http://schemas.microsoft.com/office/drawing/2010/main" val="0"/>
            </a:ext>
          </a:extLst>
        </a:blip>
        <a:srcRect/>
        <a:stretch>
          <a:fillRect/>
        </a:stretch>
      </xdr:blipFill>
      <xdr:spPr bwMode="auto">
        <a:xfrm>
          <a:off x="0" y="71408925"/>
          <a:ext cx="1085850"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441</xdr:row>
      <xdr:rowOff>0</xdr:rowOff>
    </xdr:from>
    <xdr:to>
      <xdr:col>11</xdr:col>
      <xdr:colOff>476250</xdr:colOff>
      <xdr:row>444</xdr:row>
      <xdr:rowOff>142875</xdr:rowOff>
    </xdr:to>
    <xdr:pic>
      <xdr:nvPicPr>
        <xdr:cNvPr id="58342" name="2\mytkonfH.bmp">
          <a:extLst>
            <a:ext uri="{FF2B5EF4-FFF2-40B4-BE49-F238E27FC236}">
              <a16:creationId xmlns:a16="http://schemas.microsoft.com/office/drawing/2014/main" id="{00000000-0008-0000-0100-0000E6E30000}"/>
            </a:ext>
          </a:extLst>
        </xdr:cNvPr>
        <xdr:cNvPicPr>
          <a:picLocks noChangeAspect="1"/>
        </xdr:cNvPicPr>
      </xdr:nvPicPr>
      <xdr:blipFill>
        <a:blip xmlns:r="http://schemas.openxmlformats.org/officeDocument/2006/relationships" r:embed="rId115">
          <a:extLst>
            <a:ext uri="{28A0092B-C50C-407E-A947-70E740481C1C}">
              <a14:useLocalDpi xmlns:a14="http://schemas.microsoft.com/office/drawing/2010/main" val="0"/>
            </a:ext>
          </a:extLst>
        </a:blip>
        <a:srcRect/>
        <a:stretch>
          <a:fillRect/>
        </a:stretch>
      </xdr:blipFill>
      <xdr:spPr bwMode="auto">
        <a:xfrm>
          <a:off x="6096000" y="71408925"/>
          <a:ext cx="108585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445</xdr:row>
      <xdr:rowOff>0</xdr:rowOff>
    </xdr:from>
    <xdr:to>
      <xdr:col>1</xdr:col>
      <xdr:colOff>466725</xdr:colOff>
      <xdr:row>449</xdr:row>
      <xdr:rowOff>9525</xdr:rowOff>
    </xdr:to>
    <xdr:pic>
      <xdr:nvPicPr>
        <xdr:cNvPr id="58343" name="1\myzkonfapproxH.bmp">
          <a:extLst>
            <a:ext uri="{FF2B5EF4-FFF2-40B4-BE49-F238E27FC236}">
              <a16:creationId xmlns:a16="http://schemas.microsoft.com/office/drawing/2014/main" id="{00000000-0008-0000-0100-0000E7E30000}"/>
            </a:ext>
          </a:extLst>
        </xdr:cNvPr>
        <xdr:cNvPicPr>
          <a:picLocks noChangeAspect="1"/>
        </xdr:cNvPicPr>
      </xdr:nvPicPr>
      <xdr:blipFill>
        <a:blip xmlns:r="http://schemas.openxmlformats.org/officeDocument/2006/relationships" r:embed="rId116">
          <a:extLst>
            <a:ext uri="{28A0092B-C50C-407E-A947-70E740481C1C}">
              <a14:useLocalDpi xmlns:a14="http://schemas.microsoft.com/office/drawing/2010/main" val="0"/>
            </a:ext>
          </a:extLst>
        </a:blip>
        <a:srcRect/>
        <a:stretch>
          <a:fillRect/>
        </a:stretch>
      </xdr:blipFill>
      <xdr:spPr bwMode="auto">
        <a:xfrm>
          <a:off x="0" y="72056625"/>
          <a:ext cx="1076325" cy="657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445</xdr:row>
      <xdr:rowOff>0</xdr:rowOff>
    </xdr:from>
    <xdr:to>
      <xdr:col>11</xdr:col>
      <xdr:colOff>342900</xdr:colOff>
      <xdr:row>448</xdr:row>
      <xdr:rowOff>123825</xdr:rowOff>
    </xdr:to>
    <xdr:pic>
      <xdr:nvPicPr>
        <xdr:cNvPr id="58344" name="2\myzkonfapproxH.bmp">
          <a:extLst>
            <a:ext uri="{FF2B5EF4-FFF2-40B4-BE49-F238E27FC236}">
              <a16:creationId xmlns:a16="http://schemas.microsoft.com/office/drawing/2014/main" id="{00000000-0008-0000-0100-0000E8E30000}"/>
            </a:ext>
          </a:extLst>
        </xdr:cNvPr>
        <xdr:cNvPicPr>
          <a:picLocks noChangeAspect="1"/>
        </xdr:cNvPicPr>
      </xdr:nvPicPr>
      <xdr:blipFill>
        <a:blip xmlns:r="http://schemas.openxmlformats.org/officeDocument/2006/relationships" r:embed="rId117">
          <a:extLst>
            <a:ext uri="{28A0092B-C50C-407E-A947-70E740481C1C}">
              <a14:useLocalDpi xmlns:a14="http://schemas.microsoft.com/office/drawing/2010/main" val="0"/>
            </a:ext>
          </a:extLst>
        </a:blip>
        <a:srcRect/>
        <a:stretch>
          <a:fillRect/>
        </a:stretch>
      </xdr:blipFill>
      <xdr:spPr bwMode="auto">
        <a:xfrm>
          <a:off x="6096000" y="72056625"/>
          <a:ext cx="95250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449</xdr:row>
      <xdr:rowOff>0</xdr:rowOff>
    </xdr:from>
    <xdr:to>
      <xdr:col>1</xdr:col>
      <xdr:colOff>476250</xdr:colOff>
      <xdr:row>452</xdr:row>
      <xdr:rowOff>123825</xdr:rowOff>
    </xdr:to>
    <xdr:pic>
      <xdr:nvPicPr>
        <xdr:cNvPr id="58345" name="1\myzkonfH.bmp">
          <a:extLst>
            <a:ext uri="{FF2B5EF4-FFF2-40B4-BE49-F238E27FC236}">
              <a16:creationId xmlns:a16="http://schemas.microsoft.com/office/drawing/2014/main" id="{00000000-0008-0000-0100-0000E9E30000}"/>
            </a:ext>
          </a:extLst>
        </xdr:cNvPr>
        <xdr:cNvPicPr>
          <a:picLocks noChangeAspect="1"/>
        </xdr:cNvPicPr>
      </xdr:nvPicPr>
      <xdr:blipFill>
        <a:blip xmlns:r="http://schemas.openxmlformats.org/officeDocument/2006/relationships" r:embed="rId118">
          <a:extLst>
            <a:ext uri="{28A0092B-C50C-407E-A947-70E740481C1C}">
              <a14:useLocalDpi xmlns:a14="http://schemas.microsoft.com/office/drawing/2010/main" val="0"/>
            </a:ext>
          </a:extLst>
        </a:blip>
        <a:srcRect/>
        <a:stretch>
          <a:fillRect/>
        </a:stretch>
      </xdr:blipFill>
      <xdr:spPr bwMode="auto">
        <a:xfrm>
          <a:off x="0" y="72704325"/>
          <a:ext cx="108585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449</xdr:row>
      <xdr:rowOff>0</xdr:rowOff>
    </xdr:from>
    <xdr:to>
      <xdr:col>11</xdr:col>
      <xdr:colOff>333375</xdr:colOff>
      <xdr:row>452</xdr:row>
      <xdr:rowOff>123825</xdr:rowOff>
    </xdr:to>
    <xdr:pic>
      <xdr:nvPicPr>
        <xdr:cNvPr id="58346" name="2\myzkonfH.bmp">
          <a:extLst>
            <a:ext uri="{FF2B5EF4-FFF2-40B4-BE49-F238E27FC236}">
              <a16:creationId xmlns:a16="http://schemas.microsoft.com/office/drawing/2014/main" id="{00000000-0008-0000-0100-0000EAE30000}"/>
            </a:ext>
          </a:extLst>
        </xdr:cNvPr>
        <xdr:cNvPicPr>
          <a:picLocks noChangeAspect="1"/>
        </xdr:cNvPicPr>
      </xdr:nvPicPr>
      <xdr:blipFill>
        <a:blip xmlns:r="http://schemas.openxmlformats.org/officeDocument/2006/relationships" r:embed="rId119">
          <a:extLst>
            <a:ext uri="{28A0092B-C50C-407E-A947-70E740481C1C}">
              <a14:useLocalDpi xmlns:a14="http://schemas.microsoft.com/office/drawing/2010/main" val="0"/>
            </a:ext>
          </a:extLst>
        </a:blip>
        <a:srcRect/>
        <a:stretch>
          <a:fillRect/>
        </a:stretch>
      </xdr:blipFill>
      <xdr:spPr bwMode="auto">
        <a:xfrm>
          <a:off x="6096000" y="72704325"/>
          <a:ext cx="942975"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453</xdr:row>
      <xdr:rowOff>0</xdr:rowOff>
    </xdr:from>
    <xdr:to>
      <xdr:col>3</xdr:col>
      <xdr:colOff>447675</xdr:colOff>
      <xdr:row>455</xdr:row>
      <xdr:rowOff>104775</xdr:rowOff>
    </xdr:to>
    <xdr:pic>
      <xdr:nvPicPr>
        <xdr:cNvPr id="58347" name="1\NmodelgensntH.bmp">
          <a:extLst>
            <a:ext uri="{FF2B5EF4-FFF2-40B4-BE49-F238E27FC236}">
              <a16:creationId xmlns:a16="http://schemas.microsoft.com/office/drawing/2014/main" id="{00000000-0008-0000-0100-0000EBE30000}"/>
            </a:ext>
          </a:extLst>
        </xdr:cNvPr>
        <xdr:cNvPicPr>
          <a:picLocks noChangeAspect="1"/>
        </xdr:cNvPicPr>
      </xdr:nvPicPr>
      <xdr:blipFill>
        <a:blip xmlns:r="http://schemas.openxmlformats.org/officeDocument/2006/relationships" r:embed="rId120">
          <a:extLst>
            <a:ext uri="{28A0092B-C50C-407E-A947-70E740481C1C}">
              <a14:useLocalDpi xmlns:a14="http://schemas.microsoft.com/office/drawing/2010/main" val="0"/>
            </a:ext>
          </a:extLst>
        </a:blip>
        <a:srcRect/>
        <a:stretch>
          <a:fillRect/>
        </a:stretch>
      </xdr:blipFill>
      <xdr:spPr bwMode="auto">
        <a:xfrm>
          <a:off x="0" y="73352025"/>
          <a:ext cx="2276475" cy="428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453</xdr:row>
      <xdr:rowOff>0</xdr:rowOff>
    </xdr:from>
    <xdr:to>
      <xdr:col>14</xdr:col>
      <xdr:colOff>47625</xdr:colOff>
      <xdr:row>455</xdr:row>
      <xdr:rowOff>47625</xdr:rowOff>
    </xdr:to>
    <xdr:pic>
      <xdr:nvPicPr>
        <xdr:cNvPr id="58348" name="2\NmodelgensntH.bmp">
          <a:extLst>
            <a:ext uri="{FF2B5EF4-FFF2-40B4-BE49-F238E27FC236}">
              <a16:creationId xmlns:a16="http://schemas.microsoft.com/office/drawing/2014/main" id="{00000000-0008-0000-0100-0000ECE30000}"/>
            </a:ext>
          </a:extLst>
        </xdr:cNvPr>
        <xdr:cNvPicPr>
          <a:picLocks noChangeAspect="1"/>
        </xdr:cNvPicPr>
      </xdr:nvPicPr>
      <xdr:blipFill>
        <a:blip xmlns:r="http://schemas.openxmlformats.org/officeDocument/2006/relationships" r:embed="rId121">
          <a:extLst>
            <a:ext uri="{28A0092B-C50C-407E-A947-70E740481C1C}">
              <a14:useLocalDpi xmlns:a14="http://schemas.microsoft.com/office/drawing/2010/main" val="0"/>
            </a:ext>
          </a:extLst>
        </a:blip>
        <a:srcRect/>
        <a:stretch>
          <a:fillRect/>
        </a:stretch>
      </xdr:blipFill>
      <xdr:spPr bwMode="auto">
        <a:xfrm>
          <a:off x="6096000" y="73352025"/>
          <a:ext cx="2486025"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456</xdr:row>
      <xdr:rowOff>0</xdr:rowOff>
    </xdr:from>
    <xdr:to>
      <xdr:col>4</xdr:col>
      <xdr:colOff>152400</xdr:colOff>
      <xdr:row>459</xdr:row>
      <xdr:rowOff>19050</xdr:rowOff>
    </xdr:to>
    <xdr:pic>
      <xdr:nvPicPr>
        <xdr:cNvPr id="58349" name="1\Nmodelgensntxy(X)H.bmp">
          <a:extLst>
            <a:ext uri="{FF2B5EF4-FFF2-40B4-BE49-F238E27FC236}">
              <a16:creationId xmlns:a16="http://schemas.microsoft.com/office/drawing/2014/main" id="{00000000-0008-0000-0100-0000EDE30000}"/>
            </a:ext>
          </a:extLst>
        </xdr:cNvPr>
        <xdr:cNvPicPr>
          <a:picLocks noChangeAspect="1"/>
        </xdr:cNvPicPr>
      </xdr:nvPicPr>
      <xdr:blipFill>
        <a:blip xmlns:r="http://schemas.openxmlformats.org/officeDocument/2006/relationships" r:embed="rId122">
          <a:extLst>
            <a:ext uri="{28A0092B-C50C-407E-A947-70E740481C1C}">
              <a14:useLocalDpi xmlns:a14="http://schemas.microsoft.com/office/drawing/2010/main" val="0"/>
            </a:ext>
          </a:extLst>
        </a:blip>
        <a:srcRect/>
        <a:stretch>
          <a:fillRect/>
        </a:stretch>
      </xdr:blipFill>
      <xdr:spPr bwMode="auto">
        <a:xfrm>
          <a:off x="0" y="73837800"/>
          <a:ext cx="2590800"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456</xdr:row>
      <xdr:rowOff>0</xdr:rowOff>
    </xdr:from>
    <xdr:to>
      <xdr:col>14</xdr:col>
      <xdr:colOff>266700</xdr:colOff>
      <xdr:row>458</xdr:row>
      <xdr:rowOff>95250</xdr:rowOff>
    </xdr:to>
    <xdr:pic>
      <xdr:nvPicPr>
        <xdr:cNvPr id="58350" name="2\Nmodelgensntxy(X)H.bmp">
          <a:extLst>
            <a:ext uri="{FF2B5EF4-FFF2-40B4-BE49-F238E27FC236}">
              <a16:creationId xmlns:a16="http://schemas.microsoft.com/office/drawing/2014/main" id="{00000000-0008-0000-0100-0000EEE30000}"/>
            </a:ext>
          </a:extLst>
        </xdr:cNvPr>
        <xdr:cNvPicPr>
          <a:picLocks noChangeAspect="1"/>
        </xdr:cNvPicPr>
      </xdr:nvPicPr>
      <xdr:blipFill>
        <a:blip xmlns:r="http://schemas.openxmlformats.org/officeDocument/2006/relationships" r:embed="rId123">
          <a:extLst>
            <a:ext uri="{28A0092B-C50C-407E-A947-70E740481C1C}">
              <a14:useLocalDpi xmlns:a14="http://schemas.microsoft.com/office/drawing/2010/main" val="0"/>
            </a:ext>
          </a:extLst>
        </a:blip>
        <a:srcRect/>
        <a:stretch>
          <a:fillRect/>
        </a:stretch>
      </xdr:blipFill>
      <xdr:spPr bwMode="auto">
        <a:xfrm>
          <a:off x="6096000" y="73837800"/>
          <a:ext cx="2705100"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459</xdr:row>
      <xdr:rowOff>0</xdr:rowOff>
    </xdr:from>
    <xdr:to>
      <xdr:col>4</xdr:col>
      <xdr:colOff>161925</xdr:colOff>
      <xdr:row>462</xdr:row>
      <xdr:rowOff>47625</xdr:rowOff>
    </xdr:to>
    <xdr:pic>
      <xdr:nvPicPr>
        <xdr:cNvPr id="58351" name="1\Nmodelgensntxy(Y)H.bmp">
          <a:extLst>
            <a:ext uri="{FF2B5EF4-FFF2-40B4-BE49-F238E27FC236}">
              <a16:creationId xmlns:a16="http://schemas.microsoft.com/office/drawing/2014/main" id="{00000000-0008-0000-0100-0000EFE30000}"/>
            </a:ext>
          </a:extLst>
        </xdr:cNvPr>
        <xdr:cNvPicPr>
          <a:picLocks noChangeAspect="1"/>
        </xdr:cNvPicPr>
      </xdr:nvPicPr>
      <xdr:blipFill>
        <a:blip xmlns:r="http://schemas.openxmlformats.org/officeDocument/2006/relationships" r:embed="rId124">
          <a:extLst>
            <a:ext uri="{28A0092B-C50C-407E-A947-70E740481C1C}">
              <a14:useLocalDpi xmlns:a14="http://schemas.microsoft.com/office/drawing/2010/main" val="0"/>
            </a:ext>
          </a:extLst>
        </a:blip>
        <a:srcRect/>
        <a:stretch>
          <a:fillRect/>
        </a:stretch>
      </xdr:blipFill>
      <xdr:spPr bwMode="auto">
        <a:xfrm>
          <a:off x="0" y="74323575"/>
          <a:ext cx="260032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459</xdr:row>
      <xdr:rowOff>0</xdr:rowOff>
    </xdr:from>
    <xdr:to>
      <xdr:col>14</xdr:col>
      <xdr:colOff>257175</xdr:colOff>
      <xdr:row>461</xdr:row>
      <xdr:rowOff>133350</xdr:rowOff>
    </xdr:to>
    <xdr:pic>
      <xdr:nvPicPr>
        <xdr:cNvPr id="58352" name="2\Nmodelgensntxy(Y)H.bmp">
          <a:extLst>
            <a:ext uri="{FF2B5EF4-FFF2-40B4-BE49-F238E27FC236}">
              <a16:creationId xmlns:a16="http://schemas.microsoft.com/office/drawing/2014/main" id="{00000000-0008-0000-0100-0000F0E30000}"/>
            </a:ext>
          </a:extLst>
        </xdr:cNvPr>
        <xdr:cNvPicPr>
          <a:picLocks noChangeAspect="1"/>
        </xdr:cNvPicPr>
      </xdr:nvPicPr>
      <xdr:blipFill>
        <a:blip xmlns:r="http://schemas.openxmlformats.org/officeDocument/2006/relationships" r:embed="rId125">
          <a:extLst>
            <a:ext uri="{28A0092B-C50C-407E-A947-70E740481C1C}">
              <a14:useLocalDpi xmlns:a14="http://schemas.microsoft.com/office/drawing/2010/main" val="0"/>
            </a:ext>
          </a:extLst>
        </a:blip>
        <a:srcRect/>
        <a:stretch>
          <a:fillRect/>
        </a:stretch>
      </xdr:blipFill>
      <xdr:spPr bwMode="auto">
        <a:xfrm>
          <a:off x="6096000" y="74323575"/>
          <a:ext cx="2695575"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462</xdr:row>
      <xdr:rowOff>0</xdr:rowOff>
    </xdr:from>
    <xdr:to>
      <xdr:col>1</xdr:col>
      <xdr:colOff>238125</xdr:colOff>
      <xdr:row>463</xdr:row>
      <xdr:rowOff>47625</xdr:rowOff>
    </xdr:to>
    <xdr:pic>
      <xdr:nvPicPr>
        <xdr:cNvPr id="58353" name="1\Nmodelxy(Y)H.bmp">
          <a:extLst>
            <a:ext uri="{FF2B5EF4-FFF2-40B4-BE49-F238E27FC236}">
              <a16:creationId xmlns:a16="http://schemas.microsoft.com/office/drawing/2014/main" id="{00000000-0008-0000-0100-0000F1E30000}"/>
            </a:ext>
          </a:extLst>
        </xdr:cNvPr>
        <xdr:cNvPicPr>
          <a:picLocks noChangeAspect="1"/>
        </xdr:cNvPicPr>
      </xdr:nvPicPr>
      <xdr:blipFill>
        <a:blip xmlns:r="http://schemas.openxmlformats.org/officeDocument/2006/relationships" r:embed="rId126">
          <a:extLst>
            <a:ext uri="{28A0092B-C50C-407E-A947-70E740481C1C}">
              <a14:useLocalDpi xmlns:a14="http://schemas.microsoft.com/office/drawing/2010/main" val="0"/>
            </a:ext>
          </a:extLst>
        </a:blip>
        <a:srcRect/>
        <a:stretch>
          <a:fillRect/>
        </a:stretch>
      </xdr:blipFill>
      <xdr:spPr bwMode="auto">
        <a:xfrm>
          <a:off x="0" y="74809350"/>
          <a:ext cx="8477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463</xdr:row>
      <xdr:rowOff>0</xdr:rowOff>
    </xdr:from>
    <xdr:to>
      <xdr:col>6</xdr:col>
      <xdr:colOff>561975</xdr:colOff>
      <xdr:row>464</xdr:row>
      <xdr:rowOff>28575</xdr:rowOff>
    </xdr:to>
    <xdr:pic>
      <xdr:nvPicPr>
        <xdr:cNvPr id="58354" name="1\p(stik)-approx-acc.bmp">
          <a:extLst>
            <a:ext uri="{FF2B5EF4-FFF2-40B4-BE49-F238E27FC236}">
              <a16:creationId xmlns:a16="http://schemas.microsoft.com/office/drawing/2014/main" id="{00000000-0008-0000-0100-0000F2E30000}"/>
            </a:ext>
          </a:extLst>
        </xdr:cNvPr>
        <xdr:cNvPicPr>
          <a:picLocks noChangeAspect="1"/>
        </xdr:cNvPicPr>
      </xdr:nvPicPr>
      <xdr:blipFill>
        <a:blip xmlns:r="http://schemas.openxmlformats.org/officeDocument/2006/relationships" r:embed="rId127">
          <a:extLst>
            <a:ext uri="{28A0092B-C50C-407E-A947-70E740481C1C}">
              <a14:useLocalDpi xmlns:a14="http://schemas.microsoft.com/office/drawing/2010/main" val="0"/>
            </a:ext>
          </a:extLst>
        </a:blip>
        <a:srcRect/>
        <a:stretch>
          <a:fillRect/>
        </a:stretch>
      </xdr:blipFill>
      <xdr:spPr bwMode="auto">
        <a:xfrm>
          <a:off x="0" y="74971275"/>
          <a:ext cx="42195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463</xdr:row>
      <xdr:rowOff>0</xdr:rowOff>
    </xdr:from>
    <xdr:to>
      <xdr:col>19</xdr:col>
      <xdr:colOff>9525</xdr:colOff>
      <xdr:row>464</xdr:row>
      <xdr:rowOff>47625</xdr:rowOff>
    </xdr:to>
    <xdr:pic>
      <xdr:nvPicPr>
        <xdr:cNvPr id="58355" name="2\p(stik)-approx-acc.bmp">
          <a:extLst>
            <a:ext uri="{FF2B5EF4-FFF2-40B4-BE49-F238E27FC236}">
              <a16:creationId xmlns:a16="http://schemas.microsoft.com/office/drawing/2014/main" id="{00000000-0008-0000-0100-0000F3E30000}"/>
            </a:ext>
          </a:extLst>
        </xdr:cNvPr>
        <xdr:cNvPicPr>
          <a:picLocks noChangeAspect="1"/>
        </xdr:cNvPicPr>
      </xdr:nvPicPr>
      <xdr:blipFill>
        <a:blip xmlns:r="http://schemas.openxmlformats.org/officeDocument/2006/relationships" r:embed="rId128">
          <a:extLst>
            <a:ext uri="{28A0092B-C50C-407E-A947-70E740481C1C}">
              <a14:useLocalDpi xmlns:a14="http://schemas.microsoft.com/office/drawing/2010/main" val="0"/>
            </a:ext>
          </a:extLst>
        </a:blip>
        <a:srcRect/>
        <a:stretch>
          <a:fillRect/>
        </a:stretch>
      </xdr:blipFill>
      <xdr:spPr bwMode="auto">
        <a:xfrm>
          <a:off x="6096000" y="74971275"/>
          <a:ext cx="54959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464</xdr:row>
      <xdr:rowOff>0</xdr:rowOff>
    </xdr:from>
    <xdr:to>
      <xdr:col>7</xdr:col>
      <xdr:colOff>152400</xdr:colOff>
      <xdr:row>465</xdr:row>
      <xdr:rowOff>38100</xdr:rowOff>
    </xdr:to>
    <xdr:pic>
      <xdr:nvPicPr>
        <xdr:cNvPr id="58356" name="1\p(stik)-approx-uacc.bmp">
          <a:extLst>
            <a:ext uri="{FF2B5EF4-FFF2-40B4-BE49-F238E27FC236}">
              <a16:creationId xmlns:a16="http://schemas.microsoft.com/office/drawing/2014/main" id="{00000000-0008-0000-0100-0000F4E30000}"/>
            </a:ext>
          </a:extLst>
        </xdr:cNvPr>
        <xdr:cNvPicPr>
          <a:picLocks noChangeAspect="1"/>
        </xdr:cNvPicPr>
      </xdr:nvPicPr>
      <xdr:blipFill>
        <a:blip xmlns:r="http://schemas.openxmlformats.org/officeDocument/2006/relationships" r:embed="rId129">
          <a:extLst>
            <a:ext uri="{28A0092B-C50C-407E-A947-70E740481C1C}">
              <a14:useLocalDpi xmlns:a14="http://schemas.microsoft.com/office/drawing/2010/main" val="0"/>
            </a:ext>
          </a:extLst>
        </a:blip>
        <a:srcRect/>
        <a:stretch>
          <a:fillRect/>
        </a:stretch>
      </xdr:blipFill>
      <xdr:spPr bwMode="auto">
        <a:xfrm>
          <a:off x="0" y="75133200"/>
          <a:ext cx="44196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464</xdr:row>
      <xdr:rowOff>0</xdr:rowOff>
    </xdr:from>
    <xdr:to>
      <xdr:col>19</xdr:col>
      <xdr:colOff>419100</xdr:colOff>
      <xdr:row>465</xdr:row>
      <xdr:rowOff>66675</xdr:rowOff>
    </xdr:to>
    <xdr:pic>
      <xdr:nvPicPr>
        <xdr:cNvPr id="58357" name="2\p(stik)-approx-uacc.bmp">
          <a:extLst>
            <a:ext uri="{FF2B5EF4-FFF2-40B4-BE49-F238E27FC236}">
              <a16:creationId xmlns:a16="http://schemas.microsoft.com/office/drawing/2014/main" id="{00000000-0008-0000-0100-0000F5E30000}"/>
            </a:ext>
          </a:extLst>
        </xdr:cNvPr>
        <xdr:cNvPicPr>
          <a:picLocks noChangeAspect="1"/>
        </xdr:cNvPicPr>
      </xdr:nvPicPr>
      <xdr:blipFill>
        <a:blip xmlns:r="http://schemas.openxmlformats.org/officeDocument/2006/relationships" r:embed="rId130">
          <a:extLst>
            <a:ext uri="{28A0092B-C50C-407E-A947-70E740481C1C}">
              <a14:useLocalDpi xmlns:a14="http://schemas.microsoft.com/office/drawing/2010/main" val="0"/>
            </a:ext>
          </a:extLst>
        </a:blip>
        <a:srcRect/>
        <a:stretch>
          <a:fillRect/>
        </a:stretch>
      </xdr:blipFill>
      <xdr:spPr bwMode="auto">
        <a:xfrm>
          <a:off x="6096000" y="75133200"/>
          <a:ext cx="5905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465</xdr:row>
      <xdr:rowOff>0</xdr:rowOff>
    </xdr:from>
    <xdr:to>
      <xdr:col>7</xdr:col>
      <xdr:colOff>76200</xdr:colOff>
      <xdr:row>466</xdr:row>
      <xdr:rowOff>0</xdr:rowOff>
    </xdr:to>
    <xdr:pic>
      <xdr:nvPicPr>
        <xdr:cNvPr id="58358" name="1\p(test)-approx-acc.bmp">
          <a:extLst>
            <a:ext uri="{FF2B5EF4-FFF2-40B4-BE49-F238E27FC236}">
              <a16:creationId xmlns:a16="http://schemas.microsoft.com/office/drawing/2014/main" id="{00000000-0008-0000-0100-0000F6E30000}"/>
            </a:ext>
          </a:extLst>
        </xdr:cNvPr>
        <xdr:cNvPicPr>
          <a:picLocks noChangeAspect="1"/>
        </xdr:cNvPicPr>
      </xdr:nvPicPr>
      <xdr:blipFill>
        <a:blip xmlns:r="http://schemas.openxmlformats.org/officeDocument/2006/relationships" r:embed="rId131">
          <a:extLst>
            <a:ext uri="{28A0092B-C50C-407E-A947-70E740481C1C}">
              <a14:useLocalDpi xmlns:a14="http://schemas.microsoft.com/office/drawing/2010/main" val="0"/>
            </a:ext>
          </a:extLst>
        </a:blip>
        <a:srcRect/>
        <a:stretch>
          <a:fillRect/>
        </a:stretch>
      </xdr:blipFill>
      <xdr:spPr bwMode="auto">
        <a:xfrm>
          <a:off x="0" y="75295125"/>
          <a:ext cx="43434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465</xdr:row>
      <xdr:rowOff>0</xdr:rowOff>
    </xdr:from>
    <xdr:to>
      <xdr:col>18</xdr:col>
      <xdr:colOff>581025</xdr:colOff>
      <xdr:row>466</xdr:row>
      <xdr:rowOff>57150</xdr:rowOff>
    </xdr:to>
    <xdr:pic>
      <xdr:nvPicPr>
        <xdr:cNvPr id="58359" name="2\p(test)-approx-acc.bmp">
          <a:extLst>
            <a:ext uri="{FF2B5EF4-FFF2-40B4-BE49-F238E27FC236}">
              <a16:creationId xmlns:a16="http://schemas.microsoft.com/office/drawing/2014/main" id="{00000000-0008-0000-0100-0000F7E30000}"/>
            </a:ext>
          </a:extLst>
        </xdr:cNvPr>
        <xdr:cNvPicPr>
          <a:picLocks noChangeAspect="1"/>
        </xdr:cNvPicPr>
      </xdr:nvPicPr>
      <xdr:blipFill>
        <a:blip xmlns:r="http://schemas.openxmlformats.org/officeDocument/2006/relationships" r:embed="rId132">
          <a:extLst>
            <a:ext uri="{28A0092B-C50C-407E-A947-70E740481C1C}">
              <a14:useLocalDpi xmlns:a14="http://schemas.microsoft.com/office/drawing/2010/main" val="0"/>
            </a:ext>
          </a:extLst>
        </a:blip>
        <a:srcRect/>
        <a:stretch>
          <a:fillRect/>
        </a:stretch>
      </xdr:blipFill>
      <xdr:spPr bwMode="auto">
        <a:xfrm>
          <a:off x="6096000" y="75295125"/>
          <a:ext cx="5457825"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466</xdr:row>
      <xdr:rowOff>0</xdr:rowOff>
    </xdr:from>
    <xdr:to>
      <xdr:col>7</xdr:col>
      <xdr:colOff>238125</xdr:colOff>
      <xdr:row>467</xdr:row>
      <xdr:rowOff>0</xdr:rowOff>
    </xdr:to>
    <xdr:pic>
      <xdr:nvPicPr>
        <xdr:cNvPr id="58360" name="1\p(test)-approx-uacc.bmp">
          <a:extLst>
            <a:ext uri="{FF2B5EF4-FFF2-40B4-BE49-F238E27FC236}">
              <a16:creationId xmlns:a16="http://schemas.microsoft.com/office/drawing/2014/main" id="{00000000-0008-0000-0100-0000F8E30000}"/>
            </a:ext>
          </a:extLst>
        </xdr:cNvPr>
        <xdr:cNvPicPr>
          <a:picLocks noChangeAspect="1"/>
        </xdr:cNvPicPr>
      </xdr:nvPicPr>
      <xdr:blipFill>
        <a:blip xmlns:r="http://schemas.openxmlformats.org/officeDocument/2006/relationships" r:embed="rId133">
          <a:extLst>
            <a:ext uri="{28A0092B-C50C-407E-A947-70E740481C1C}">
              <a14:useLocalDpi xmlns:a14="http://schemas.microsoft.com/office/drawing/2010/main" val="0"/>
            </a:ext>
          </a:extLst>
        </a:blip>
        <a:srcRect/>
        <a:stretch>
          <a:fillRect/>
        </a:stretch>
      </xdr:blipFill>
      <xdr:spPr bwMode="auto">
        <a:xfrm>
          <a:off x="0" y="75457050"/>
          <a:ext cx="45053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466</xdr:row>
      <xdr:rowOff>0</xdr:rowOff>
    </xdr:from>
    <xdr:to>
      <xdr:col>19</xdr:col>
      <xdr:colOff>400050</xdr:colOff>
      <xdr:row>467</xdr:row>
      <xdr:rowOff>57150</xdr:rowOff>
    </xdr:to>
    <xdr:pic>
      <xdr:nvPicPr>
        <xdr:cNvPr id="58361" name="2\p(test)-approx-uacc.bmp">
          <a:extLst>
            <a:ext uri="{FF2B5EF4-FFF2-40B4-BE49-F238E27FC236}">
              <a16:creationId xmlns:a16="http://schemas.microsoft.com/office/drawing/2014/main" id="{00000000-0008-0000-0100-0000F9E30000}"/>
            </a:ext>
          </a:extLst>
        </xdr:cNvPr>
        <xdr:cNvPicPr>
          <a:picLocks noChangeAspect="1"/>
        </xdr:cNvPicPr>
      </xdr:nvPicPr>
      <xdr:blipFill>
        <a:blip xmlns:r="http://schemas.openxmlformats.org/officeDocument/2006/relationships" r:embed="rId134">
          <a:extLst>
            <a:ext uri="{28A0092B-C50C-407E-A947-70E740481C1C}">
              <a14:useLocalDpi xmlns:a14="http://schemas.microsoft.com/office/drawing/2010/main" val="0"/>
            </a:ext>
          </a:extLst>
        </a:blip>
        <a:srcRect/>
        <a:stretch>
          <a:fillRect/>
        </a:stretch>
      </xdr:blipFill>
      <xdr:spPr bwMode="auto">
        <a:xfrm>
          <a:off x="6096000" y="75457050"/>
          <a:ext cx="588645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467</xdr:row>
      <xdr:rowOff>0</xdr:rowOff>
    </xdr:from>
    <xdr:to>
      <xdr:col>7</xdr:col>
      <xdr:colOff>19050</xdr:colOff>
      <xdr:row>468</xdr:row>
      <xdr:rowOff>19050</xdr:rowOff>
    </xdr:to>
    <xdr:pic>
      <xdr:nvPicPr>
        <xdr:cNvPr id="58362" name="1\p-approx-acc.bmp">
          <a:extLst>
            <a:ext uri="{FF2B5EF4-FFF2-40B4-BE49-F238E27FC236}">
              <a16:creationId xmlns:a16="http://schemas.microsoft.com/office/drawing/2014/main" id="{00000000-0008-0000-0100-0000FAE30000}"/>
            </a:ext>
          </a:extLst>
        </xdr:cNvPr>
        <xdr:cNvPicPr>
          <a:picLocks noChangeAspect="1"/>
        </xdr:cNvPicPr>
      </xdr:nvPicPr>
      <xdr:blipFill>
        <a:blip xmlns:r="http://schemas.openxmlformats.org/officeDocument/2006/relationships" r:embed="rId135">
          <a:extLst>
            <a:ext uri="{28A0092B-C50C-407E-A947-70E740481C1C}">
              <a14:useLocalDpi xmlns:a14="http://schemas.microsoft.com/office/drawing/2010/main" val="0"/>
            </a:ext>
          </a:extLst>
        </a:blip>
        <a:srcRect/>
        <a:stretch>
          <a:fillRect/>
        </a:stretch>
      </xdr:blipFill>
      <xdr:spPr bwMode="auto">
        <a:xfrm>
          <a:off x="0" y="75618975"/>
          <a:ext cx="4286250"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467</xdr:row>
      <xdr:rowOff>0</xdr:rowOff>
    </xdr:from>
    <xdr:to>
      <xdr:col>18</xdr:col>
      <xdr:colOff>561975</xdr:colOff>
      <xdr:row>468</xdr:row>
      <xdr:rowOff>47625</xdr:rowOff>
    </xdr:to>
    <xdr:pic>
      <xdr:nvPicPr>
        <xdr:cNvPr id="58363" name="2\p-approx-acc.bmp">
          <a:extLst>
            <a:ext uri="{FF2B5EF4-FFF2-40B4-BE49-F238E27FC236}">
              <a16:creationId xmlns:a16="http://schemas.microsoft.com/office/drawing/2014/main" id="{00000000-0008-0000-0100-0000FBE30000}"/>
            </a:ext>
          </a:extLst>
        </xdr:cNvPr>
        <xdr:cNvPicPr>
          <a:picLocks noChangeAspect="1"/>
        </xdr:cNvPicPr>
      </xdr:nvPicPr>
      <xdr:blipFill>
        <a:blip xmlns:r="http://schemas.openxmlformats.org/officeDocument/2006/relationships" r:embed="rId136">
          <a:extLst>
            <a:ext uri="{28A0092B-C50C-407E-A947-70E740481C1C}">
              <a14:useLocalDpi xmlns:a14="http://schemas.microsoft.com/office/drawing/2010/main" val="0"/>
            </a:ext>
          </a:extLst>
        </a:blip>
        <a:srcRect/>
        <a:stretch>
          <a:fillRect/>
        </a:stretch>
      </xdr:blipFill>
      <xdr:spPr bwMode="auto">
        <a:xfrm>
          <a:off x="6096000" y="75618975"/>
          <a:ext cx="543877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468</xdr:row>
      <xdr:rowOff>0</xdr:rowOff>
    </xdr:from>
    <xdr:to>
      <xdr:col>7</xdr:col>
      <xdr:colOff>171450</xdr:colOff>
      <xdr:row>469</xdr:row>
      <xdr:rowOff>19050</xdr:rowOff>
    </xdr:to>
    <xdr:pic>
      <xdr:nvPicPr>
        <xdr:cNvPr id="58364" name="1\p-approx-uacc.bmp">
          <a:extLst>
            <a:ext uri="{FF2B5EF4-FFF2-40B4-BE49-F238E27FC236}">
              <a16:creationId xmlns:a16="http://schemas.microsoft.com/office/drawing/2014/main" id="{00000000-0008-0000-0100-0000FCE30000}"/>
            </a:ext>
          </a:extLst>
        </xdr:cNvPr>
        <xdr:cNvPicPr>
          <a:picLocks noChangeAspect="1"/>
        </xdr:cNvPicPr>
      </xdr:nvPicPr>
      <xdr:blipFill>
        <a:blip xmlns:r="http://schemas.openxmlformats.org/officeDocument/2006/relationships" r:embed="rId137">
          <a:extLst>
            <a:ext uri="{28A0092B-C50C-407E-A947-70E740481C1C}">
              <a14:useLocalDpi xmlns:a14="http://schemas.microsoft.com/office/drawing/2010/main" val="0"/>
            </a:ext>
          </a:extLst>
        </a:blip>
        <a:srcRect/>
        <a:stretch>
          <a:fillRect/>
        </a:stretch>
      </xdr:blipFill>
      <xdr:spPr bwMode="auto">
        <a:xfrm>
          <a:off x="0" y="75780900"/>
          <a:ext cx="4438650"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468</xdr:row>
      <xdr:rowOff>0</xdr:rowOff>
    </xdr:from>
    <xdr:to>
      <xdr:col>19</xdr:col>
      <xdr:colOff>323850</xdr:colOff>
      <xdr:row>469</xdr:row>
      <xdr:rowOff>57150</xdr:rowOff>
    </xdr:to>
    <xdr:pic>
      <xdr:nvPicPr>
        <xdr:cNvPr id="58365" name="2\p-approx-uacc.bmp">
          <a:extLst>
            <a:ext uri="{FF2B5EF4-FFF2-40B4-BE49-F238E27FC236}">
              <a16:creationId xmlns:a16="http://schemas.microsoft.com/office/drawing/2014/main" id="{00000000-0008-0000-0100-0000FDE30000}"/>
            </a:ext>
          </a:extLst>
        </xdr:cNvPr>
        <xdr:cNvPicPr>
          <a:picLocks noChangeAspect="1"/>
        </xdr:cNvPicPr>
      </xdr:nvPicPr>
      <xdr:blipFill>
        <a:blip xmlns:r="http://schemas.openxmlformats.org/officeDocument/2006/relationships" r:embed="rId138">
          <a:extLst>
            <a:ext uri="{28A0092B-C50C-407E-A947-70E740481C1C}">
              <a14:useLocalDpi xmlns:a14="http://schemas.microsoft.com/office/drawing/2010/main" val="0"/>
            </a:ext>
          </a:extLst>
        </a:blip>
        <a:srcRect/>
        <a:stretch>
          <a:fillRect/>
        </a:stretch>
      </xdr:blipFill>
      <xdr:spPr bwMode="auto">
        <a:xfrm>
          <a:off x="6096000" y="75780900"/>
          <a:ext cx="581025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469</xdr:row>
      <xdr:rowOff>0</xdr:rowOff>
    </xdr:from>
    <xdr:to>
      <xdr:col>1</xdr:col>
      <xdr:colOff>466725</xdr:colOff>
      <xdr:row>472</xdr:row>
      <xdr:rowOff>152400</xdr:rowOff>
    </xdr:to>
    <xdr:pic>
      <xdr:nvPicPr>
        <xdr:cNvPr id="58366" name="1\pFejlmargin.bmp">
          <a:extLst>
            <a:ext uri="{FF2B5EF4-FFF2-40B4-BE49-F238E27FC236}">
              <a16:creationId xmlns:a16="http://schemas.microsoft.com/office/drawing/2014/main" id="{00000000-0008-0000-0100-0000FEE30000}"/>
            </a:ext>
          </a:extLst>
        </xdr:cNvPr>
        <xdr:cNvPicPr>
          <a:picLocks noChangeAspect="1"/>
        </xdr:cNvPicPr>
      </xdr:nvPicPr>
      <xdr:blipFill>
        <a:blip xmlns:r="http://schemas.openxmlformats.org/officeDocument/2006/relationships" r:embed="rId139">
          <a:extLst>
            <a:ext uri="{28A0092B-C50C-407E-A947-70E740481C1C}">
              <a14:useLocalDpi xmlns:a14="http://schemas.microsoft.com/office/drawing/2010/main" val="0"/>
            </a:ext>
          </a:extLst>
        </a:blip>
        <a:srcRect/>
        <a:stretch>
          <a:fillRect/>
        </a:stretch>
      </xdr:blipFill>
      <xdr:spPr bwMode="auto">
        <a:xfrm>
          <a:off x="0" y="75942825"/>
          <a:ext cx="1076325"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473</xdr:row>
      <xdr:rowOff>0</xdr:rowOff>
    </xdr:from>
    <xdr:to>
      <xdr:col>1</xdr:col>
      <xdr:colOff>161925</xdr:colOff>
      <xdr:row>475</xdr:row>
      <xdr:rowOff>76200</xdr:rowOff>
    </xdr:to>
    <xdr:pic>
      <xdr:nvPicPr>
        <xdr:cNvPr id="58367" name="1\phat0H.bmp">
          <a:extLst>
            <a:ext uri="{FF2B5EF4-FFF2-40B4-BE49-F238E27FC236}">
              <a16:creationId xmlns:a16="http://schemas.microsoft.com/office/drawing/2014/main" id="{00000000-0008-0000-0100-0000FFE30000}"/>
            </a:ext>
          </a:extLst>
        </xdr:cNvPr>
        <xdr:cNvPicPr>
          <a:picLocks noChangeAspect="1"/>
        </xdr:cNvPicPr>
      </xdr:nvPicPr>
      <xdr:blipFill>
        <a:blip xmlns:r="http://schemas.openxmlformats.org/officeDocument/2006/relationships" r:embed="rId140">
          <a:extLst>
            <a:ext uri="{28A0092B-C50C-407E-A947-70E740481C1C}">
              <a14:useLocalDpi xmlns:a14="http://schemas.microsoft.com/office/drawing/2010/main" val="0"/>
            </a:ext>
          </a:extLst>
        </a:blip>
        <a:srcRect/>
        <a:stretch>
          <a:fillRect/>
        </a:stretch>
      </xdr:blipFill>
      <xdr:spPr bwMode="auto">
        <a:xfrm>
          <a:off x="0" y="76590525"/>
          <a:ext cx="77152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475</xdr:row>
      <xdr:rowOff>0</xdr:rowOff>
    </xdr:from>
    <xdr:to>
      <xdr:col>1</xdr:col>
      <xdr:colOff>142875</xdr:colOff>
      <xdr:row>477</xdr:row>
      <xdr:rowOff>142875</xdr:rowOff>
    </xdr:to>
    <xdr:pic>
      <xdr:nvPicPr>
        <xdr:cNvPr id="58368" name="1\PhatFlereAndele.bmp">
          <a:extLst>
            <a:ext uri="{FF2B5EF4-FFF2-40B4-BE49-F238E27FC236}">
              <a16:creationId xmlns:a16="http://schemas.microsoft.com/office/drawing/2014/main" id="{00000000-0008-0000-0100-000000E40000}"/>
            </a:ext>
          </a:extLst>
        </xdr:cNvPr>
        <xdr:cNvPicPr>
          <a:picLocks noChangeAspect="1"/>
        </xdr:cNvPicPr>
      </xdr:nvPicPr>
      <xdr:blipFill>
        <a:blip xmlns:r="http://schemas.openxmlformats.org/officeDocument/2006/relationships" r:embed="rId141">
          <a:extLst>
            <a:ext uri="{28A0092B-C50C-407E-A947-70E740481C1C}">
              <a14:useLocalDpi xmlns:a14="http://schemas.microsoft.com/office/drawing/2010/main" val="0"/>
            </a:ext>
          </a:extLst>
        </a:blip>
        <a:srcRect/>
        <a:stretch>
          <a:fillRect/>
        </a:stretch>
      </xdr:blipFill>
      <xdr:spPr bwMode="auto">
        <a:xfrm>
          <a:off x="0" y="76914375"/>
          <a:ext cx="75247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478</xdr:row>
      <xdr:rowOff>0</xdr:rowOff>
    </xdr:from>
    <xdr:to>
      <xdr:col>0</xdr:col>
      <xdr:colOff>114300</xdr:colOff>
      <xdr:row>478</xdr:row>
      <xdr:rowOff>142875</xdr:rowOff>
    </xdr:to>
    <xdr:pic>
      <xdr:nvPicPr>
        <xdr:cNvPr id="58369" name="1\phatH.bmp">
          <a:extLst>
            <a:ext uri="{FF2B5EF4-FFF2-40B4-BE49-F238E27FC236}">
              <a16:creationId xmlns:a16="http://schemas.microsoft.com/office/drawing/2014/main" id="{00000000-0008-0000-0100-000001E40000}"/>
            </a:ext>
          </a:extLst>
        </xdr:cNvPr>
        <xdr:cNvPicPr>
          <a:picLocks noChangeAspect="1"/>
        </xdr:cNvPicPr>
      </xdr:nvPicPr>
      <xdr:blipFill>
        <a:blip xmlns:r="http://schemas.openxmlformats.org/officeDocument/2006/relationships" r:embed="rId142">
          <a:extLst>
            <a:ext uri="{28A0092B-C50C-407E-A947-70E740481C1C}">
              <a14:useLocalDpi xmlns:a14="http://schemas.microsoft.com/office/drawing/2010/main" val="0"/>
            </a:ext>
          </a:extLst>
        </a:blip>
        <a:srcRect/>
        <a:stretch>
          <a:fillRect/>
        </a:stretch>
      </xdr:blipFill>
      <xdr:spPr bwMode="auto">
        <a:xfrm>
          <a:off x="0" y="77400150"/>
          <a:ext cx="1143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479</xdr:row>
      <xdr:rowOff>0</xdr:rowOff>
    </xdr:from>
    <xdr:to>
      <xdr:col>0</xdr:col>
      <xdr:colOff>152400</xdr:colOff>
      <xdr:row>480</xdr:row>
      <xdr:rowOff>19050</xdr:rowOff>
    </xdr:to>
    <xdr:pic>
      <xdr:nvPicPr>
        <xdr:cNvPr id="58370" name="1\phatxH.bmp">
          <a:extLst>
            <a:ext uri="{FF2B5EF4-FFF2-40B4-BE49-F238E27FC236}">
              <a16:creationId xmlns:a16="http://schemas.microsoft.com/office/drawing/2014/main" id="{00000000-0008-0000-0100-000002E40000}"/>
            </a:ext>
          </a:extLst>
        </xdr:cNvPr>
        <xdr:cNvPicPr>
          <a:picLocks noChangeAspect="1"/>
        </xdr:cNvPicPr>
      </xdr:nvPicPr>
      <xdr:blipFill>
        <a:blip xmlns:r="http://schemas.openxmlformats.org/officeDocument/2006/relationships" r:embed="rId143">
          <a:extLst>
            <a:ext uri="{28A0092B-C50C-407E-A947-70E740481C1C}">
              <a14:useLocalDpi xmlns:a14="http://schemas.microsoft.com/office/drawing/2010/main" val="0"/>
            </a:ext>
          </a:extLst>
        </a:blip>
        <a:srcRect/>
        <a:stretch>
          <a:fillRect/>
        </a:stretch>
      </xdr:blipFill>
      <xdr:spPr bwMode="auto">
        <a:xfrm>
          <a:off x="0" y="77562075"/>
          <a:ext cx="152400"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480</xdr:row>
      <xdr:rowOff>0</xdr:rowOff>
    </xdr:from>
    <xdr:to>
      <xdr:col>0</xdr:col>
      <xdr:colOff>161925</xdr:colOff>
      <xdr:row>481</xdr:row>
      <xdr:rowOff>19050</xdr:rowOff>
    </xdr:to>
    <xdr:pic>
      <xdr:nvPicPr>
        <xdr:cNvPr id="58371" name="1\phatyH.bmp">
          <a:extLst>
            <a:ext uri="{FF2B5EF4-FFF2-40B4-BE49-F238E27FC236}">
              <a16:creationId xmlns:a16="http://schemas.microsoft.com/office/drawing/2014/main" id="{00000000-0008-0000-0100-000003E40000}"/>
            </a:ext>
          </a:extLst>
        </xdr:cNvPr>
        <xdr:cNvPicPr>
          <a:picLocks noChangeAspect="1"/>
        </xdr:cNvPicPr>
      </xdr:nvPicPr>
      <xdr:blipFill>
        <a:blip xmlns:r="http://schemas.openxmlformats.org/officeDocument/2006/relationships" r:embed="rId144">
          <a:extLst>
            <a:ext uri="{28A0092B-C50C-407E-A947-70E740481C1C}">
              <a14:useLocalDpi xmlns:a14="http://schemas.microsoft.com/office/drawing/2010/main" val="0"/>
            </a:ext>
          </a:extLst>
        </a:blip>
        <a:srcRect/>
        <a:stretch>
          <a:fillRect/>
        </a:stretch>
      </xdr:blipFill>
      <xdr:spPr bwMode="auto">
        <a:xfrm>
          <a:off x="0" y="77724000"/>
          <a:ext cx="1619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481</xdr:row>
      <xdr:rowOff>0</xdr:rowOff>
    </xdr:from>
    <xdr:to>
      <xdr:col>0</xdr:col>
      <xdr:colOff>323850</xdr:colOff>
      <xdr:row>482</xdr:row>
      <xdr:rowOff>152400</xdr:rowOff>
    </xdr:to>
    <xdr:pic>
      <xdr:nvPicPr>
        <xdr:cNvPr id="58372" name="1\pilgroen.bmp">
          <a:extLst>
            <a:ext uri="{FF2B5EF4-FFF2-40B4-BE49-F238E27FC236}">
              <a16:creationId xmlns:a16="http://schemas.microsoft.com/office/drawing/2014/main" id="{00000000-0008-0000-0100-000004E40000}"/>
            </a:ext>
          </a:extLst>
        </xdr:cNvPr>
        <xdr:cNvPicPr>
          <a:picLocks noChangeAspect="1"/>
        </xdr:cNvPicPr>
      </xdr:nvPicPr>
      <xdr:blipFill>
        <a:blip xmlns:r="http://schemas.openxmlformats.org/officeDocument/2006/relationships" r:embed="rId145">
          <a:extLst>
            <a:ext uri="{28A0092B-C50C-407E-A947-70E740481C1C}">
              <a14:useLocalDpi xmlns:a14="http://schemas.microsoft.com/office/drawing/2010/main" val="0"/>
            </a:ext>
          </a:extLst>
        </a:blip>
        <a:srcRect/>
        <a:stretch>
          <a:fillRect/>
        </a:stretch>
      </xdr:blipFill>
      <xdr:spPr bwMode="auto">
        <a:xfrm>
          <a:off x="0" y="77885925"/>
          <a:ext cx="32385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483</xdr:row>
      <xdr:rowOff>0</xdr:rowOff>
    </xdr:from>
    <xdr:to>
      <xdr:col>0</xdr:col>
      <xdr:colOff>323850</xdr:colOff>
      <xdr:row>484</xdr:row>
      <xdr:rowOff>152400</xdr:rowOff>
    </xdr:to>
    <xdr:pic>
      <xdr:nvPicPr>
        <xdr:cNvPr id="58373" name="1\pilroed.bmp">
          <a:extLst>
            <a:ext uri="{FF2B5EF4-FFF2-40B4-BE49-F238E27FC236}">
              <a16:creationId xmlns:a16="http://schemas.microsoft.com/office/drawing/2014/main" id="{00000000-0008-0000-0100-000005E40000}"/>
            </a:ext>
          </a:extLst>
        </xdr:cNvPr>
        <xdr:cNvPicPr>
          <a:picLocks noChangeAspect="1"/>
        </xdr:cNvPicPr>
      </xdr:nvPicPr>
      <xdr:blipFill>
        <a:blip xmlns:r="http://schemas.openxmlformats.org/officeDocument/2006/relationships" r:embed="rId146">
          <a:extLst>
            <a:ext uri="{28A0092B-C50C-407E-A947-70E740481C1C}">
              <a14:useLocalDpi xmlns:a14="http://schemas.microsoft.com/office/drawing/2010/main" val="0"/>
            </a:ext>
          </a:extLst>
        </a:blip>
        <a:srcRect/>
        <a:stretch>
          <a:fillRect/>
        </a:stretch>
      </xdr:blipFill>
      <xdr:spPr bwMode="auto">
        <a:xfrm>
          <a:off x="0" y="78209775"/>
          <a:ext cx="32385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485</xdr:row>
      <xdr:rowOff>0</xdr:rowOff>
    </xdr:from>
    <xdr:to>
      <xdr:col>1</xdr:col>
      <xdr:colOff>561975</xdr:colOff>
      <xdr:row>489</xdr:row>
      <xdr:rowOff>85725</xdr:rowOff>
    </xdr:to>
    <xdr:pic>
      <xdr:nvPicPr>
        <xdr:cNvPr id="58374" name="1\pkonfH.bmp">
          <a:extLst>
            <a:ext uri="{FF2B5EF4-FFF2-40B4-BE49-F238E27FC236}">
              <a16:creationId xmlns:a16="http://schemas.microsoft.com/office/drawing/2014/main" id="{00000000-0008-0000-0100-000006E40000}"/>
            </a:ext>
          </a:extLst>
        </xdr:cNvPr>
        <xdr:cNvPicPr>
          <a:picLocks noChangeAspect="1"/>
        </xdr:cNvPicPr>
      </xdr:nvPicPr>
      <xdr:blipFill>
        <a:blip xmlns:r="http://schemas.openxmlformats.org/officeDocument/2006/relationships" r:embed="rId147">
          <a:extLst>
            <a:ext uri="{28A0092B-C50C-407E-A947-70E740481C1C}">
              <a14:useLocalDpi xmlns:a14="http://schemas.microsoft.com/office/drawing/2010/main" val="0"/>
            </a:ext>
          </a:extLst>
        </a:blip>
        <a:srcRect/>
        <a:stretch>
          <a:fillRect/>
        </a:stretch>
      </xdr:blipFill>
      <xdr:spPr bwMode="auto">
        <a:xfrm>
          <a:off x="0" y="78533625"/>
          <a:ext cx="1171575"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485</xdr:row>
      <xdr:rowOff>0</xdr:rowOff>
    </xdr:from>
    <xdr:to>
      <xdr:col>11</xdr:col>
      <xdr:colOff>561975</xdr:colOff>
      <xdr:row>489</xdr:row>
      <xdr:rowOff>85725</xdr:rowOff>
    </xdr:to>
    <xdr:pic>
      <xdr:nvPicPr>
        <xdr:cNvPr id="58375" name="2\pkonfH.bmp">
          <a:extLst>
            <a:ext uri="{FF2B5EF4-FFF2-40B4-BE49-F238E27FC236}">
              <a16:creationId xmlns:a16="http://schemas.microsoft.com/office/drawing/2014/main" id="{00000000-0008-0000-0100-000007E40000}"/>
            </a:ext>
          </a:extLst>
        </xdr:cNvPr>
        <xdr:cNvPicPr>
          <a:picLocks noChangeAspect="1"/>
        </xdr:cNvPicPr>
      </xdr:nvPicPr>
      <xdr:blipFill>
        <a:blip xmlns:r="http://schemas.openxmlformats.org/officeDocument/2006/relationships" r:embed="rId148">
          <a:extLst>
            <a:ext uri="{28A0092B-C50C-407E-A947-70E740481C1C}">
              <a14:useLocalDpi xmlns:a14="http://schemas.microsoft.com/office/drawing/2010/main" val="0"/>
            </a:ext>
          </a:extLst>
        </a:blip>
        <a:srcRect/>
        <a:stretch>
          <a:fillRect/>
        </a:stretch>
      </xdr:blipFill>
      <xdr:spPr bwMode="auto">
        <a:xfrm>
          <a:off x="6096000" y="78533625"/>
          <a:ext cx="1171575"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490</xdr:row>
      <xdr:rowOff>0</xdr:rowOff>
    </xdr:from>
    <xdr:to>
      <xdr:col>0</xdr:col>
      <xdr:colOff>600075</xdr:colOff>
      <xdr:row>492</xdr:row>
      <xdr:rowOff>85725</xdr:rowOff>
    </xdr:to>
    <xdr:pic>
      <xdr:nvPicPr>
        <xdr:cNvPr id="58376" name="1\pskontrolestimat.bmp">
          <a:extLst>
            <a:ext uri="{FF2B5EF4-FFF2-40B4-BE49-F238E27FC236}">
              <a16:creationId xmlns:a16="http://schemas.microsoft.com/office/drawing/2014/main" id="{00000000-0008-0000-0100-000008E40000}"/>
            </a:ext>
          </a:extLst>
        </xdr:cNvPr>
        <xdr:cNvPicPr>
          <a:picLocks noChangeAspect="1"/>
        </xdr:cNvPicPr>
      </xdr:nvPicPr>
      <xdr:blipFill>
        <a:blip xmlns:r="http://schemas.openxmlformats.org/officeDocument/2006/relationships" r:embed="rId149">
          <a:extLst>
            <a:ext uri="{28A0092B-C50C-407E-A947-70E740481C1C}">
              <a14:useLocalDpi xmlns:a14="http://schemas.microsoft.com/office/drawing/2010/main" val="0"/>
            </a:ext>
          </a:extLst>
        </a:blip>
        <a:srcRect/>
        <a:stretch>
          <a:fillRect/>
        </a:stretch>
      </xdr:blipFill>
      <xdr:spPr bwMode="auto">
        <a:xfrm>
          <a:off x="0" y="79343250"/>
          <a:ext cx="600075" cy="409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493</xdr:row>
      <xdr:rowOff>0</xdr:rowOff>
    </xdr:from>
    <xdr:to>
      <xdr:col>8</xdr:col>
      <xdr:colOff>504825</xdr:colOff>
      <xdr:row>494</xdr:row>
      <xdr:rowOff>9525</xdr:rowOff>
    </xdr:to>
    <xdr:pic>
      <xdr:nvPicPr>
        <xdr:cNvPr id="58377" name="1\pxy-approx-acc.bmp">
          <a:extLst>
            <a:ext uri="{FF2B5EF4-FFF2-40B4-BE49-F238E27FC236}">
              <a16:creationId xmlns:a16="http://schemas.microsoft.com/office/drawing/2014/main" id="{00000000-0008-0000-0100-000009E40000}"/>
            </a:ext>
          </a:extLst>
        </xdr:cNvPr>
        <xdr:cNvPicPr>
          <a:picLocks noChangeAspect="1"/>
        </xdr:cNvPicPr>
      </xdr:nvPicPr>
      <xdr:blipFill>
        <a:blip xmlns:r="http://schemas.openxmlformats.org/officeDocument/2006/relationships" r:embed="rId150">
          <a:extLst>
            <a:ext uri="{28A0092B-C50C-407E-A947-70E740481C1C}">
              <a14:useLocalDpi xmlns:a14="http://schemas.microsoft.com/office/drawing/2010/main" val="0"/>
            </a:ext>
          </a:extLst>
        </a:blip>
        <a:srcRect/>
        <a:stretch>
          <a:fillRect/>
        </a:stretch>
      </xdr:blipFill>
      <xdr:spPr bwMode="auto">
        <a:xfrm>
          <a:off x="0" y="79829025"/>
          <a:ext cx="53816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493</xdr:row>
      <xdr:rowOff>0</xdr:rowOff>
    </xdr:from>
    <xdr:to>
      <xdr:col>20</xdr:col>
      <xdr:colOff>361950</xdr:colOff>
      <xdr:row>494</xdr:row>
      <xdr:rowOff>114300</xdr:rowOff>
    </xdr:to>
    <xdr:pic>
      <xdr:nvPicPr>
        <xdr:cNvPr id="58378" name="2\pxy-approx-acc.bmp">
          <a:extLst>
            <a:ext uri="{FF2B5EF4-FFF2-40B4-BE49-F238E27FC236}">
              <a16:creationId xmlns:a16="http://schemas.microsoft.com/office/drawing/2014/main" id="{00000000-0008-0000-0100-00000AE40000}"/>
            </a:ext>
          </a:extLst>
        </xdr:cNvPr>
        <xdr:cNvPicPr>
          <a:picLocks noChangeAspect="1"/>
        </xdr:cNvPicPr>
      </xdr:nvPicPr>
      <xdr:blipFill>
        <a:blip xmlns:r="http://schemas.openxmlformats.org/officeDocument/2006/relationships" r:embed="rId151">
          <a:extLst>
            <a:ext uri="{28A0092B-C50C-407E-A947-70E740481C1C}">
              <a14:useLocalDpi xmlns:a14="http://schemas.microsoft.com/office/drawing/2010/main" val="0"/>
            </a:ext>
          </a:extLst>
        </a:blip>
        <a:srcRect/>
        <a:stretch>
          <a:fillRect/>
        </a:stretch>
      </xdr:blipFill>
      <xdr:spPr bwMode="auto">
        <a:xfrm>
          <a:off x="6096000" y="79829025"/>
          <a:ext cx="645795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495</xdr:row>
      <xdr:rowOff>0</xdr:rowOff>
    </xdr:from>
    <xdr:to>
      <xdr:col>9</xdr:col>
      <xdr:colOff>57150</xdr:colOff>
      <xdr:row>496</xdr:row>
      <xdr:rowOff>19050</xdr:rowOff>
    </xdr:to>
    <xdr:pic>
      <xdr:nvPicPr>
        <xdr:cNvPr id="58379" name="1\pxy-approx-uacc.bmp">
          <a:extLst>
            <a:ext uri="{FF2B5EF4-FFF2-40B4-BE49-F238E27FC236}">
              <a16:creationId xmlns:a16="http://schemas.microsoft.com/office/drawing/2014/main" id="{00000000-0008-0000-0100-00000BE40000}"/>
            </a:ext>
          </a:extLst>
        </xdr:cNvPr>
        <xdr:cNvPicPr>
          <a:picLocks noChangeAspect="1"/>
        </xdr:cNvPicPr>
      </xdr:nvPicPr>
      <xdr:blipFill>
        <a:blip xmlns:r="http://schemas.openxmlformats.org/officeDocument/2006/relationships" r:embed="rId152">
          <a:extLst>
            <a:ext uri="{28A0092B-C50C-407E-A947-70E740481C1C}">
              <a14:useLocalDpi xmlns:a14="http://schemas.microsoft.com/office/drawing/2010/main" val="0"/>
            </a:ext>
          </a:extLst>
        </a:blip>
        <a:srcRect/>
        <a:stretch>
          <a:fillRect/>
        </a:stretch>
      </xdr:blipFill>
      <xdr:spPr bwMode="auto">
        <a:xfrm>
          <a:off x="0" y="80152875"/>
          <a:ext cx="5543550"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495</xdr:row>
      <xdr:rowOff>0</xdr:rowOff>
    </xdr:from>
    <xdr:to>
      <xdr:col>21</xdr:col>
      <xdr:colOff>190500</xdr:colOff>
      <xdr:row>496</xdr:row>
      <xdr:rowOff>114300</xdr:rowOff>
    </xdr:to>
    <xdr:pic>
      <xdr:nvPicPr>
        <xdr:cNvPr id="58380" name="2\pxy-approx-uacc.bmp">
          <a:extLst>
            <a:ext uri="{FF2B5EF4-FFF2-40B4-BE49-F238E27FC236}">
              <a16:creationId xmlns:a16="http://schemas.microsoft.com/office/drawing/2014/main" id="{00000000-0008-0000-0100-00000CE40000}"/>
            </a:ext>
          </a:extLst>
        </xdr:cNvPr>
        <xdr:cNvPicPr>
          <a:picLocks noChangeAspect="1"/>
        </xdr:cNvPicPr>
      </xdr:nvPicPr>
      <xdr:blipFill>
        <a:blip xmlns:r="http://schemas.openxmlformats.org/officeDocument/2006/relationships" r:embed="rId153">
          <a:extLst>
            <a:ext uri="{28A0092B-C50C-407E-A947-70E740481C1C}">
              <a14:useLocalDpi xmlns:a14="http://schemas.microsoft.com/office/drawing/2010/main" val="0"/>
            </a:ext>
          </a:extLst>
        </a:blip>
        <a:srcRect/>
        <a:stretch>
          <a:fillRect/>
        </a:stretch>
      </xdr:blipFill>
      <xdr:spPr bwMode="auto">
        <a:xfrm>
          <a:off x="6096000" y="80152875"/>
          <a:ext cx="68961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497</xdr:row>
      <xdr:rowOff>0</xdr:rowOff>
    </xdr:from>
    <xdr:to>
      <xdr:col>8</xdr:col>
      <xdr:colOff>276225</xdr:colOff>
      <xdr:row>520</xdr:row>
      <xdr:rowOff>104775</xdr:rowOff>
    </xdr:to>
    <xdr:pic>
      <xdr:nvPicPr>
        <xdr:cNvPr id="58381" name="1\regresnote.bmp">
          <a:extLst>
            <a:ext uri="{FF2B5EF4-FFF2-40B4-BE49-F238E27FC236}">
              <a16:creationId xmlns:a16="http://schemas.microsoft.com/office/drawing/2014/main" id="{00000000-0008-0000-0100-00000DE40000}"/>
            </a:ext>
          </a:extLst>
        </xdr:cNvPr>
        <xdr:cNvPicPr>
          <a:picLocks noChangeAspect="1"/>
        </xdr:cNvPicPr>
      </xdr:nvPicPr>
      <xdr:blipFill>
        <a:blip xmlns:r="http://schemas.openxmlformats.org/officeDocument/2006/relationships" r:embed="rId154">
          <a:extLst>
            <a:ext uri="{28A0092B-C50C-407E-A947-70E740481C1C}">
              <a14:useLocalDpi xmlns:a14="http://schemas.microsoft.com/office/drawing/2010/main" val="0"/>
            </a:ext>
          </a:extLst>
        </a:blip>
        <a:srcRect/>
        <a:stretch>
          <a:fillRect/>
        </a:stretch>
      </xdr:blipFill>
      <xdr:spPr bwMode="auto">
        <a:xfrm>
          <a:off x="0" y="80476725"/>
          <a:ext cx="5153025" cy="382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497</xdr:row>
      <xdr:rowOff>0</xdr:rowOff>
    </xdr:from>
    <xdr:to>
      <xdr:col>15</xdr:col>
      <xdr:colOff>228600</xdr:colOff>
      <xdr:row>519</xdr:row>
      <xdr:rowOff>66675</xdr:rowOff>
    </xdr:to>
    <xdr:pic>
      <xdr:nvPicPr>
        <xdr:cNvPr id="58382" name="2\regresnote.bmp">
          <a:extLst>
            <a:ext uri="{FF2B5EF4-FFF2-40B4-BE49-F238E27FC236}">
              <a16:creationId xmlns:a16="http://schemas.microsoft.com/office/drawing/2014/main" id="{00000000-0008-0000-0100-00000EE40000}"/>
            </a:ext>
          </a:extLst>
        </xdr:cNvPr>
        <xdr:cNvPicPr>
          <a:picLocks noChangeAspect="1"/>
        </xdr:cNvPicPr>
      </xdr:nvPicPr>
      <xdr:blipFill>
        <a:blip xmlns:r="http://schemas.openxmlformats.org/officeDocument/2006/relationships" r:embed="rId155">
          <a:extLst>
            <a:ext uri="{28A0092B-C50C-407E-A947-70E740481C1C}">
              <a14:useLocalDpi xmlns:a14="http://schemas.microsoft.com/office/drawing/2010/main" val="0"/>
            </a:ext>
          </a:extLst>
        </a:blip>
        <a:srcRect/>
        <a:stretch>
          <a:fillRect/>
        </a:stretch>
      </xdr:blipFill>
      <xdr:spPr bwMode="auto">
        <a:xfrm>
          <a:off x="6096000" y="80476725"/>
          <a:ext cx="3276600" cy="3629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521</xdr:row>
      <xdr:rowOff>0</xdr:rowOff>
    </xdr:from>
    <xdr:to>
      <xdr:col>2</xdr:col>
      <xdr:colOff>9525</xdr:colOff>
      <xdr:row>530</xdr:row>
      <xdr:rowOff>38100</xdr:rowOff>
    </xdr:to>
    <xdr:pic>
      <xdr:nvPicPr>
        <xdr:cNvPr id="58383" name="1\sigmakonfH.bmp">
          <a:extLst>
            <a:ext uri="{FF2B5EF4-FFF2-40B4-BE49-F238E27FC236}">
              <a16:creationId xmlns:a16="http://schemas.microsoft.com/office/drawing/2014/main" id="{00000000-0008-0000-0100-00000FE40000}"/>
            </a:ext>
          </a:extLst>
        </xdr:cNvPr>
        <xdr:cNvPicPr>
          <a:picLocks noChangeAspect="1"/>
        </xdr:cNvPicPr>
      </xdr:nvPicPr>
      <xdr:blipFill>
        <a:blip xmlns:r="http://schemas.openxmlformats.org/officeDocument/2006/relationships" r:embed="rId156">
          <a:extLst>
            <a:ext uri="{28A0092B-C50C-407E-A947-70E740481C1C}">
              <a14:useLocalDpi xmlns:a14="http://schemas.microsoft.com/office/drawing/2010/main" val="0"/>
            </a:ext>
          </a:extLst>
        </a:blip>
        <a:srcRect/>
        <a:stretch>
          <a:fillRect/>
        </a:stretch>
      </xdr:blipFill>
      <xdr:spPr bwMode="auto">
        <a:xfrm>
          <a:off x="0" y="84362925"/>
          <a:ext cx="1228725" cy="1495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521</xdr:row>
      <xdr:rowOff>0</xdr:rowOff>
    </xdr:from>
    <xdr:to>
      <xdr:col>12</xdr:col>
      <xdr:colOff>95250</xdr:colOff>
      <xdr:row>529</xdr:row>
      <xdr:rowOff>95250</xdr:rowOff>
    </xdr:to>
    <xdr:pic>
      <xdr:nvPicPr>
        <xdr:cNvPr id="58384" name="2\sigmakonfH.bmp">
          <a:extLst>
            <a:ext uri="{FF2B5EF4-FFF2-40B4-BE49-F238E27FC236}">
              <a16:creationId xmlns:a16="http://schemas.microsoft.com/office/drawing/2014/main" id="{00000000-0008-0000-0100-000010E40000}"/>
            </a:ext>
          </a:extLst>
        </xdr:cNvPr>
        <xdr:cNvPicPr>
          <a:picLocks noChangeAspect="1"/>
        </xdr:cNvPicPr>
      </xdr:nvPicPr>
      <xdr:blipFill>
        <a:blip xmlns:r="http://schemas.openxmlformats.org/officeDocument/2006/relationships" r:embed="rId157">
          <a:extLst>
            <a:ext uri="{28A0092B-C50C-407E-A947-70E740481C1C}">
              <a14:useLocalDpi xmlns:a14="http://schemas.microsoft.com/office/drawing/2010/main" val="0"/>
            </a:ext>
          </a:extLst>
        </a:blip>
        <a:srcRect/>
        <a:stretch>
          <a:fillRect/>
        </a:stretch>
      </xdr:blipFill>
      <xdr:spPr bwMode="auto">
        <a:xfrm>
          <a:off x="6096000" y="84362925"/>
          <a:ext cx="1314450" cy="1390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530</xdr:row>
      <xdr:rowOff>0</xdr:rowOff>
    </xdr:from>
    <xdr:to>
      <xdr:col>2</xdr:col>
      <xdr:colOff>228600</xdr:colOff>
      <xdr:row>532</xdr:row>
      <xdr:rowOff>114300</xdr:rowOff>
    </xdr:to>
    <xdr:pic>
      <xdr:nvPicPr>
        <xdr:cNvPr id="58385" name="1\Skaevhed.bmp">
          <a:extLst>
            <a:ext uri="{FF2B5EF4-FFF2-40B4-BE49-F238E27FC236}">
              <a16:creationId xmlns:a16="http://schemas.microsoft.com/office/drawing/2014/main" id="{00000000-0008-0000-0100-000011E40000}"/>
            </a:ext>
          </a:extLst>
        </xdr:cNvPr>
        <xdr:cNvPicPr>
          <a:picLocks noChangeAspect="1"/>
        </xdr:cNvPicPr>
      </xdr:nvPicPr>
      <xdr:blipFill>
        <a:blip xmlns:r="http://schemas.openxmlformats.org/officeDocument/2006/relationships" r:embed="rId158">
          <a:extLst>
            <a:ext uri="{28A0092B-C50C-407E-A947-70E740481C1C}">
              <a14:useLocalDpi xmlns:a14="http://schemas.microsoft.com/office/drawing/2010/main" val="0"/>
            </a:ext>
          </a:extLst>
        </a:blip>
        <a:srcRect/>
        <a:stretch>
          <a:fillRect/>
        </a:stretch>
      </xdr:blipFill>
      <xdr:spPr bwMode="auto">
        <a:xfrm>
          <a:off x="0" y="85820250"/>
          <a:ext cx="1447800" cy="438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533</xdr:row>
      <xdr:rowOff>0</xdr:rowOff>
    </xdr:from>
    <xdr:to>
      <xdr:col>1</xdr:col>
      <xdr:colOff>609600</xdr:colOff>
      <xdr:row>535</xdr:row>
      <xdr:rowOff>38100</xdr:rowOff>
    </xdr:to>
    <xdr:pic>
      <xdr:nvPicPr>
        <xdr:cNvPr id="58386" name="1\StafvH.bmp">
          <a:extLst>
            <a:ext uri="{FF2B5EF4-FFF2-40B4-BE49-F238E27FC236}">
              <a16:creationId xmlns:a16="http://schemas.microsoft.com/office/drawing/2014/main" id="{00000000-0008-0000-0100-000012E40000}"/>
            </a:ext>
          </a:extLst>
        </xdr:cNvPr>
        <xdr:cNvPicPr>
          <a:picLocks noChangeAspect="1"/>
        </xdr:cNvPicPr>
      </xdr:nvPicPr>
      <xdr:blipFill>
        <a:blip xmlns:r="http://schemas.openxmlformats.org/officeDocument/2006/relationships" r:embed="rId159">
          <a:extLst>
            <a:ext uri="{28A0092B-C50C-407E-A947-70E740481C1C}">
              <a14:useLocalDpi xmlns:a14="http://schemas.microsoft.com/office/drawing/2010/main" val="0"/>
            </a:ext>
          </a:extLst>
        </a:blip>
        <a:srcRect/>
        <a:stretch>
          <a:fillRect/>
        </a:stretch>
      </xdr:blipFill>
      <xdr:spPr bwMode="auto">
        <a:xfrm>
          <a:off x="0" y="86306025"/>
          <a:ext cx="12192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535</xdr:row>
      <xdr:rowOff>0</xdr:rowOff>
    </xdr:from>
    <xdr:to>
      <xdr:col>8</xdr:col>
      <xdr:colOff>57150</xdr:colOff>
      <xdr:row>539</xdr:row>
      <xdr:rowOff>47625</xdr:rowOff>
    </xdr:to>
    <xdr:pic>
      <xdr:nvPicPr>
        <xdr:cNvPr id="58387" name="1\stiksize(modelmy)H.bmp">
          <a:extLst>
            <a:ext uri="{FF2B5EF4-FFF2-40B4-BE49-F238E27FC236}">
              <a16:creationId xmlns:a16="http://schemas.microsoft.com/office/drawing/2014/main" id="{00000000-0008-0000-0100-000013E40000}"/>
            </a:ext>
          </a:extLst>
        </xdr:cNvPr>
        <xdr:cNvPicPr>
          <a:picLocks noChangeAspect="1"/>
        </xdr:cNvPicPr>
      </xdr:nvPicPr>
      <xdr:blipFill>
        <a:blip xmlns:r="http://schemas.openxmlformats.org/officeDocument/2006/relationships" r:embed="rId160">
          <a:extLst>
            <a:ext uri="{28A0092B-C50C-407E-A947-70E740481C1C}">
              <a14:useLocalDpi xmlns:a14="http://schemas.microsoft.com/office/drawing/2010/main" val="0"/>
            </a:ext>
          </a:extLst>
        </a:blip>
        <a:srcRect/>
        <a:stretch>
          <a:fillRect/>
        </a:stretch>
      </xdr:blipFill>
      <xdr:spPr bwMode="auto">
        <a:xfrm>
          <a:off x="0" y="86629875"/>
          <a:ext cx="4933950"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535</xdr:row>
      <xdr:rowOff>0</xdr:rowOff>
    </xdr:from>
    <xdr:to>
      <xdr:col>17</xdr:col>
      <xdr:colOff>542925</xdr:colOff>
      <xdr:row>540</xdr:row>
      <xdr:rowOff>28575</xdr:rowOff>
    </xdr:to>
    <xdr:pic>
      <xdr:nvPicPr>
        <xdr:cNvPr id="58388" name="2\stiksize(modelmy)H.bmp">
          <a:extLst>
            <a:ext uri="{FF2B5EF4-FFF2-40B4-BE49-F238E27FC236}">
              <a16:creationId xmlns:a16="http://schemas.microsoft.com/office/drawing/2014/main" id="{00000000-0008-0000-0100-000014E40000}"/>
            </a:ext>
          </a:extLst>
        </xdr:cNvPr>
        <xdr:cNvPicPr>
          <a:picLocks noChangeAspect="1"/>
        </xdr:cNvPicPr>
      </xdr:nvPicPr>
      <xdr:blipFill>
        <a:blip xmlns:r="http://schemas.openxmlformats.org/officeDocument/2006/relationships" r:embed="rId161">
          <a:extLst>
            <a:ext uri="{28A0092B-C50C-407E-A947-70E740481C1C}">
              <a14:useLocalDpi xmlns:a14="http://schemas.microsoft.com/office/drawing/2010/main" val="0"/>
            </a:ext>
          </a:extLst>
        </a:blip>
        <a:srcRect/>
        <a:stretch>
          <a:fillRect/>
        </a:stretch>
      </xdr:blipFill>
      <xdr:spPr bwMode="auto">
        <a:xfrm>
          <a:off x="6096000" y="86629875"/>
          <a:ext cx="48101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540</xdr:row>
      <xdr:rowOff>0</xdr:rowOff>
    </xdr:from>
    <xdr:to>
      <xdr:col>1</xdr:col>
      <xdr:colOff>504825</xdr:colOff>
      <xdr:row>541</xdr:row>
      <xdr:rowOff>76200</xdr:rowOff>
    </xdr:to>
    <xdr:pic>
      <xdr:nvPicPr>
        <xdr:cNvPr id="58389" name="1\stiksize(modelp)H.bmp">
          <a:extLst>
            <a:ext uri="{FF2B5EF4-FFF2-40B4-BE49-F238E27FC236}">
              <a16:creationId xmlns:a16="http://schemas.microsoft.com/office/drawing/2014/main" id="{00000000-0008-0000-0100-000015E40000}"/>
            </a:ext>
          </a:extLst>
        </xdr:cNvPr>
        <xdr:cNvPicPr>
          <a:picLocks noChangeAspect="1"/>
        </xdr:cNvPicPr>
      </xdr:nvPicPr>
      <xdr:blipFill>
        <a:blip xmlns:r="http://schemas.openxmlformats.org/officeDocument/2006/relationships" r:embed="rId162">
          <a:extLst>
            <a:ext uri="{28A0092B-C50C-407E-A947-70E740481C1C}">
              <a14:useLocalDpi xmlns:a14="http://schemas.microsoft.com/office/drawing/2010/main" val="0"/>
            </a:ext>
          </a:extLst>
        </a:blip>
        <a:srcRect/>
        <a:stretch>
          <a:fillRect/>
        </a:stretch>
      </xdr:blipFill>
      <xdr:spPr bwMode="auto">
        <a:xfrm>
          <a:off x="0" y="87439500"/>
          <a:ext cx="1114425"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541</xdr:row>
      <xdr:rowOff>0</xdr:rowOff>
    </xdr:from>
    <xdr:to>
      <xdr:col>3</xdr:col>
      <xdr:colOff>57150</xdr:colOff>
      <xdr:row>543</xdr:row>
      <xdr:rowOff>85725</xdr:rowOff>
    </xdr:to>
    <xdr:pic>
      <xdr:nvPicPr>
        <xdr:cNvPr id="58390" name="1\stiksize(nmy)approxH.bmp">
          <a:extLst>
            <a:ext uri="{FF2B5EF4-FFF2-40B4-BE49-F238E27FC236}">
              <a16:creationId xmlns:a16="http://schemas.microsoft.com/office/drawing/2014/main" id="{00000000-0008-0000-0100-000016E40000}"/>
            </a:ext>
          </a:extLst>
        </xdr:cNvPr>
        <xdr:cNvPicPr>
          <a:picLocks noChangeAspect="1"/>
        </xdr:cNvPicPr>
      </xdr:nvPicPr>
      <xdr:blipFill>
        <a:blip xmlns:r="http://schemas.openxmlformats.org/officeDocument/2006/relationships" r:embed="rId163">
          <a:extLst>
            <a:ext uri="{28A0092B-C50C-407E-A947-70E740481C1C}">
              <a14:useLocalDpi xmlns:a14="http://schemas.microsoft.com/office/drawing/2010/main" val="0"/>
            </a:ext>
          </a:extLst>
        </a:blip>
        <a:srcRect/>
        <a:stretch>
          <a:fillRect/>
        </a:stretch>
      </xdr:blipFill>
      <xdr:spPr bwMode="auto">
        <a:xfrm>
          <a:off x="0" y="87601425"/>
          <a:ext cx="1885950" cy="409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541</xdr:row>
      <xdr:rowOff>0</xdr:rowOff>
    </xdr:from>
    <xdr:to>
      <xdr:col>13</xdr:col>
      <xdr:colOff>266700</xdr:colOff>
      <xdr:row>543</xdr:row>
      <xdr:rowOff>85725</xdr:rowOff>
    </xdr:to>
    <xdr:pic>
      <xdr:nvPicPr>
        <xdr:cNvPr id="58391" name="2\stiksize(nmy)approxH.bmp">
          <a:extLst>
            <a:ext uri="{FF2B5EF4-FFF2-40B4-BE49-F238E27FC236}">
              <a16:creationId xmlns:a16="http://schemas.microsoft.com/office/drawing/2014/main" id="{00000000-0008-0000-0100-000017E40000}"/>
            </a:ext>
          </a:extLst>
        </xdr:cNvPr>
        <xdr:cNvPicPr>
          <a:picLocks noChangeAspect="1"/>
        </xdr:cNvPicPr>
      </xdr:nvPicPr>
      <xdr:blipFill>
        <a:blip xmlns:r="http://schemas.openxmlformats.org/officeDocument/2006/relationships" r:embed="rId164">
          <a:extLst>
            <a:ext uri="{28A0092B-C50C-407E-A947-70E740481C1C}">
              <a14:useLocalDpi xmlns:a14="http://schemas.microsoft.com/office/drawing/2010/main" val="0"/>
            </a:ext>
          </a:extLst>
        </a:blip>
        <a:srcRect/>
        <a:stretch>
          <a:fillRect/>
        </a:stretch>
      </xdr:blipFill>
      <xdr:spPr bwMode="auto">
        <a:xfrm>
          <a:off x="6096000" y="87601425"/>
          <a:ext cx="2095500" cy="409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544</xdr:row>
      <xdr:rowOff>0</xdr:rowOff>
    </xdr:from>
    <xdr:to>
      <xdr:col>3</xdr:col>
      <xdr:colOff>19050</xdr:colOff>
      <xdr:row>546</xdr:row>
      <xdr:rowOff>123825</xdr:rowOff>
    </xdr:to>
    <xdr:pic>
      <xdr:nvPicPr>
        <xdr:cNvPr id="58392" name="1\stiksize(nmy)H.bmp">
          <a:extLst>
            <a:ext uri="{FF2B5EF4-FFF2-40B4-BE49-F238E27FC236}">
              <a16:creationId xmlns:a16="http://schemas.microsoft.com/office/drawing/2014/main" id="{00000000-0008-0000-0100-000018E40000}"/>
            </a:ext>
          </a:extLst>
        </xdr:cNvPr>
        <xdr:cNvPicPr>
          <a:picLocks noChangeAspect="1"/>
        </xdr:cNvPicPr>
      </xdr:nvPicPr>
      <xdr:blipFill>
        <a:blip xmlns:r="http://schemas.openxmlformats.org/officeDocument/2006/relationships" r:embed="rId165">
          <a:extLst>
            <a:ext uri="{28A0092B-C50C-407E-A947-70E740481C1C}">
              <a14:useLocalDpi xmlns:a14="http://schemas.microsoft.com/office/drawing/2010/main" val="0"/>
            </a:ext>
          </a:extLst>
        </a:blip>
        <a:srcRect/>
        <a:stretch>
          <a:fillRect/>
        </a:stretch>
      </xdr:blipFill>
      <xdr:spPr bwMode="auto">
        <a:xfrm>
          <a:off x="0" y="88087200"/>
          <a:ext cx="1847850"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544</xdr:row>
      <xdr:rowOff>0</xdr:rowOff>
    </xdr:from>
    <xdr:to>
      <xdr:col>13</xdr:col>
      <xdr:colOff>381000</xdr:colOff>
      <xdr:row>546</xdr:row>
      <xdr:rowOff>123825</xdr:rowOff>
    </xdr:to>
    <xdr:pic>
      <xdr:nvPicPr>
        <xdr:cNvPr id="58393" name="2\stiksize(nmy)H.bmp">
          <a:extLst>
            <a:ext uri="{FF2B5EF4-FFF2-40B4-BE49-F238E27FC236}">
              <a16:creationId xmlns:a16="http://schemas.microsoft.com/office/drawing/2014/main" id="{00000000-0008-0000-0100-000019E40000}"/>
            </a:ext>
          </a:extLst>
        </xdr:cNvPr>
        <xdr:cNvPicPr>
          <a:picLocks noChangeAspect="1"/>
        </xdr:cNvPicPr>
      </xdr:nvPicPr>
      <xdr:blipFill>
        <a:blip xmlns:r="http://schemas.openxmlformats.org/officeDocument/2006/relationships" r:embed="rId166">
          <a:extLst>
            <a:ext uri="{28A0092B-C50C-407E-A947-70E740481C1C}">
              <a14:useLocalDpi xmlns:a14="http://schemas.microsoft.com/office/drawing/2010/main" val="0"/>
            </a:ext>
          </a:extLst>
        </a:blip>
        <a:srcRect/>
        <a:stretch>
          <a:fillRect/>
        </a:stretch>
      </xdr:blipFill>
      <xdr:spPr bwMode="auto">
        <a:xfrm>
          <a:off x="6096000" y="88087200"/>
          <a:ext cx="2209800"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547</xdr:row>
      <xdr:rowOff>0</xdr:rowOff>
    </xdr:from>
    <xdr:to>
      <xdr:col>4</xdr:col>
      <xdr:colOff>466725</xdr:colOff>
      <xdr:row>551</xdr:row>
      <xdr:rowOff>38100</xdr:rowOff>
    </xdr:to>
    <xdr:pic>
      <xdr:nvPicPr>
        <xdr:cNvPr id="58394" name="1\stiksize(nmy)optH.bmp">
          <a:extLst>
            <a:ext uri="{FF2B5EF4-FFF2-40B4-BE49-F238E27FC236}">
              <a16:creationId xmlns:a16="http://schemas.microsoft.com/office/drawing/2014/main" id="{00000000-0008-0000-0100-00001AE40000}"/>
            </a:ext>
          </a:extLst>
        </xdr:cNvPr>
        <xdr:cNvPicPr>
          <a:picLocks noChangeAspect="1"/>
        </xdr:cNvPicPr>
      </xdr:nvPicPr>
      <xdr:blipFill>
        <a:blip xmlns:r="http://schemas.openxmlformats.org/officeDocument/2006/relationships" r:embed="rId167">
          <a:extLst>
            <a:ext uri="{28A0092B-C50C-407E-A947-70E740481C1C}">
              <a14:useLocalDpi xmlns:a14="http://schemas.microsoft.com/office/drawing/2010/main" val="0"/>
            </a:ext>
          </a:extLst>
        </a:blip>
        <a:srcRect/>
        <a:stretch>
          <a:fillRect/>
        </a:stretch>
      </xdr:blipFill>
      <xdr:spPr bwMode="auto">
        <a:xfrm>
          <a:off x="0" y="88572975"/>
          <a:ext cx="2905125"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551</xdr:row>
      <xdr:rowOff>0</xdr:rowOff>
    </xdr:from>
    <xdr:to>
      <xdr:col>4</xdr:col>
      <xdr:colOff>552450</xdr:colOff>
      <xdr:row>554</xdr:row>
      <xdr:rowOff>104775</xdr:rowOff>
    </xdr:to>
    <xdr:pic>
      <xdr:nvPicPr>
        <xdr:cNvPr id="58395" name="1\stiksize(nmy)propH.bmp">
          <a:extLst>
            <a:ext uri="{FF2B5EF4-FFF2-40B4-BE49-F238E27FC236}">
              <a16:creationId xmlns:a16="http://schemas.microsoft.com/office/drawing/2014/main" id="{00000000-0008-0000-0100-00001BE40000}"/>
            </a:ext>
          </a:extLst>
        </xdr:cNvPr>
        <xdr:cNvPicPr>
          <a:picLocks noChangeAspect="1"/>
        </xdr:cNvPicPr>
      </xdr:nvPicPr>
      <xdr:blipFill>
        <a:blip xmlns:r="http://schemas.openxmlformats.org/officeDocument/2006/relationships" r:embed="rId168">
          <a:extLst>
            <a:ext uri="{28A0092B-C50C-407E-A947-70E740481C1C}">
              <a14:useLocalDpi xmlns:a14="http://schemas.microsoft.com/office/drawing/2010/main" val="0"/>
            </a:ext>
          </a:extLst>
        </a:blip>
        <a:srcRect/>
        <a:stretch>
          <a:fillRect/>
        </a:stretch>
      </xdr:blipFill>
      <xdr:spPr bwMode="auto">
        <a:xfrm>
          <a:off x="0" y="89220675"/>
          <a:ext cx="299085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555</xdr:row>
      <xdr:rowOff>0</xdr:rowOff>
    </xdr:from>
    <xdr:to>
      <xdr:col>3</xdr:col>
      <xdr:colOff>228600</xdr:colOff>
      <xdr:row>557</xdr:row>
      <xdr:rowOff>123825</xdr:rowOff>
    </xdr:to>
    <xdr:pic>
      <xdr:nvPicPr>
        <xdr:cNvPr id="58396" name="1\stiksize(np)H.bmp">
          <a:extLst>
            <a:ext uri="{FF2B5EF4-FFF2-40B4-BE49-F238E27FC236}">
              <a16:creationId xmlns:a16="http://schemas.microsoft.com/office/drawing/2014/main" id="{00000000-0008-0000-0100-00001CE40000}"/>
            </a:ext>
          </a:extLst>
        </xdr:cNvPr>
        <xdr:cNvPicPr>
          <a:picLocks noChangeAspect="1"/>
        </xdr:cNvPicPr>
      </xdr:nvPicPr>
      <xdr:blipFill>
        <a:blip xmlns:r="http://schemas.openxmlformats.org/officeDocument/2006/relationships" r:embed="rId169">
          <a:extLst>
            <a:ext uri="{28A0092B-C50C-407E-A947-70E740481C1C}">
              <a14:useLocalDpi xmlns:a14="http://schemas.microsoft.com/office/drawing/2010/main" val="0"/>
            </a:ext>
          </a:extLst>
        </a:blip>
        <a:srcRect/>
        <a:stretch>
          <a:fillRect/>
        </a:stretch>
      </xdr:blipFill>
      <xdr:spPr bwMode="auto">
        <a:xfrm>
          <a:off x="0" y="89868375"/>
          <a:ext cx="2057400"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558</xdr:row>
      <xdr:rowOff>0</xdr:rowOff>
    </xdr:from>
    <xdr:to>
      <xdr:col>5</xdr:col>
      <xdr:colOff>323850</xdr:colOff>
      <xdr:row>562</xdr:row>
      <xdr:rowOff>38100</xdr:rowOff>
    </xdr:to>
    <xdr:pic>
      <xdr:nvPicPr>
        <xdr:cNvPr id="58397" name="1\stiksize(np)optH.bmp">
          <a:extLst>
            <a:ext uri="{FF2B5EF4-FFF2-40B4-BE49-F238E27FC236}">
              <a16:creationId xmlns:a16="http://schemas.microsoft.com/office/drawing/2014/main" id="{00000000-0008-0000-0100-00001DE40000}"/>
            </a:ext>
          </a:extLst>
        </xdr:cNvPr>
        <xdr:cNvPicPr>
          <a:picLocks noChangeAspect="1"/>
        </xdr:cNvPicPr>
      </xdr:nvPicPr>
      <xdr:blipFill>
        <a:blip xmlns:r="http://schemas.openxmlformats.org/officeDocument/2006/relationships" r:embed="rId170">
          <a:extLst>
            <a:ext uri="{28A0092B-C50C-407E-A947-70E740481C1C}">
              <a14:useLocalDpi xmlns:a14="http://schemas.microsoft.com/office/drawing/2010/main" val="0"/>
            </a:ext>
          </a:extLst>
        </a:blip>
        <a:srcRect/>
        <a:stretch>
          <a:fillRect/>
        </a:stretch>
      </xdr:blipFill>
      <xdr:spPr bwMode="auto">
        <a:xfrm>
          <a:off x="0" y="90354150"/>
          <a:ext cx="337185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558</xdr:row>
      <xdr:rowOff>0</xdr:rowOff>
    </xdr:from>
    <xdr:to>
      <xdr:col>16</xdr:col>
      <xdr:colOff>28575</xdr:colOff>
      <xdr:row>562</xdr:row>
      <xdr:rowOff>38100</xdr:rowOff>
    </xdr:to>
    <xdr:pic>
      <xdr:nvPicPr>
        <xdr:cNvPr id="58398" name="2\stiksize(np)optH.bmp">
          <a:extLst>
            <a:ext uri="{FF2B5EF4-FFF2-40B4-BE49-F238E27FC236}">
              <a16:creationId xmlns:a16="http://schemas.microsoft.com/office/drawing/2014/main" id="{00000000-0008-0000-0100-00001EE40000}"/>
            </a:ext>
          </a:extLst>
        </xdr:cNvPr>
        <xdr:cNvPicPr>
          <a:picLocks noChangeAspect="1"/>
        </xdr:cNvPicPr>
      </xdr:nvPicPr>
      <xdr:blipFill>
        <a:blip xmlns:r="http://schemas.openxmlformats.org/officeDocument/2006/relationships" r:embed="rId171">
          <a:extLst>
            <a:ext uri="{28A0092B-C50C-407E-A947-70E740481C1C}">
              <a14:useLocalDpi xmlns:a14="http://schemas.microsoft.com/office/drawing/2010/main" val="0"/>
            </a:ext>
          </a:extLst>
        </a:blip>
        <a:srcRect/>
        <a:stretch>
          <a:fillRect/>
        </a:stretch>
      </xdr:blipFill>
      <xdr:spPr bwMode="auto">
        <a:xfrm>
          <a:off x="6096000" y="90354150"/>
          <a:ext cx="3686175"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562</xdr:row>
      <xdr:rowOff>0</xdr:rowOff>
    </xdr:from>
    <xdr:to>
      <xdr:col>5</xdr:col>
      <xdr:colOff>400050</xdr:colOff>
      <xdr:row>565</xdr:row>
      <xdr:rowOff>104775</xdr:rowOff>
    </xdr:to>
    <xdr:pic>
      <xdr:nvPicPr>
        <xdr:cNvPr id="58399" name="1\stiksize(np)propH.bmp">
          <a:extLst>
            <a:ext uri="{FF2B5EF4-FFF2-40B4-BE49-F238E27FC236}">
              <a16:creationId xmlns:a16="http://schemas.microsoft.com/office/drawing/2014/main" id="{00000000-0008-0000-0100-00001FE40000}"/>
            </a:ext>
          </a:extLst>
        </xdr:cNvPr>
        <xdr:cNvPicPr>
          <a:picLocks noChangeAspect="1"/>
        </xdr:cNvPicPr>
      </xdr:nvPicPr>
      <xdr:blipFill>
        <a:blip xmlns:r="http://schemas.openxmlformats.org/officeDocument/2006/relationships" r:embed="rId172">
          <a:extLst>
            <a:ext uri="{28A0092B-C50C-407E-A947-70E740481C1C}">
              <a14:useLocalDpi xmlns:a14="http://schemas.microsoft.com/office/drawing/2010/main" val="0"/>
            </a:ext>
          </a:extLst>
        </a:blip>
        <a:srcRect/>
        <a:stretch>
          <a:fillRect/>
        </a:stretch>
      </xdr:blipFill>
      <xdr:spPr bwMode="auto">
        <a:xfrm>
          <a:off x="0" y="91001850"/>
          <a:ext cx="344805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562</xdr:row>
      <xdr:rowOff>0</xdr:rowOff>
    </xdr:from>
    <xdr:to>
      <xdr:col>16</xdr:col>
      <xdr:colOff>161925</xdr:colOff>
      <xdr:row>565</xdr:row>
      <xdr:rowOff>104775</xdr:rowOff>
    </xdr:to>
    <xdr:pic>
      <xdr:nvPicPr>
        <xdr:cNvPr id="58400" name="2\stiksize(np)propH.bmp">
          <a:extLst>
            <a:ext uri="{FF2B5EF4-FFF2-40B4-BE49-F238E27FC236}">
              <a16:creationId xmlns:a16="http://schemas.microsoft.com/office/drawing/2014/main" id="{00000000-0008-0000-0100-000020E40000}"/>
            </a:ext>
          </a:extLst>
        </xdr:cNvPr>
        <xdr:cNvPicPr>
          <a:picLocks noChangeAspect="1"/>
        </xdr:cNvPicPr>
      </xdr:nvPicPr>
      <xdr:blipFill>
        <a:blip xmlns:r="http://schemas.openxmlformats.org/officeDocument/2006/relationships" r:embed="rId173">
          <a:extLst>
            <a:ext uri="{28A0092B-C50C-407E-A947-70E740481C1C}">
              <a14:useLocalDpi xmlns:a14="http://schemas.microsoft.com/office/drawing/2010/main" val="0"/>
            </a:ext>
          </a:extLst>
        </a:blip>
        <a:srcRect/>
        <a:stretch>
          <a:fillRect/>
        </a:stretch>
      </xdr:blipFill>
      <xdr:spPr bwMode="auto">
        <a:xfrm>
          <a:off x="6096000" y="91001850"/>
          <a:ext cx="38195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566</xdr:row>
      <xdr:rowOff>0</xdr:rowOff>
    </xdr:from>
    <xdr:to>
      <xdr:col>5</xdr:col>
      <xdr:colOff>457200</xdr:colOff>
      <xdr:row>569</xdr:row>
      <xdr:rowOff>19050</xdr:rowOff>
    </xdr:to>
    <xdr:pic>
      <xdr:nvPicPr>
        <xdr:cNvPr id="58401" name="1\stiksize(np)ustratH.bmp">
          <a:extLst>
            <a:ext uri="{FF2B5EF4-FFF2-40B4-BE49-F238E27FC236}">
              <a16:creationId xmlns:a16="http://schemas.microsoft.com/office/drawing/2014/main" id="{00000000-0008-0000-0100-000021E40000}"/>
            </a:ext>
          </a:extLst>
        </xdr:cNvPr>
        <xdr:cNvPicPr>
          <a:picLocks noChangeAspect="1"/>
        </xdr:cNvPicPr>
      </xdr:nvPicPr>
      <xdr:blipFill>
        <a:blip xmlns:r="http://schemas.openxmlformats.org/officeDocument/2006/relationships" r:embed="rId174">
          <a:extLst>
            <a:ext uri="{28A0092B-C50C-407E-A947-70E740481C1C}">
              <a14:useLocalDpi xmlns:a14="http://schemas.microsoft.com/office/drawing/2010/main" val="0"/>
            </a:ext>
          </a:extLst>
        </a:blip>
        <a:srcRect/>
        <a:stretch>
          <a:fillRect/>
        </a:stretch>
      </xdr:blipFill>
      <xdr:spPr bwMode="auto">
        <a:xfrm>
          <a:off x="0" y="91649550"/>
          <a:ext cx="3505200"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566</xdr:row>
      <xdr:rowOff>0</xdr:rowOff>
    </xdr:from>
    <xdr:to>
      <xdr:col>16</xdr:col>
      <xdr:colOff>361950</xdr:colOff>
      <xdr:row>569</xdr:row>
      <xdr:rowOff>19050</xdr:rowOff>
    </xdr:to>
    <xdr:pic>
      <xdr:nvPicPr>
        <xdr:cNvPr id="58402" name="2\stiksize(np)ustratH.bmp">
          <a:extLst>
            <a:ext uri="{FF2B5EF4-FFF2-40B4-BE49-F238E27FC236}">
              <a16:creationId xmlns:a16="http://schemas.microsoft.com/office/drawing/2014/main" id="{00000000-0008-0000-0100-000022E40000}"/>
            </a:ext>
          </a:extLst>
        </xdr:cNvPr>
        <xdr:cNvPicPr>
          <a:picLocks noChangeAspect="1"/>
        </xdr:cNvPicPr>
      </xdr:nvPicPr>
      <xdr:blipFill>
        <a:blip xmlns:r="http://schemas.openxmlformats.org/officeDocument/2006/relationships" r:embed="rId175">
          <a:extLst>
            <a:ext uri="{28A0092B-C50C-407E-A947-70E740481C1C}">
              <a14:useLocalDpi xmlns:a14="http://schemas.microsoft.com/office/drawing/2010/main" val="0"/>
            </a:ext>
          </a:extLst>
        </a:blip>
        <a:srcRect/>
        <a:stretch>
          <a:fillRect/>
        </a:stretch>
      </xdr:blipFill>
      <xdr:spPr bwMode="auto">
        <a:xfrm>
          <a:off x="6096000" y="91649550"/>
          <a:ext cx="4019550"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569</xdr:row>
      <xdr:rowOff>0</xdr:rowOff>
    </xdr:from>
    <xdr:to>
      <xdr:col>6</xdr:col>
      <xdr:colOff>152400</xdr:colOff>
      <xdr:row>574</xdr:row>
      <xdr:rowOff>57150</xdr:rowOff>
    </xdr:to>
    <xdr:pic>
      <xdr:nvPicPr>
        <xdr:cNvPr id="58403" name="1\stratmyH.bmp">
          <a:extLst>
            <a:ext uri="{FF2B5EF4-FFF2-40B4-BE49-F238E27FC236}">
              <a16:creationId xmlns:a16="http://schemas.microsoft.com/office/drawing/2014/main" id="{00000000-0008-0000-0100-000023E40000}"/>
            </a:ext>
          </a:extLst>
        </xdr:cNvPr>
        <xdr:cNvPicPr>
          <a:picLocks noChangeAspect="1"/>
        </xdr:cNvPicPr>
      </xdr:nvPicPr>
      <xdr:blipFill>
        <a:blip xmlns:r="http://schemas.openxmlformats.org/officeDocument/2006/relationships" r:embed="rId176">
          <a:extLst>
            <a:ext uri="{28A0092B-C50C-407E-A947-70E740481C1C}">
              <a14:useLocalDpi xmlns:a14="http://schemas.microsoft.com/office/drawing/2010/main" val="0"/>
            </a:ext>
          </a:extLst>
        </a:blip>
        <a:srcRect/>
        <a:stretch>
          <a:fillRect/>
        </a:stretch>
      </xdr:blipFill>
      <xdr:spPr bwMode="auto">
        <a:xfrm>
          <a:off x="0" y="92135325"/>
          <a:ext cx="3810000" cy="866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569</xdr:row>
      <xdr:rowOff>0</xdr:rowOff>
    </xdr:from>
    <xdr:to>
      <xdr:col>16</xdr:col>
      <xdr:colOff>190500</xdr:colOff>
      <xdr:row>574</xdr:row>
      <xdr:rowOff>114300</xdr:rowOff>
    </xdr:to>
    <xdr:pic>
      <xdr:nvPicPr>
        <xdr:cNvPr id="58404" name="2\stratmyH.bmp">
          <a:extLst>
            <a:ext uri="{FF2B5EF4-FFF2-40B4-BE49-F238E27FC236}">
              <a16:creationId xmlns:a16="http://schemas.microsoft.com/office/drawing/2014/main" id="{00000000-0008-0000-0100-000024E40000}"/>
            </a:ext>
          </a:extLst>
        </xdr:cNvPr>
        <xdr:cNvPicPr>
          <a:picLocks noChangeAspect="1"/>
        </xdr:cNvPicPr>
      </xdr:nvPicPr>
      <xdr:blipFill>
        <a:blip xmlns:r="http://schemas.openxmlformats.org/officeDocument/2006/relationships" r:embed="rId177">
          <a:extLst>
            <a:ext uri="{28A0092B-C50C-407E-A947-70E740481C1C}">
              <a14:useLocalDpi xmlns:a14="http://schemas.microsoft.com/office/drawing/2010/main" val="0"/>
            </a:ext>
          </a:extLst>
        </a:blip>
        <a:srcRect/>
        <a:stretch>
          <a:fillRect/>
        </a:stretch>
      </xdr:blipFill>
      <xdr:spPr bwMode="auto">
        <a:xfrm>
          <a:off x="6096000" y="92135325"/>
          <a:ext cx="384810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575</xdr:row>
      <xdr:rowOff>0</xdr:rowOff>
    </xdr:from>
    <xdr:to>
      <xdr:col>1</xdr:col>
      <xdr:colOff>590550</xdr:colOff>
      <xdr:row>577</xdr:row>
      <xdr:rowOff>142875</xdr:rowOff>
    </xdr:to>
    <xdr:pic>
      <xdr:nvPicPr>
        <xdr:cNvPr id="58405" name="1\stratoptimalmyH.bmp">
          <a:extLst>
            <a:ext uri="{FF2B5EF4-FFF2-40B4-BE49-F238E27FC236}">
              <a16:creationId xmlns:a16="http://schemas.microsoft.com/office/drawing/2014/main" id="{00000000-0008-0000-0100-000025E40000}"/>
            </a:ext>
          </a:extLst>
        </xdr:cNvPr>
        <xdr:cNvPicPr>
          <a:picLocks noChangeAspect="1"/>
        </xdr:cNvPicPr>
      </xdr:nvPicPr>
      <xdr:blipFill>
        <a:blip xmlns:r="http://schemas.openxmlformats.org/officeDocument/2006/relationships" r:embed="rId178">
          <a:extLst>
            <a:ext uri="{28A0092B-C50C-407E-A947-70E740481C1C}">
              <a14:useLocalDpi xmlns:a14="http://schemas.microsoft.com/office/drawing/2010/main" val="0"/>
            </a:ext>
          </a:extLst>
        </a:blip>
        <a:srcRect/>
        <a:stretch>
          <a:fillRect/>
        </a:stretch>
      </xdr:blipFill>
      <xdr:spPr bwMode="auto">
        <a:xfrm>
          <a:off x="0" y="93106875"/>
          <a:ext cx="120015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578</xdr:row>
      <xdr:rowOff>0</xdr:rowOff>
    </xdr:from>
    <xdr:to>
      <xdr:col>2</xdr:col>
      <xdr:colOff>447675</xdr:colOff>
      <xdr:row>581</xdr:row>
      <xdr:rowOff>19050</xdr:rowOff>
    </xdr:to>
    <xdr:pic>
      <xdr:nvPicPr>
        <xdr:cNvPr id="58406" name="1\stratoptimalpH.bmp">
          <a:extLst>
            <a:ext uri="{FF2B5EF4-FFF2-40B4-BE49-F238E27FC236}">
              <a16:creationId xmlns:a16="http://schemas.microsoft.com/office/drawing/2014/main" id="{00000000-0008-0000-0100-000026E40000}"/>
            </a:ext>
          </a:extLst>
        </xdr:cNvPr>
        <xdr:cNvPicPr>
          <a:picLocks noChangeAspect="1"/>
        </xdr:cNvPicPr>
      </xdr:nvPicPr>
      <xdr:blipFill>
        <a:blip xmlns:r="http://schemas.openxmlformats.org/officeDocument/2006/relationships" r:embed="rId179">
          <a:extLst>
            <a:ext uri="{28A0092B-C50C-407E-A947-70E740481C1C}">
              <a14:useLocalDpi xmlns:a14="http://schemas.microsoft.com/office/drawing/2010/main" val="0"/>
            </a:ext>
          </a:extLst>
        </a:blip>
        <a:srcRect/>
        <a:stretch>
          <a:fillRect/>
        </a:stretch>
      </xdr:blipFill>
      <xdr:spPr bwMode="auto">
        <a:xfrm>
          <a:off x="0" y="93592650"/>
          <a:ext cx="1666875"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581</xdr:row>
      <xdr:rowOff>0</xdr:rowOff>
    </xdr:from>
    <xdr:to>
      <xdr:col>6</xdr:col>
      <xdr:colOff>295275</xdr:colOff>
      <xdr:row>586</xdr:row>
      <xdr:rowOff>104775</xdr:rowOff>
    </xdr:to>
    <xdr:pic>
      <xdr:nvPicPr>
        <xdr:cNvPr id="58407" name="1\stratpH.bmp">
          <a:extLst>
            <a:ext uri="{FF2B5EF4-FFF2-40B4-BE49-F238E27FC236}">
              <a16:creationId xmlns:a16="http://schemas.microsoft.com/office/drawing/2014/main" id="{00000000-0008-0000-0100-000027E40000}"/>
            </a:ext>
          </a:extLst>
        </xdr:cNvPr>
        <xdr:cNvPicPr>
          <a:picLocks noChangeAspect="1"/>
        </xdr:cNvPicPr>
      </xdr:nvPicPr>
      <xdr:blipFill>
        <a:blip xmlns:r="http://schemas.openxmlformats.org/officeDocument/2006/relationships" r:embed="rId180">
          <a:extLst>
            <a:ext uri="{28A0092B-C50C-407E-A947-70E740481C1C}">
              <a14:useLocalDpi xmlns:a14="http://schemas.microsoft.com/office/drawing/2010/main" val="0"/>
            </a:ext>
          </a:extLst>
        </a:blip>
        <a:srcRect/>
        <a:stretch>
          <a:fillRect/>
        </a:stretch>
      </xdr:blipFill>
      <xdr:spPr bwMode="auto">
        <a:xfrm>
          <a:off x="0" y="94078425"/>
          <a:ext cx="3952875" cy="914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581</xdr:row>
      <xdr:rowOff>0</xdr:rowOff>
    </xdr:from>
    <xdr:to>
      <xdr:col>16</xdr:col>
      <xdr:colOff>285750</xdr:colOff>
      <xdr:row>586</xdr:row>
      <xdr:rowOff>114300</xdr:rowOff>
    </xdr:to>
    <xdr:pic>
      <xdr:nvPicPr>
        <xdr:cNvPr id="58408" name="2\stratpH.bmp">
          <a:extLst>
            <a:ext uri="{FF2B5EF4-FFF2-40B4-BE49-F238E27FC236}">
              <a16:creationId xmlns:a16="http://schemas.microsoft.com/office/drawing/2014/main" id="{00000000-0008-0000-0100-000028E40000}"/>
            </a:ext>
          </a:extLst>
        </xdr:cNvPr>
        <xdr:cNvPicPr>
          <a:picLocks noChangeAspect="1"/>
        </xdr:cNvPicPr>
      </xdr:nvPicPr>
      <xdr:blipFill>
        <a:blip xmlns:r="http://schemas.openxmlformats.org/officeDocument/2006/relationships" r:embed="rId181">
          <a:extLst>
            <a:ext uri="{28A0092B-C50C-407E-A947-70E740481C1C}">
              <a14:useLocalDpi xmlns:a14="http://schemas.microsoft.com/office/drawing/2010/main" val="0"/>
            </a:ext>
          </a:extLst>
        </a:blip>
        <a:srcRect/>
        <a:stretch>
          <a:fillRect/>
        </a:stretch>
      </xdr:blipFill>
      <xdr:spPr bwMode="auto">
        <a:xfrm>
          <a:off x="6096000" y="94078425"/>
          <a:ext cx="39433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587</xdr:row>
      <xdr:rowOff>0</xdr:rowOff>
    </xdr:from>
    <xdr:to>
      <xdr:col>1</xdr:col>
      <xdr:colOff>342900</xdr:colOff>
      <xdr:row>589</xdr:row>
      <xdr:rowOff>76200</xdr:rowOff>
    </xdr:to>
    <xdr:pic>
      <xdr:nvPicPr>
        <xdr:cNvPr id="58409" name="1\stratpropH.bmp">
          <a:extLst>
            <a:ext uri="{FF2B5EF4-FFF2-40B4-BE49-F238E27FC236}">
              <a16:creationId xmlns:a16="http://schemas.microsoft.com/office/drawing/2014/main" id="{00000000-0008-0000-0100-000029E40000}"/>
            </a:ext>
          </a:extLst>
        </xdr:cNvPr>
        <xdr:cNvPicPr>
          <a:picLocks noChangeAspect="1"/>
        </xdr:cNvPicPr>
      </xdr:nvPicPr>
      <xdr:blipFill>
        <a:blip xmlns:r="http://schemas.openxmlformats.org/officeDocument/2006/relationships" r:embed="rId182">
          <a:extLst>
            <a:ext uri="{28A0092B-C50C-407E-A947-70E740481C1C}">
              <a14:useLocalDpi xmlns:a14="http://schemas.microsoft.com/office/drawing/2010/main" val="0"/>
            </a:ext>
          </a:extLst>
        </a:blip>
        <a:srcRect/>
        <a:stretch>
          <a:fillRect/>
        </a:stretch>
      </xdr:blipFill>
      <xdr:spPr bwMode="auto">
        <a:xfrm>
          <a:off x="0" y="95049975"/>
          <a:ext cx="952500"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589</xdr:row>
      <xdr:rowOff>0</xdr:rowOff>
    </xdr:from>
    <xdr:to>
      <xdr:col>7</xdr:col>
      <xdr:colOff>28575</xdr:colOff>
      <xdr:row>624</xdr:row>
      <xdr:rowOff>57150</xdr:rowOff>
    </xdr:to>
    <xdr:pic>
      <xdr:nvPicPr>
        <xdr:cNvPr id="58410" name="1\styrkelamb.bmp">
          <a:extLst>
            <a:ext uri="{FF2B5EF4-FFF2-40B4-BE49-F238E27FC236}">
              <a16:creationId xmlns:a16="http://schemas.microsoft.com/office/drawing/2014/main" id="{00000000-0008-0000-0100-00002AE40000}"/>
            </a:ext>
          </a:extLst>
        </xdr:cNvPr>
        <xdr:cNvPicPr>
          <a:picLocks noChangeAspect="1"/>
        </xdr:cNvPicPr>
      </xdr:nvPicPr>
      <xdr:blipFill>
        <a:blip xmlns:r="http://schemas.openxmlformats.org/officeDocument/2006/relationships" r:embed="rId183">
          <a:extLst>
            <a:ext uri="{28A0092B-C50C-407E-A947-70E740481C1C}">
              <a14:useLocalDpi xmlns:a14="http://schemas.microsoft.com/office/drawing/2010/main" val="0"/>
            </a:ext>
          </a:extLst>
        </a:blip>
        <a:srcRect/>
        <a:stretch>
          <a:fillRect/>
        </a:stretch>
      </xdr:blipFill>
      <xdr:spPr bwMode="auto">
        <a:xfrm>
          <a:off x="0" y="95373825"/>
          <a:ext cx="4295775" cy="5724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589</xdr:row>
      <xdr:rowOff>0</xdr:rowOff>
    </xdr:from>
    <xdr:to>
      <xdr:col>17</xdr:col>
      <xdr:colOff>28575</xdr:colOff>
      <xdr:row>624</xdr:row>
      <xdr:rowOff>57150</xdr:rowOff>
    </xdr:to>
    <xdr:pic>
      <xdr:nvPicPr>
        <xdr:cNvPr id="58411" name="2\styrkelamb.bmp">
          <a:extLst>
            <a:ext uri="{FF2B5EF4-FFF2-40B4-BE49-F238E27FC236}">
              <a16:creationId xmlns:a16="http://schemas.microsoft.com/office/drawing/2014/main" id="{00000000-0008-0000-0100-00002BE40000}"/>
            </a:ext>
          </a:extLst>
        </xdr:cNvPr>
        <xdr:cNvPicPr>
          <a:picLocks noChangeAspect="1"/>
        </xdr:cNvPicPr>
      </xdr:nvPicPr>
      <xdr:blipFill>
        <a:blip xmlns:r="http://schemas.openxmlformats.org/officeDocument/2006/relationships" r:embed="rId184">
          <a:extLst>
            <a:ext uri="{28A0092B-C50C-407E-A947-70E740481C1C}">
              <a14:useLocalDpi xmlns:a14="http://schemas.microsoft.com/office/drawing/2010/main" val="0"/>
            </a:ext>
          </a:extLst>
        </a:blip>
        <a:srcRect/>
        <a:stretch>
          <a:fillRect/>
        </a:stretch>
      </xdr:blipFill>
      <xdr:spPr bwMode="auto">
        <a:xfrm>
          <a:off x="6096000" y="95373825"/>
          <a:ext cx="4295775" cy="5724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624</xdr:row>
      <xdr:rowOff>0</xdr:rowOff>
    </xdr:from>
    <xdr:to>
      <xdr:col>9</xdr:col>
      <xdr:colOff>38100</xdr:colOff>
      <xdr:row>644</xdr:row>
      <xdr:rowOff>28575</xdr:rowOff>
    </xdr:to>
    <xdr:pic>
      <xdr:nvPicPr>
        <xdr:cNvPr id="58412" name="1\styrkemy.bmp">
          <a:extLst>
            <a:ext uri="{FF2B5EF4-FFF2-40B4-BE49-F238E27FC236}">
              <a16:creationId xmlns:a16="http://schemas.microsoft.com/office/drawing/2014/main" id="{00000000-0008-0000-0100-00002CE40000}"/>
            </a:ext>
          </a:extLst>
        </xdr:cNvPr>
        <xdr:cNvPicPr>
          <a:picLocks noChangeAspect="1"/>
        </xdr:cNvPicPr>
      </xdr:nvPicPr>
      <xdr:blipFill>
        <a:blip xmlns:r="http://schemas.openxmlformats.org/officeDocument/2006/relationships" r:embed="rId185">
          <a:extLst>
            <a:ext uri="{28A0092B-C50C-407E-A947-70E740481C1C}">
              <a14:useLocalDpi xmlns:a14="http://schemas.microsoft.com/office/drawing/2010/main" val="0"/>
            </a:ext>
          </a:extLst>
        </a:blip>
        <a:srcRect/>
        <a:stretch>
          <a:fillRect/>
        </a:stretch>
      </xdr:blipFill>
      <xdr:spPr bwMode="auto">
        <a:xfrm>
          <a:off x="0" y="101041200"/>
          <a:ext cx="55245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624</xdr:row>
      <xdr:rowOff>0</xdr:rowOff>
    </xdr:from>
    <xdr:to>
      <xdr:col>16</xdr:col>
      <xdr:colOff>152400</xdr:colOff>
      <xdr:row>642</xdr:row>
      <xdr:rowOff>104775</xdr:rowOff>
    </xdr:to>
    <xdr:pic>
      <xdr:nvPicPr>
        <xdr:cNvPr id="58413" name="2\styrkemy.bmp">
          <a:extLst>
            <a:ext uri="{FF2B5EF4-FFF2-40B4-BE49-F238E27FC236}">
              <a16:creationId xmlns:a16="http://schemas.microsoft.com/office/drawing/2014/main" id="{00000000-0008-0000-0100-00002DE40000}"/>
            </a:ext>
          </a:extLst>
        </xdr:cNvPr>
        <xdr:cNvPicPr>
          <a:picLocks noChangeAspect="1"/>
        </xdr:cNvPicPr>
      </xdr:nvPicPr>
      <xdr:blipFill>
        <a:blip xmlns:r="http://schemas.openxmlformats.org/officeDocument/2006/relationships" r:embed="rId186">
          <a:extLst>
            <a:ext uri="{28A0092B-C50C-407E-A947-70E740481C1C}">
              <a14:useLocalDpi xmlns:a14="http://schemas.microsoft.com/office/drawing/2010/main" val="0"/>
            </a:ext>
          </a:extLst>
        </a:blip>
        <a:srcRect/>
        <a:stretch>
          <a:fillRect/>
        </a:stretch>
      </xdr:blipFill>
      <xdr:spPr bwMode="auto">
        <a:xfrm>
          <a:off x="6096000" y="101041200"/>
          <a:ext cx="3810000" cy="3019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644</xdr:row>
      <xdr:rowOff>0</xdr:rowOff>
    </xdr:from>
    <xdr:to>
      <xdr:col>5</xdr:col>
      <xdr:colOff>28575</xdr:colOff>
      <xdr:row>666</xdr:row>
      <xdr:rowOff>133350</xdr:rowOff>
    </xdr:to>
    <xdr:pic>
      <xdr:nvPicPr>
        <xdr:cNvPr id="58414" name="1\styrkemynct.bmp">
          <a:extLst>
            <a:ext uri="{FF2B5EF4-FFF2-40B4-BE49-F238E27FC236}">
              <a16:creationId xmlns:a16="http://schemas.microsoft.com/office/drawing/2014/main" id="{00000000-0008-0000-0100-00002EE40000}"/>
            </a:ext>
          </a:extLst>
        </xdr:cNvPr>
        <xdr:cNvPicPr>
          <a:picLocks noChangeAspect="1"/>
        </xdr:cNvPicPr>
      </xdr:nvPicPr>
      <xdr:blipFill>
        <a:blip xmlns:r="http://schemas.openxmlformats.org/officeDocument/2006/relationships" r:embed="rId187">
          <a:extLst>
            <a:ext uri="{28A0092B-C50C-407E-A947-70E740481C1C}">
              <a14:useLocalDpi xmlns:a14="http://schemas.microsoft.com/office/drawing/2010/main" val="0"/>
            </a:ext>
          </a:extLst>
        </a:blip>
        <a:srcRect/>
        <a:stretch>
          <a:fillRect/>
        </a:stretch>
      </xdr:blipFill>
      <xdr:spPr bwMode="auto">
        <a:xfrm>
          <a:off x="0" y="104279700"/>
          <a:ext cx="3076575" cy="3695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644</xdr:row>
      <xdr:rowOff>0</xdr:rowOff>
    </xdr:from>
    <xdr:to>
      <xdr:col>14</xdr:col>
      <xdr:colOff>600075</xdr:colOff>
      <xdr:row>667</xdr:row>
      <xdr:rowOff>19050</xdr:rowOff>
    </xdr:to>
    <xdr:pic>
      <xdr:nvPicPr>
        <xdr:cNvPr id="58415" name="2\styrkemynct.bmp">
          <a:extLst>
            <a:ext uri="{FF2B5EF4-FFF2-40B4-BE49-F238E27FC236}">
              <a16:creationId xmlns:a16="http://schemas.microsoft.com/office/drawing/2014/main" id="{00000000-0008-0000-0100-00002FE40000}"/>
            </a:ext>
          </a:extLst>
        </xdr:cNvPr>
        <xdr:cNvPicPr>
          <a:picLocks noChangeAspect="1"/>
        </xdr:cNvPicPr>
      </xdr:nvPicPr>
      <xdr:blipFill>
        <a:blip xmlns:r="http://schemas.openxmlformats.org/officeDocument/2006/relationships" r:embed="rId188">
          <a:extLst>
            <a:ext uri="{28A0092B-C50C-407E-A947-70E740481C1C}">
              <a14:useLocalDpi xmlns:a14="http://schemas.microsoft.com/office/drawing/2010/main" val="0"/>
            </a:ext>
          </a:extLst>
        </a:blip>
        <a:srcRect/>
        <a:stretch>
          <a:fillRect/>
        </a:stretch>
      </xdr:blipFill>
      <xdr:spPr bwMode="auto">
        <a:xfrm>
          <a:off x="6096000" y="104279700"/>
          <a:ext cx="3038475" cy="3743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667</xdr:row>
      <xdr:rowOff>0</xdr:rowOff>
    </xdr:from>
    <xdr:to>
      <xdr:col>7</xdr:col>
      <xdr:colOff>152400</xdr:colOff>
      <xdr:row>704</xdr:row>
      <xdr:rowOff>123825</xdr:rowOff>
    </xdr:to>
    <xdr:pic>
      <xdr:nvPicPr>
        <xdr:cNvPr id="58416" name="1\styrkep.bmp">
          <a:extLst>
            <a:ext uri="{FF2B5EF4-FFF2-40B4-BE49-F238E27FC236}">
              <a16:creationId xmlns:a16="http://schemas.microsoft.com/office/drawing/2014/main" id="{00000000-0008-0000-0100-000030E40000}"/>
            </a:ext>
          </a:extLst>
        </xdr:cNvPr>
        <xdr:cNvPicPr>
          <a:picLocks noChangeAspect="1"/>
        </xdr:cNvPicPr>
      </xdr:nvPicPr>
      <xdr:blipFill>
        <a:blip xmlns:r="http://schemas.openxmlformats.org/officeDocument/2006/relationships" r:embed="rId189">
          <a:extLst>
            <a:ext uri="{28A0092B-C50C-407E-A947-70E740481C1C}">
              <a14:useLocalDpi xmlns:a14="http://schemas.microsoft.com/office/drawing/2010/main" val="0"/>
            </a:ext>
          </a:extLst>
        </a:blip>
        <a:srcRect/>
        <a:stretch>
          <a:fillRect/>
        </a:stretch>
      </xdr:blipFill>
      <xdr:spPr bwMode="auto">
        <a:xfrm>
          <a:off x="0" y="108003975"/>
          <a:ext cx="4419600" cy="6115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667</xdr:row>
      <xdr:rowOff>0</xdr:rowOff>
    </xdr:from>
    <xdr:to>
      <xdr:col>18</xdr:col>
      <xdr:colOff>390525</xdr:colOff>
      <xdr:row>688</xdr:row>
      <xdr:rowOff>47625</xdr:rowOff>
    </xdr:to>
    <xdr:pic>
      <xdr:nvPicPr>
        <xdr:cNvPr id="58417" name="2\styrkep.bmp">
          <a:extLst>
            <a:ext uri="{FF2B5EF4-FFF2-40B4-BE49-F238E27FC236}">
              <a16:creationId xmlns:a16="http://schemas.microsoft.com/office/drawing/2014/main" id="{00000000-0008-0000-0100-000031E40000}"/>
            </a:ext>
          </a:extLst>
        </xdr:cNvPr>
        <xdr:cNvPicPr>
          <a:picLocks noChangeAspect="1"/>
        </xdr:cNvPicPr>
      </xdr:nvPicPr>
      <xdr:blipFill>
        <a:blip xmlns:r="http://schemas.openxmlformats.org/officeDocument/2006/relationships" r:embed="rId190">
          <a:extLst>
            <a:ext uri="{28A0092B-C50C-407E-A947-70E740481C1C}">
              <a14:useLocalDpi xmlns:a14="http://schemas.microsoft.com/office/drawing/2010/main" val="0"/>
            </a:ext>
          </a:extLst>
        </a:blip>
        <a:srcRect/>
        <a:stretch>
          <a:fillRect/>
        </a:stretch>
      </xdr:blipFill>
      <xdr:spPr bwMode="auto">
        <a:xfrm>
          <a:off x="6096000" y="108003975"/>
          <a:ext cx="5267325" cy="3448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705</xdr:row>
      <xdr:rowOff>0</xdr:rowOff>
    </xdr:from>
    <xdr:to>
      <xdr:col>2</xdr:col>
      <xdr:colOff>466725</xdr:colOff>
      <xdr:row>708</xdr:row>
      <xdr:rowOff>28575</xdr:rowOff>
    </xdr:to>
    <xdr:pic>
      <xdr:nvPicPr>
        <xdr:cNvPr id="58418" name="1\styrkestiklamb.bmp">
          <a:extLst>
            <a:ext uri="{FF2B5EF4-FFF2-40B4-BE49-F238E27FC236}">
              <a16:creationId xmlns:a16="http://schemas.microsoft.com/office/drawing/2014/main" id="{00000000-0008-0000-0100-000032E40000}"/>
            </a:ext>
          </a:extLst>
        </xdr:cNvPr>
        <xdr:cNvPicPr>
          <a:picLocks noChangeAspect="1"/>
        </xdr:cNvPicPr>
      </xdr:nvPicPr>
      <xdr:blipFill>
        <a:blip xmlns:r="http://schemas.openxmlformats.org/officeDocument/2006/relationships" r:embed="rId191">
          <a:extLst>
            <a:ext uri="{28A0092B-C50C-407E-A947-70E740481C1C}">
              <a14:useLocalDpi xmlns:a14="http://schemas.microsoft.com/office/drawing/2010/main" val="0"/>
            </a:ext>
          </a:extLst>
        </a:blip>
        <a:srcRect/>
        <a:stretch>
          <a:fillRect/>
        </a:stretch>
      </xdr:blipFill>
      <xdr:spPr bwMode="auto">
        <a:xfrm>
          <a:off x="0" y="114157125"/>
          <a:ext cx="1685925"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708</xdr:row>
      <xdr:rowOff>0</xdr:rowOff>
    </xdr:from>
    <xdr:to>
      <xdr:col>1</xdr:col>
      <xdr:colOff>590550</xdr:colOff>
      <xdr:row>710</xdr:row>
      <xdr:rowOff>142875</xdr:rowOff>
    </xdr:to>
    <xdr:pic>
      <xdr:nvPicPr>
        <xdr:cNvPr id="58419" name="1\styrkestikmy.bmp">
          <a:extLst>
            <a:ext uri="{FF2B5EF4-FFF2-40B4-BE49-F238E27FC236}">
              <a16:creationId xmlns:a16="http://schemas.microsoft.com/office/drawing/2014/main" id="{00000000-0008-0000-0100-000033E40000}"/>
            </a:ext>
          </a:extLst>
        </xdr:cNvPr>
        <xdr:cNvPicPr>
          <a:picLocks noChangeAspect="1"/>
        </xdr:cNvPicPr>
      </xdr:nvPicPr>
      <xdr:blipFill>
        <a:blip xmlns:r="http://schemas.openxmlformats.org/officeDocument/2006/relationships" r:embed="rId192">
          <a:extLst>
            <a:ext uri="{28A0092B-C50C-407E-A947-70E740481C1C}">
              <a14:useLocalDpi xmlns:a14="http://schemas.microsoft.com/office/drawing/2010/main" val="0"/>
            </a:ext>
          </a:extLst>
        </a:blip>
        <a:srcRect/>
        <a:stretch>
          <a:fillRect/>
        </a:stretch>
      </xdr:blipFill>
      <xdr:spPr bwMode="auto">
        <a:xfrm>
          <a:off x="0" y="114642900"/>
          <a:ext cx="120015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711</xdr:row>
      <xdr:rowOff>0</xdr:rowOff>
    </xdr:from>
    <xdr:to>
      <xdr:col>3</xdr:col>
      <xdr:colOff>504825</xdr:colOff>
      <xdr:row>714</xdr:row>
      <xdr:rowOff>28575</xdr:rowOff>
    </xdr:to>
    <xdr:pic>
      <xdr:nvPicPr>
        <xdr:cNvPr id="58420" name="1\styrkestikp.bmp">
          <a:extLst>
            <a:ext uri="{FF2B5EF4-FFF2-40B4-BE49-F238E27FC236}">
              <a16:creationId xmlns:a16="http://schemas.microsoft.com/office/drawing/2014/main" id="{00000000-0008-0000-0100-000034E40000}"/>
            </a:ext>
          </a:extLst>
        </xdr:cNvPr>
        <xdr:cNvPicPr>
          <a:picLocks noChangeAspect="1"/>
        </xdr:cNvPicPr>
      </xdr:nvPicPr>
      <xdr:blipFill>
        <a:blip xmlns:r="http://schemas.openxmlformats.org/officeDocument/2006/relationships" r:embed="rId193">
          <a:extLst>
            <a:ext uri="{28A0092B-C50C-407E-A947-70E740481C1C}">
              <a14:useLocalDpi xmlns:a14="http://schemas.microsoft.com/office/drawing/2010/main" val="0"/>
            </a:ext>
          </a:extLst>
        </a:blip>
        <a:srcRect/>
        <a:stretch>
          <a:fillRect/>
        </a:stretch>
      </xdr:blipFill>
      <xdr:spPr bwMode="auto">
        <a:xfrm>
          <a:off x="0" y="115128675"/>
          <a:ext cx="2333625"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714</xdr:row>
      <xdr:rowOff>0</xdr:rowOff>
    </xdr:from>
    <xdr:to>
      <xdr:col>1</xdr:col>
      <xdr:colOff>533400</xdr:colOff>
      <xdr:row>716</xdr:row>
      <xdr:rowOff>142875</xdr:rowOff>
    </xdr:to>
    <xdr:pic>
      <xdr:nvPicPr>
        <xdr:cNvPr id="58421" name="1\TestFlereAndele.bmp">
          <a:extLst>
            <a:ext uri="{FF2B5EF4-FFF2-40B4-BE49-F238E27FC236}">
              <a16:creationId xmlns:a16="http://schemas.microsoft.com/office/drawing/2014/main" id="{00000000-0008-0000-0100-000035E40000}"/>
            </a:ext>
          </a:extLst>
        </xdr:cNvPr>
        <xdr:cNvPicPr>
          <a:picLocks noChangeAspect="1"/>
        </xdr:cNvPicPr>
      </xdr:nvPicPr>
      <xdr:blipFill>
        <a:blip xmlns:r="http://schemas.openxmlformats.org/officeDocument/2006/relationships" r:embed="rId194">
          <a:extLst>
            <a:ext uri="{28A0092B-C50C-407E-A947-70E740481C1C}">
              <a14:useLocalDpi xmlns:a14="http://schemas.microsoft.com/office/drawing/2010/main" val="0"/>
            </a:ext>
          </a:extLst>
        </a:blip>
        <a:srcRect/>
        <a:stretch>
          <a:fillRect/>
        </a:stretch>
      </xdr:blipFill>
      <xdr:spPr bwMode="auto">
        <a:xfrm>
          <a:off x="0" y="115614450"/>
          <a:ext cx="114300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714</xdr:row>
      <xdr:rowOff>0</xdr:rowOff>
    </xdr:from>
    <xdr:to>
      <xdr:col>12</xdr:col>
      <xdr:colOff>114300</xdr:colOff>
      <xdr:row>716</xdr:row>
      <xdr:rowOff>142875</xdr:rowOff>
    </xdr:to>
    <xdr:pic>
      <xdr:nvPicPr>
        <xdr:cNvPr id="58422" name="2\TestFlereAndele.bmp">
          <a:extLst>
            <a:ext uri="{FF2B5EF4-FFF2-40B4-BE49-F238E27FC236}">
              <a16:creationId xmlns:a16="http://schemas.microsoft.com/office/drawing/2014/main" id="{00000000-0008-0000-0100-000036E40000}"/>
            </a:ext>
          </a:extLst>
        </xdr:cNvPr>
        <xdr:cNvPicPr>
          <a:picLocks noChangeAspect="1"/>
        </xdr:cNvPicPr>
      </xdr:nvPicPr>
      <xdr:blipFill>
        <a:blip xmlns:r="http://schemas.openxmlformats.org/officeDocument/2006/relationships" r:embed="rId195">
          <a:extLst>
            <a:ext uri="{28A0092B-C50C-407E-A947-70E740481C1C}">
              <a14:useLocalDpi xmlns:a14="http://schemas.microsoft.com/office/drawing/2010/main" val="0"/>
            </a:ext>
          </a:extLst>
        </a:blip>
        <a:srcRect/>
        <a:stretch>
          <a:fillRect/>
        </a:stretch>
      </xdr:blipFill>
      <xdr:spPr bwMode="auto">
        <a:xfrm>
          <a:off x="6096000" y="115614450"/>
          <a:ext cx="133350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717</xdr:row>
      <xdr:rowOff>0</xdr:rowOff>
    </xdr:from>
    <xdr:to>
      <xdr:col>1</xdr:col>
      <xdr:colOff>600075</xdr:colOff>
      <xdr:row>719</xdr:row>
      <xdr:rowOff>142875</xdr:rowOff>
    </xdr:to>
    <xdr:pic>
      <xdr:nvPicPr>
        <xdr:cNvPr id="58423" name="1\TestFlereInten.bmp">
          <a:extLst>
            <a:ext uri="{FF2B5EF4-FFF2-40B4-BE49-F238E27FC236}">
              <a16:creationId xmlns:a16="http://schemas.microsoft.com/office/drawing/2014/main" id="{00000000-0008-0000-0100-000037E40000}"/>
            </a:ext>
          </a:extLst>
        </xdr:cNvPr>
        <xdr:cNvPicPr>
          <a:picLocks noChangeAspect="1"/>
        </xdr:cNvPicPr>
      </xdr:nvPicPr>
      <xdr:blipFill>
        <a:blip xmlns:r="http://schemas.openxmlformats.org/officeDocument/2006/relationships" r:embed="rId196">
          <a:extLst>
            <a:ext uri="{28A0092B-C50C-407E-A947-70E740481C1C}">
              <a14:useLocalDpi xmlns:a14="http://schemas.microsoft.com/office/drawing/2010/main" val="0"/>
            </a:ext>
          </a:extLst>
        </a:blip>
        <a:srcRect/>
        <a:stretch>
          <a:fillRect/>
        </a:stretch>
      </xdr:blipFill>
      <xdr:spPr bwMode="auto">
        <a:xfrm>
          <a:off x="0" y="116100225"/>
          <a:ext cx="120967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717</xdr:row>
      <xdr:rowOff>0</xdr:rowOff>
    </xdr:from>
    <xdr:to>
      <xdr:col>12</xdr:col>
      <xdr:colOff>161925</xdr:colOff>
      <xdr:row>719</xdr:row>
      <xdr:rowOff>142875</xdr:rowOff>
    </xdr:to>
    <xdr:pic>
      <xdr:nvPicPr>
        <xdr:cNvPr id="58424" name="2\TestFlereInten.bmp">
          <a:extLst>
            <a:ext uri="{FF2B5EF4-FFF2-40B4-BE49-F238E27FC236}">
              <a16:creationId xmlns:a16="http://schemas.microsoft.com/office/drawing/2014/main" id="{00000000-0008-0000-0100-000038E40000}"/>
            </a:ext>
          </a:extLst>
        </xdr:cNvPr>
        <xdr:cNvPicPr>
          <a:picLocks noChangeAspect="1"/>
        </xdr:cNvPicPr>
      </xdr:nvPicPr>
      <xdr:blipFill>
        <a:blip xmlns:r="http://schemas.openxmlformats.org/officeDocument/2006/relationships" r:embed="rId197">
          <a:extLst>
            <a:ext uri="{28A0092B-C50C-407E-A947-70E740481C1C}">
              <a14:useLocalDpi xmlns:a14="http://schemas.microsoft.com/office/drawing/2010/main" val="0"/>
            </a:ext>
          </a:extLst>
        </a:blip>
        <a:srcRect/>
        <a:stretch>
          <a:fillRect/>
        </a:stretch>
      </xdr:blipFill>
      <xdr:spPr bwMode="auto">
        <a:xfrm>
          <a:off x="6096000" y="116100225"/>
          <a:ext cx="13811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720</xdr:row>
      <xdr:rowOff>0</xdr:rowOff>
    </xdr:from>
    <xdr:to>
      <xdr:col>9</xdr:col>
      <xdr:colOff>38100</xdr:colOff>
      <xdr:row>746</xdr:row>
      <xdr:rowOff>133350</xdr:rowOff>
    </xdr:to>
    <xdr:pic>
      <xdr:nvPicPr>
        <xdr:cNvPr id="58425" name="1\TosidetVariansG.bmp">
          <a:extLst>
            <a:ext uri="{FF2B5EF4-FFF2-40B4-BE49-F238E27FC236}">
              <a16:creationId xmlns:a16="http://schemas.microsoft.com/office/drawing/2014/main" id="{00000000-0008-0000-0100-000039E40000}"/>
            </a:ext>
          </a:extLst>
        </xdr:cNvPr>
        <xdr:cNvPicPr>
          <a:picLocks noChangeAspect="1"/>
        </xdr:cNvPicPr>
      </xdr:nvPicPr>
      <xdr:blipFill>
        <a:blip xmlns:r="http://schemas.openxmlformats.org/officeDocument/2006/relationships" r:embed="rId198">
          <a:extLst>
            <a:ext uri="{28A0092B-C50C-407E-A947-70E740481C1C}">
              <a14:useLocalDpi xmlns:a14="http://schemas.microsoft.com/office/drawing/2010/main" val="0"/>
            </a:ext>
          </a:extLst>
        </a:blip>
        <a:srcRect/>
        <a:stretch>
          <a:fillRect/>
        </a:stretch>
      </xdr:blipFill>
      <xdr:spPr bwMode="auto">
        <a:xfrm>
          <a:off x="0" y="116586000"/>
          <a:ext cx="5524500" cy="434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720</xdr:row>
      <xdr:rowOff>0</xdr:rowOff>
    </xdr:from>
    <xdr:to>
      <xdr:col>19</xdr:col>
      <xdr:colOff>304800</xdr:colOff>
      <xdr:row>748</xdr:row>
      <xdr:rowOff>57150</xdr:rowOff>
    </xdr:to>
    <xdr:pic>
      <xdr:nvPicPr>
        <xdr:cNvPr id="58426" name="2\TosidetVariansG.bmp">
          <a:extLst>
            <a:ext uri="{FF2B5EF4-FFF2-40B4-BE49-F238E27FC236}">
              <a16:creationId xmlns:a16="http://schemas.microsoft.com/office/drawing/2014/main" id="{00000000-0008-0000-0100-00003AE40000}"/>
            </a:ext>
          </a:extLst>
        </xdr:cNvPr>
        <xdr:cNvPicPr>
          <a:picLocks noChangeAspect="1"/>
        </xdr:cNvPicPr>
      </xdr:nvPicPr>
      <xdr:blipFill>
        <a:blip xmlns:r="http://schemas.openxmlformats.org/officeDocument/2006/relationships" r:embed="rId199">
          <a:extLst>
            <a:ext uri="{28A0092B-C50C-407E-A947-70E740481C1C}">
              <a14:useLocalDpi xmlns:a14="http://schemas.microsoft.com/office/drawing/2010/main" val="0"/>
            </a:ext>
          </a:extLst>
        </a:blip>
        <a:srcRect/>
        <a:stretch>
          <a:fillRect/>
        </a:stretch>
      </xdr:blipFill>
      <xdr:spPr bwMode="auto">
        <a:xfrm>
          <a:off x="6096000" y="116586000"/>
          <a:ext cx="5791200" cy="459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748</xdr:row>
      <xdr:rowOff>0</xdr:rowOff>
    </xdr:from>
    <xdr:to>
      <xdr:col>9</xdr:col>
      <xdr:colOff>19050</xdr:colOff>
      <xdr:row>768</xdr:row>
      <xdr:rowOff>123825</xdr:rowOff>
    </xdr:to>
    <xdr:pic>
      <xdr:nvPicPr>
        <xdr:cNvPr id="58427" name="1\TosidetVariansU.bmp">
          <a:extLst>
            <a:ext uri="{FF2B5EF4-FFF2-40B4-BE49-F238E27FC236}">
              <a16:creationId xmlns:a16="http://schemas.microsoft.com/office/drawing/2014/main" id="{00000000-0008-0000-0100-00003BE40000}"/>
            </a:ext>
          </a:extLst>
        </xdr:cNvPr>
        <xdr:cNvPicPr>
          <a:picLocks noChangeAspect="1"/>
        </xdr:cNvPicPr>
      </xdr:nvPicPr>
      <xdr:blipFill>
        <a:blip xmlns:r="http://schemas.openxmlformats.org/officeDocument/2006/relationships" r:embed="rId200">
          <a:extLst>
            <a:ext uri="{28A0092B-C50C-407E-A947-70E740481C1C}">
              <a14:useLocalDpi xmlns:a14="http://schemas.microsoft.com/office/drawing/2010/main" val="0"/>
            </a:ext>
          </a:extLst>
        </a:blip>
        <a:srcRect/>
        <a:stretch>
          <a:fillRect/>
        </a:stretch>
      </xdr:blipFill>
      <xdr:spPr bwMode="auto">
        <a:xfrm>
          <a:off x="0" y="121119900"/>
          <a:ext cx="5505450" cy="3362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748</xdr:row>
      <xdr:rowOff>0</xdr:rowOff>
    </xdr:from>
    <xdr:to>
      <xdr:col>18</xdr:col>
      <xdr:colOff>228600</xdr:colOff>
      <xdr:row>767</xdr:row>
      <xdr:rowOff>142875</xdr:rowOff>
    </xdr:to>
    <xdr:pic>
      <xdr:nvPicPr>
        <xdr:cNvPr id="58428" name="2\TosidetVariansU.bmp">
          <a:extLst>
            <a:ext uri="{FF2B5EF4-FFF2-40B4-BE49-F238E27FC236}">
              <a16:creationId xmlns:a16="http://schemas.microsoft.com/office/drawing/2014/main" id="{00000000-0008-0000-0100-00003CE40000}"/>
            </a:ext>
          </a:extLst>
        </xdr:cNvPr>
        <xdr:cNvPicPr>
          <a:picLocks noChangeAspect="1"/>
        </xdr:cNvPicPr>
      </xdr:nvPicPr>
      <xdr:blipFill>
        <a:blip xmlns:r="http://schemas.openxmlformats.org/officeDocument/2006/relationships" r:embed="rId201">
          <a:extLst>
            <a:ext uri="{28A0092B-C50C-407E-A947-70E740481C1C}">
              <a14:useLocalDpi xmlns:a14="http://schemas.microsoft.com/office/drawing/2010/main" val="0"/>
            </a:ext>
          </a:extLst>
        </a:blip>
        <a:srcRect/>
        <a:stretch>
          <a:fillRect/>
        </a:stretch>
      </xdr:blipFill>
      <xdr:spPr bwMode="auto">
        <a:xfrm>
          <a:off x="6096000" y="121119900"/>
          <a:ext cx="51054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769</xdr:row>
      <xdr:rowOff>0</xdr:rowOff>
    </xdr:from>
    <xdr:to>
      <xdr:col>0</xdr:col>
      <xdr:colOff>581025</xdr:colOff>
      <xdr:row>771</xdr:row>
      <xdr:rowOff>66675</xdr:rowOff>
    </xdr:to>
    <xdr:pic>
      <xdr:nvPicPr>
        <xdr:cNvPr id="58429" name="1\tparvisH.bmp">
          <a:extLst>
            <a:ext uri="{FF2B5EF4-FFF2-40B4-BE49-F238E27FC236}">
              <a16:creationId xmlns:a16="http://schemas.microsoft.com/office/drawing/2014/main" id="{00000000-0008-0000-0100-00003DE40000}"/>
            </a:ext>
          </a:extLst>
        </xdr:cNvPr>
        <xdr:cNvPicPr>
          <a:picLocks noChangeAspect="1"/>
        </xdr:cNvPicPr>
      </xdr:nvPicPr>
      <xdr:blipFill>
        <a:blip xmlns:r="http://schemas.openxmlformats.org/officeDocument/2006/relationships" r:embed="rId202">
          <a:extLst>
            <a:ext uri="{28A0092B-C50C-407E-A947-70E740481C1C}">
              <a14:useLocalDpi xmlns:a14="http://schemas.microsoft.com/office/drawing/2010/main" val="0"/>
            </a:ext>
          </a:extLst>
        </a:blip>
        <a:srcRect/>
        <a:stretch>
          <a:fillRect/>
        </a:stretch>
      </xdr:blipFill>
      <xdr:spPr bwMode="auto">
        <a:xfrm>
          <a:off x="0" y="124520325"/>
          <a:ext cx="581025"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771</xdr:row>
      <xdr:rowOff>0</xdr:rowOff>
    </xdr:from>
    <xdr:to>
      <xdr:col>1</xdr:col>
      <xdr:colOff>57150</xdr:colOff>
      <xdr:row>773</xdr:row>
      <xdr:rowOff>104775</xdr:rowOff>
    </xdr:to>
    <xdr:pic>
      <xdr:nvPicPr>
        <xdr:cNvPr id="58430" name="1\ttestH.bmp">
          <a:extLst>
            <a:ext uri="{FF2B5EF4-FFF2-40B4-BE49-F238E27FC236}">
              <a16:creationId xmlns:a16="http://schemas.microsoft.com/office/drawing/2014/main" id="{00000000-0008-0000-0100-00003EE40000}"/>
            </a:ext>
          </a:extLst>
        </xdr:cNvPr>
        <xdr:cNvPicPr>
          <a:picLocks noChangeAspect="1"/>
        </xdr:cNvPicPr>
      </xdr:nvPicPr>
      <xdr:blipFill>
        <a:blip xmlns:r="http://schemas.openxmlformats.org/officeDocument/2006/relationships" r:embed="rId203">
          <a:extLst>
            <a:ext uri="{28A0092B-C50C-407E-A947-70E740481C1C}">
              <a14:useLocalDpi xmlns:a14="http://schemas.microsoft.com/office/drawing/2010/main" val="0"/>
            </a:ext>
          </a:extLst>
        </a:blip>
        <a:srcRect/>
        <a:stretch>
          <a:fillRect/>
        </a:stretch>
      </xdr:blipFill>
      <xdr:spPr bwMode="auto">
        <a:xfrm>
          <a:off x="0" y="124844175"/>
          <a:ext cx="666750" cy="428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774</xdr:row>
      <xdr:rowOff>0</xdr:rowOff>
    </xdr:from>
    <xdr:to>
      <xdr:col>1</xdr:col>
      <xdr:colOff>142875</xdr:colOff>
      <xdr:row>776</xdr:row>
      <xdr:rowOff>76200</xdr:rowOff>
    </xdr:to>
    <xdr:pic>
      <xdr:nvPicPr>
        <xdr:cNvPr id="58431" name="1\UKGmiddelH.bmp">
          <a:extLst>
            <a:ext uri="{FF2B5EF4-FFF2-40B4-BE49-F238E27FC236}">
              <a16:creationId xmlns:a16="http://schemas.microsoft.com/office/drawing/2014/main" id="{00000000-0008-0000-0100-00003FE40000}"/>
            </a:ext>
          </a:extLst>
        </xdr:cNvPr>
        <xdr:cNvPicPr>
          <a:picLocks noChangeAspect="1"/>
        </xdr:cNvPicPr>
      </xdr:nvPicPr>
      <xdr:blipFill>
        <a:blip xmlns:r="http://schemas.openxmlformats.org/officeDocument/2006/relationships" r:embed="rId204">
          <a:extLst>
            <a:ext uri="{28A0092B-C50C-407E-A947-70E740481C1C}">
              <a14:useLocalDpi xmlns:a14="http://schemas.microsoft.com/office/drawing/2010/main" val="0"/>
            </a:ext>
          </a:extLst>
        </a:blip>
        <a:srcRect/>
        <a:stretch>
          <a:fillRect/>
        </a:stretch>
      </xdr:blipFill>
      <xdr:spPr bwMode="auto">
        <a:xfrm>
          <a:off x="0" y="125329950"/>
          <a:ext cx="75247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776</xdr:row>
      <xdr:rowOff>0</xdr:rowOff>
    </xdr:from>
    <xdr:to>
      <xdr:col>1</xdr:col>
      <xdr:colOff>504825</xdr:colOff>
      <xdr:row>778</xdr:row>
      <xdr:rowOff>76200</xdr:rowOff>
    </xdr:to>
    <xdr:pic>
      <xdr:nvPicPr>
        <xdr:cNvPr id="58432" name="1\UKGstafvH.bmp">
          <a:extLst>
            <a:ext uri="{FF2B5EF4-FFF2-40B4-BE49-F238E27FC236}">
              <a16:creationId xmlns:a16="http://schemas.microsoft.com/office/drawing/2014/main" id="{00000000-0008-0000-0100-000040E40000}"/>
            </a:ext>
          </a:extLst>
        </xdr:cNvPr>
        <xdr:cNvPicPr>
          <a:picLocks noChangeAspect="1"/>
        </xdr:cNvPicPr>
      </xdr:nvPicPr>
      <xdr:blipFill>
        <a:blip xmlns:r="http://schemas.openxmlformats.org/officeDocument/2006/relationships" r:embed="rId205">
          <a:extLst>
            <a:ext uri="{28A0092B-C50C-407E-A947-70E740481C1C}">
              <a14:useLocalDpi xmlns:a14="http://schemas.microsoft.com/office/drawing/2010/main" val="0"/>
            </a:ext>
          </a:extLst>
        </a:blip>
        <a:srcRect/>
        <a:stretch>
          <a:fillRect/>
        </a:stretch>
      </xdr:blipFill>
      <xdr:spPr bwMode="auto">
        <a:xfrm>
          <a:off x="0" y="125653800"/>
          <a:ext cx="111442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778</xdr:row>
      <xdr:rowOff>0</xdr:rowOff>
    </xdr:from>
    <xdr:to>
      <xdr:col>1</xdr:col>
      <xdr:colOff>485775</xdr:colOff>
      <xdr:row>780</xdr:row>
      <xdr:rowOff>76200</xdr:rowOff>
    </xdr:to>
    <xdr:pic>
      <xdr:nvPicPr>
        <xdr:cNvPr id="58433" name="1\UKGvarH.bmp">
          <a:extLst>
            <a:ext uri="{FF2B5EF4-FFF2-40B4-BE49-F238E27FC236}">
              <a16:creationId xmlns:a16="http://schemas.microsoft.com/office/drawing/2014/main" id="{00000000-0008-0000-0100-000041E40000}"/>
            </a:ext>
          </a:extLst>
        </xdr:cNvPr>
        <xdr:cNvPicPr>
          <a:picLocks noChangeAspect="1"/>
        </xdr:cNvPicPr>
      </xdr:nvPicPr>
      <xdr:blipFill>
        <a:blip xmlns:r="http://schemas.openxmlformats.org/officeDocument/2006/relationships" r:embed="rId206">
          <a:extLst>
            <a:ext uri="{28A0092B-C50C-407E-A947-70E740481C1C}">
              <a14:useLocalDpi xmlns:a14="http://schemas.microsoft.com/office/drawing/2010/main" val="0"/>
            </a:ext>
          </a:extLst>
        </a:blip>
        <a:srcRect/>
        <a:stretch>
          <a:fillRect/>
        </a:stretch>
      </xdr:blipFill>
      <xdr:spPr bwMode="auto">
        <a:xfrm>
          <a:off x="0" y="125977650"/>
          <a:ext cx="109537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780</xdr:row>
      <xdr:rowOff>0</xdr:rowOff>
    </xdr:from>
    <xdr:to>
      <xdr:col>7</xdr:col>
      <xdr:colOff>47625</xdr:colOff>
      <xdr:row>792</xdr:row>
      <xdr:rowOff>142875</xdr:rowOff>
    </xdr:to>
    <xdr:pic>
      <xdr:nvPicPr>
        <xdr:cNvPr id="58434" name="1\VariansTest.bmp">
          <a:extLst>
            <a:ext uri="{FF2B5EF4-FFF2-40B4-BE49-F238E27FC236}">
              <a16:creationId xmlns:a16="http://schemas.microsoft.com/office/drawing/2014/main" id="{00000000-0008-0000-0100-000042E40000}"/>
            </a:ext>
          </a:extLst>
        </xdr:cNvPr>
        <xdr:cNvPicPr>
          <a:picLocks noChangeAspect="1"/>
        </xdr:cNvPicPr>
      </xdr:nvPicPr>
      <xdr:blipFill>
        <a:blip xmlns:r="http://schemas.openxmlformats.org/officeDocument/2006/relationships" r:embed="rId207">
          <a:extLst>
            <a:ext uri="{28A0092B-C50C-407E-A947-70E740481C1C}">
              <a14:useLocalDpi xmlns:a14="http://schemas.microsoft.com/office/drawing/2010/main" val="0"/>
            </a:ext>
          </a:extLst>
        </a:blip>
        <a:srcRect/>
        <a:stretch>
          <a:fillRect/>
        </a:stretch>
      </xdr:blipFill>
      <xdr:spPr bwMode="auto">
        <a:xfrm>
          <a:off x="0" y="126301500"/>
          <a:ext cx="4314825" cy="2085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780</xdr:row>
      <xdr:rowOff>0</xdr:rowOff>
    </xdr:from>
    <xdr:to>
      <xdr:col>16</xdr:col>
      <xdr:colOff>361950</xdr:colOff>
      <xdr:row>793</xdr:row>
      <xdr:rowOff>9525</xdr:rowOff>
    </xdr:to>
    <xdr:pic>
      <xdr:nvPicPr>
        <xdr:cNvPr id="58435" name="2\VariansTest.bmp">
          <a:extLst>
            <a:ext uri="{FF2B5EF4-FFF2-40B4-BE49-F238E27FC236}">
              <a16:creationId xmlns:a16="http://schemas.microsoft.com/office/drawing/2014/main" id="{00000000-0008-0000-0100-000043E40000}"/>
            </a:ext>
          </a:extLst>
        </xdr:cNvPr>
        <xdr:cNvPicPr>
          <a:picLocks noChangeAspect="1"/>
        </xdr:cNvPicPr>
      </xdr:nvPicPr>
      <xdr:blipFill>
        <a:blip xmlns:r="http://schemas.openxmlformats.org/officeDocument/2006/relationships" r:embed="rId208">
          <a:extLst>
            <a:ext uri="{28A0092B-C50C-407E-A947-70E740481C1C}">
              <a14:useLocalDpi xmlns:a14="http://schemas.microsoft.com/office/drawing/2010/main" val="0"/>
            </a:ext>
          </a:extLst>
        </a:blip>
        <a:srcRect/>
        <a:stretch>
          <a:fillRect/>
        </a:stretch>
      </xdr:blipFill>
      <xdr:spPr bwMode="auto">
        <a:xfrm>
          <a:off x="6096000" y="126301500"/>
          <a:ext cx="4019550" cy="2114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793</xdr:row>
      <xdr:rowOff>0</xdr:rowOff>
    </xdr:from>
    <xdr:to>
      <xdr:col>1</xdr:col>
      <xdr:colOff>238125</xdr:colOff>
      <xdr:row>795</xdr:row>
      <xdr:rowOff>76200</xdr:rowOff>
    </xdr:to>
    <xdr:pic>
      <xdr:nvPicPr>
        <xdr:cNvPr id="58436" name="1\WilcoxonMY.bmp">
          <a:extLst>
            <a:ext uri="{FF2B5EF4-FFF2-40B4-BE49-F238E27FC236}">
              <a16:creationId xmlns:a16="http://schemas.microsoft.com/office/drawing/2014/main" id="{00000000-0008-0000-0100-000044E40000}"/>
            </a:ext>
          </a:extLst>
        </xdr:cNvPr>
        <xdr:cNvPicPr>
          <a:picLocks noChangeAspect="1"/>
        </xdr:cNvPicPr>
      </xdr:nvPicPr>
      <xdr:blipFill>
        <a:blip xmlns:r="http://schemas.openxmlformats.org/officeDocument/2006/relationships" r:embed="rId209">
          <a:extLst>
            <a:ext uri="{28A0092B-C50C-407E-A947-70E740481C1C}">
              <a14:useLocalDpi xmlns:a14="http://schemas.microsoft.com/office/drawing/2010/main" val="0"/>
            </a:ext>
          </a:extLst>
        </a:blip>
        <a:srcRect/>
        <a:stretch>
          <a:fillRect/>
        </a:stretch>
      </xdr:blipFill>
      <xdr:spPr bwMode="auto">
        <a:xfrm>
          <a:off x="0" y="128406525"/>
          <a:ext cx="84772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795</xdr:row>
      <xdr:rowOff>0</xdr:rowOff>
    </xdr:from>
    <xdr:to>
      <xdr:col>2</xdr:col>
      <xdr:colOff>276225</xdr:colOff>
      <xdr:row>798</xdr:row>
      <xdr:rowOff>9525</xdr:rowOff>
    </xdr:to>
    <xdr:pic>
      <xdr:nvPicPr>
        <xdr:cNvPr id="58437" name="1\WilcoxonSTD.bmp">
          <a:extLst>
            <a:ext uri="{FF2B5EF4-FFF2-40B4-BE49-F238E27FC236}">
              <a16:creationId xmlns:a16="http://schemas.microsoft.com/office/drawing/2014/main" id="{00000000-0008-0000-0100-000045E40000}"/>
            </a:ext>
          </a:extLst>
        </xdr:cNvPr>
        <xdr:cNvPicPr>
          <a:picLocks noChangeAspect="1"/>
        </xdr:cNvPicPr>
      </xdr:nvPicPr>
      <xdr:blipFill>
        <a:blip xmlns:r="http://schemas.openxmlformats.org/officeDocument/2006/relationships" r:embed="rId210">
          <a:extLst>
            <a:ext uri="{28A0092B-C50C-407E-A947-70E740481C1C}">
              <a14:useLocalDpi xmlns:a14="http://schemas.microsoft.com/office/drawing/2010/main" val="0"/>
            </a:ext>
          </a:extLst>
        </a:blip>
        <a:srcRect/>
        <a:stretch>
          <a:fillRect/>
        </a:stretch>
      </xdr:blipFill>
      <xdr:spPr bwMode="auto">
        <a:xfrm>
          <a:off x="0" y="128730375"/>
          <a:ext cx="1495425"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798</xdr:row>
      <xdr:rowOff>0</xdr:rowOff>
    </xdr:from>
    <xdr:to>
      <xdr:col>1</xdr:col>
      <xdr:colOff>428625</xdr:colOff>
      <xdr:row>799</xdr:row>
      <xdr:rowOff>9525</xdr:rowOff>
    </xdr:to>
    <xdr:pic>
      <xdr:nvPicPr>
        <xdr:cNvPr id="58438" name="1\WilcoxonT.bmp">
          <a:extLst>
            <a:ext uri="{FF2B5EF4-FFF2-40B4-BE49-F238E27FC236}">
              <a16:creationId xmlns:a16="http://schemas.microsoft.com/office/drawing/2014/main" id="{00000000-0008-0000-0100-000046E40000}"/>
            </a:ext>
          </a:extLst>
        </xdr:cNvPr>
        <xdr:cNvPicPr>
          <a:picLocks noChangeAspect="1"/>
        </xdr:cNvPicPr>
      </xdr:nvPicPr>
      <xdr:blipFill>
        <a:blip xmlns:r="http://schemas.openxmlformats.org/officeDocument/2006/relationships" r:embed="rId211">
          <a:extLst>
            <a:ext uri="{28A0092B-C50C-407E-A947-70E740481C1C}">
              <a14:useLocalDpi xmlns:a14="http://schemas.microsoft.com/office/drawing/2010/main" val="0"/>
            </a:ext>
          </a:extLst>
        </a:blip>
        <a:srcRect/>
        <a:stretch>
          <a:fillRect/>
        </a:stretch>
      </xdr:blipFill>
      <xdr:spPr bwMode="auto">
        <a:xfrm>
          <a:off x="0" y="129216150"/>
          <a:ext cx="10382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799</xdr:row>
      <xdr:rowOff>0</xdr:rowOff>
    </xdr:from>
    <xdr:to>
      <xdr:col>1</xdr:col>
      <xdr:colOff>266700</xdr:colOff>
      <xdr:row>801</xdr:row>
      <xdr:rowOff>9525</xdr:rowOff>
    </xdr:to>
    <xdr:pic>
      <xdr:nvPicPr>
        <xdr:cNvPr id="58439" name="1\WilcoxonZ+.bmp">
          <a:extLst>
            <a:ext uri="{FF2B5EF4-FFF2-40B4-BE49-F238E27FC236}">
              <a16:creationId xmlns:a16="http://schemas.microsoft.com/office/drawing/2014/main" id="{00000000-0008-0000-0100-000047E40000}"/>
            </a:ext>
          </a:extLst>
        </xdr:cNvPr>
        <xdr:cNvPicPr>
          <a:picLocks noChangeAspect="1"/>
        </xdr:cNvPicPr>
      </xdr:nvPicPr>
      <xdr:blipFill>
        <a:blip xmlns:r="http://schemas.openxmlformats.org/officeDocument/2006/relationships" r:embed="rId212">
          <a:extLst>
            <a:ext uri="{28A0092B-C50C-407E-A947-70E740481C1C}">
              <a14:useLocalDpi xmlns:a14="http://schemas.microsoft.com/office/drawing/2010/main" val="0"/>
            </a:ext>
          </a:extLst>
        </a:blip>
        <a:srcRect/>
        <a:stretch>
          <a:fillRect/>
        </a:stretch>
      </xdr:blipFill>
      <xdr:spPr bwMode="auto">
        <a:xfrm>
          <a:off x="0" y="129378075"/>
          <a:ext cx="8763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801</xdr:row>
      <xdr:rowOff>0</xdr:rowOff>
    </xdr:from>
    <xdr:to>
      <xdr:col>1</xdr:col>
      <xdr:colOff>266700</xdr:colOff>
      <xdr:row>803</xdr:row>
      <xdr:rowOff>28575</xdr:rowOff>
    </xdr:to>
    <xdr:pic>
      <xdr:nvPicPr>
        <xdr:cNvPr id="58440" name="1\WilcoxonZ-.bmp">
          <a:extLst>
            <a:ext uri="{FF2B5EF4-FFF2-40B4-BE49-F238E27FC236}">
              <a16:creationId xmlns:a16="http://schemas.microsoft.com/office/drawing/2014/main" id="{00000000-0008-0000-0100-000048E40000}"/>
            </a:ext>
          </a:extLst>
        </xdr:cNvPr>
        <xdr:cNvPicPr>
          <a:picLocks noChangeAspect="1"/>
        </xdr:cNvPicPr>
      </xdr:nvPicPr>
      <xdr:blipFill>
        <a:blip xmlns:r="http://schemas.openxmlformats.org/officeDocument/2006/relationships" r:embed="rId213">
          <a:extLst>
            <a:ext uri="{28A0092B-C50C-407E-A947-70E740481C1C}">
              <a14:useLocalDpi xmlns:a14="http://schemas.microsoft.com/office/drawing/2010/main" val="0"/>
            </a:ext>
          </a:extLst>
        </a:blip>
        <a:srcRect/>
        <a:stretch>
          <a:fillRect/>
        </a:stretch>
      </xdr:blipFill>
      <xdr:spPr bwMode="auto">
        <a:xfrm>
          <a:off x="0" y="129701925"/>
          <a:ext cx="8763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803</xdr:row>
      <xdr:rowOff>0</xdr:rowOff>
    </xdr:from>
    <xdr:to>
      <xdr:col>0</xdr:col>
      <xdr:colOff>142875</xdr:colOff>
      <xdr:row>804</xdr:row>
      <xdr:rowOff>0</xdr:rowOff>
    </xdr:to>
    <xdr:pic>
      <xdr:nvPicPr>
        <xdr:cNvPr id="58441" name="1\xstregH.bmp">
          <a:extLst>
            <a:ext uri="{FF2B5EF4-FFF2-40B4-BE49-F238E27FC236}">
              <a16:creationId xmlns:a16="http://schemas.microsoft.com/office/drawing/2014/main" id="{00000000-0008-0000-0100-000049E40000}"/>
            </a:ext>
          </a:extLst>
        </xdr:cNvPr>
        <xdr:cNvPicPr>
          <a:picLocks noChangeAspect="1"/>
        </xdr:cNvPicPr>
      </xdr:nvPicPr>
      <xdr:blipFill>
        <a:blip xmlns:r="http://schemas.openxmlformats.org/officeDocument/2006/relationships" r:embed="rId214">
          <a:extLst>
            <a:ext uri="{28A0092B-C50C-407E-A947-70E740481C1C}">
              <a14:useLocalDpi xmlns:a14="http://schemas.microsoft.com/office/drawing/2010/main" val="0"/>
            </a:ext>
          </a:extLst>
        </a:blip>
        <a:srcRect/>
        <a:stretch>
          <a:fillRect/>
        </a:stretch>
      </xdr:blipFill>
      <xdr:spPr bwMode="auto">
        <a:xfrm>
          <a:off x="0" y="130025775"/>
          <a:ext cx="14287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804</xdr:row>
      <xdr:rowOff>0</xdr:rowOff>
    </xdr:from>
    <xdr:to>
      <xdr:col>0</xdr:col>
      <xdr:colOff>123825</xdr:colOff>
      <xdr:row>804</xdr:row>
      <xdr:rowOff>133350</xdr:rowOff>
    </xdr:to>
    <xdr:pic>
      <xdr:nvPicPr>
        <xdr:cNvPr id="58442" name="1\ystregH.bmp">
          <a:extLst>
            <a:ext uri="{FF2B5EF4-FFF2-40B4-BE49-F238E27FC236}">
              <a16:creationId xmlns:a16="http://schemas.microsoft.com/office/drawing/2014/main" id="{00000000-0008-0000-0100-00004AE40000}"/>
            </a:ext>
          </a:extLst>
        </xdr:cNvPr>
        <xdr:cNvPicPr>
          <a:picLocks noChangeAspect="1"/>
        </xdr:cNvPicPr>
      </xdr:nvPicPr>
      <xdr:blipFill>
        <a:blip xmlns:r="http://schemas.openxmlformats.org/officeDocument/2006/relationships" r:embed="rId215">
          <a:extLst>
            <a:ext uri="{28A0092B-C50C-407E-A947-70E740481C1C}">
              <a14:useLocalDpi xmlns:a14="http://schemas.microsoft.com/office/drawing/2010/main" val="0"/>
            </a:ext>
          </a:extLst>
        </a:blip>
        <a:srcRect/>
        <a:stretch>
          <a:fillRect/>
        </a:stretch>
      </xdr:blipFill>
      <xdr:spPr bwMode="auto">
        <a:xfrm>
          <a:off x="0" y="130187700"/>
          <a:ext cx="123825"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805</xdr:row>
      <xdr:rowOff>0</xdr:rowOff>
    </xdr:from>
    <xdr:to>
      <xdr:col>1</xdr:col>
      <xdr:colOff>38100</xdr:colOff>
      <xdr:row>808</xdr:row>
      <xdr:rowOff>104775</xdr:rowOff>
    </xdr:to>
    <xdr:pic>
      <xdr:nvPicPr>
        <xdr:cNvPr id="58443" name="1\zlamdatestH.bmp">
          <a:extLst>
            <a:ext uri="{FF2B5EF4-FFF2-40B4-BE49-F238E27FC236}">
              <a16:creationId xmlns:a16="http://schemas.microsoft.com/office/drawing/2014/main" id="{00000000-0008-0000-0100-00004BE40000}"/>
            </a:ext>
          </a:extLst>
        </xdr:cNvPr>
        <xdr:cNvPicPr>
          <a:picLocks noChangeAspect="1"/>
        </xdr:cNvPicPr>
      </xdr:nvPicPr>
      <xdr:blipFill>
        <a:blip xmlns:r="http://schemas.openxmlformats.org/officeDocument/2006/relationships" r:embed="rId216">
          <a:extLst>
            <a:ext uri="{28A0092B-C50C-407E-A947-70E740481C1C}">
              <a14:useLocalDpi xmlns:a14="http://schemas.microsoft.com/office/drawing/2010/main" val="0"/>
            </a:ext>
          </a:extLst>
        </a:blip>
        <a:srcRect/>
        <a:stretch>
          <a:fillRect/>
        </a:stretch>
      </xdr:blipFill>
      <xdr:spPr bwMode="auto">
        <a:xfrm>
          <a:off x="0" y="130349625"/>
          <a:ext cx="6477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809</xdr:row>
      <xdr:rowOff>0</xdr:rowOff>
    </xdr:from>
    <xdr:to>
      <xdr:col>1</xdr:col>
      <xdr:colOff>209550</xdr:colOff>
      <xdr:row>811</xdr:row>
      <xdr:rowOff>142875</xdr:rowOff>
    </xdr:to>
    <xdr:pic>
      <xdr:nvPicPr>
        <xdr:cNvPr id="58444" name="1\zmystik.bmp">
          <a:extLst>
            <a:ext uri="{FF2B5EF4-FFF2-40B4-BE49-F238E27FC236}">
              <a16:creationId xmlns:a16="http://schemas.microsoft.com/office/drawing/2014/main" id="{00000000-0008-0000-0100-00004CE40000}"/>
            </a:ext>
          </a:extLst>
        </xdr:cNvPr>
        <xdr:cNvPicPr>
          <a:picLocks noChangeAspect="1"/>
        </xdr:cNvPicPr>
      </xdr:nvPicPr>
      <xdr:blipFill>
        <a:blip xmlns:r="http://schemas.openxmlformats.org/officeDocument/2006/relationships" r:embed="rId217">
          <a:extLst>
            <a:ext uri="{28A0092B-C50C-407E-A947-70E740481C1C}">
              <a14:useLocalDpi xmlns:a14="http://schemas.microsoft.com/office/drawing/2010/main" val="0"/>
            </a:ext>
          </a:extLst>
        </a:blip>
        <a:srcRect/>
        <a:stretch>
          <a:fillRect/>
        </a:stretch>
      </xdr:blipFill>
      <xdr:spPr bwMode="auto">
        <a:xfrm>
          <a:off x="0" y="130997325"/>
          <a:ext cx="81915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812</xdr:row>
      <xdr:rowOff>0</xdr:rowOff>
    </xdr:from>
    <xdr:to>
      <xdr:col>1</xdr:col>
      <xdr:colOff>209550</xdr:colOff>
      <xdr:row>814</xdr:row>
      <xdr:rowOff>142875</xdr:rowOff>
    </xdr:to>
    <xdr:pic>
      <xdr:nvPicPr>
        <xdr:cNvPr id="58445" name="1\zpstik.bmp">
          <a:extLst>
            <a:ext uri="{FF2B5EF4-FFF2-40B4-BE49-F238E27FC236}">
              <a16:creationId xmlns:a16="http://schemas.microsoft.com/office/drawing/2014/main" id="{00000000-0008-0000-0100-00004DE40000}"/>
            </a:ext>
          </a:extLst>
        </xdr:cNvPr>
        <xdr:cNvPicPr>
          <a:picLocks noChangeAspect="1"/>
        </xdr:cNvPicPr>
      </xdr:nvPicPr>
      <xdr:blipFill>
        <a:blip xmlns:r="http://schemas.openxmlformats.org/officeDocument/2006/relationships" r:embed="rId218">
          <a:extLst>
            <a:ext uri="{28A0092B-C50C-407E-A947-70E740481C1C}">
              <a14:useLocalDpi xmlns:a14="http://schemas.microsoft.com/office/drawing/2010/main" val="0"/>
            </a:ext>
          </a:extLst>
        </a:blip>
        <a:srcRect/>
        <a:stretch>
          <a:fillRect/>
        </a:stretch>
      </xdr:blipFill>
      <xdr:spPr bwMode="auto">
        <a:xfrm>
          <a:off x="0" y="131483100"/>
          <a:ext cx="81915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815</xdr:row>
      <xdr:rowOff>0</xdr:rowOff>
    </xdr:from>
    <xdr:to>
      <xdr:col>1</xdr:col>
      <xdr:colOff>323850</xdr:colOff>
      <xdr:row>818</xdr:row>
      <xdr:rowOff>95250</xdr:rowOff>
    </xdr:to>
    <xdr:pic>
      <xdr:nvPicPr>
        <xdr:cNvPr id="58446" name="1\zptestH.bmp">
          <a:extLst>
            <a:ext uri="{FF2B5EF4-FFF2-40B4-BE49-F238E27FC236}">
              <a16:creationId xmlns:a16="http://schemas.microsoft.com/office/drawing/2014/main" id="{00000000-0008-0000-0100-00004EE40000}"/>
            </a:ext>
          </a:extLst>
        </xdr:cNvPr>
        <xdr:cNvPicPr>
          <a:picLocks noChangeAspect="1"/>
        </xdr:cNvPicPr>
      </xdr:nvPicPr>
      <xdr:blipFill>
        <a:blip xmlns:r="http://schemas.openxmlformats.org/officeDocument/2006/relationships" r:embed="rId219">
          <a:extLst>
            <a:ext uri="{28A0092B-C50C-407E-A947-70E740481C1C}">
              <a14:useLocalDpi xmlns:a14="http://schemas.microsoft.com/office/drawing/2010/main" val="0"/>
            </a:ext>
          </a:extLst>
        </a:blip>
        <a:srcRect/>
        <a:stretch>
          <a:fillRect/>
        </a:stretch>
      </xdr:blipFill>
      <xdr:spPr bwMode="auto">
        <a:xfrm>
          <a:off x="0" y="131968875"/>
          <a:ext cx="93345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819</xdr:row>
      <xdr:rowOff>0</xdr:rowOff>
    </xdr:from>
    <xdr:to>
      <xdr:col>1</xdr:col>
      <xdr:colOff>57150</xdr:colOff>
      <xdr:row>821</xdr:row>
      <xdr:rowOff>104775</xdr:rowOff>
    </xdr:to>
    <xdr:pic>
      <xdr:nvPicPr>
        <xdr:cNvPr id="58447" name="1\ZtestapproxH.bmp">
          <a:extLst>
            <a:ext uri="{FF2B5EF4-FFF2-40B4-BE49-F238E27FC236}">
              <a16:creationId xmlns:a16="http://schemas.microsoft.com/office/drawing/2014/main" id="{00000000-0008-0000-0100-00004FE40000}"/>
            </a:ext>
          </a:extLst>
        </xdr:cNvPr>
        <xdr:cNvPicPr>
          <a:picLocks noChangeAspect="1"/>
        </xdr:cNvPicPr>
      </xdr:nvPicPr>
      <xdr:blipFill>
        <a:blip xmlns:r="http://schemas.openxmlformats.org/officeDocument/2006/relationships" r:embed="rId220">
          <a:extLst>
            <a:ext uri="{28A0092B-C50C-407E-A947-70E740481C1C}">
              <a14:useLocalDpi xmlns:a14="http://schemas.microsoft.com/office/drawing/2010/main" val="0"/>
            </a:ext>
          </a:extLst>
        </a:blip>
        <a:srcRect/>
        <a:stretch>
          <a:fillRect/>
        </a:stretch>
      </xdr:blipFill>
      <xdr:spPr bwMode="auto">
        <a:xfrm>
          <a:off x="0" y="132616575"/>
          <a:ext cx="666750" cy="428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822</xdr:row>
      <xdr:rowOff>0</xdr:rowOff>
    </xdr:from>
    <xdr:to>
      <xdr:col>1</xdr:col>
      <xdr:colOff>57150</xdr:colOff>
      <xdr:row>824</xdr:row>
      <xdr:rowOff>104775</xdr:rowOff>
    </xdr:to>
    <xdr:pic>
      <xdr:nvPicPr>
        <xdr:cNvPr id="58448" name="1\ztestH.bmp">
          <a:extLst>
            <a:ext uri="{FF2B5EF4-FFF2-40B4-BE49-F238E27FC236}">
              <a16:creationId xmlns:a16="http://schemas.microsoft.com/office/drawing/2014/main" id="{00000000-0008-0000-0100-000050E40000}"/>
            </a:ext>
          </a:extLst>
        </xdr:cNvPr>
        <xdr:cNvPicPr>
          <a:picLocks noChangeAspect="1"/>
        </xdr:cNvPicPr>
      </xdr:nvPicPr>
      <xdr:blipFill>
        <a:blip xmlns:r="http://schemas.openxmlformats.org/officeDocument/2006/relationships" r:embed="rId221">
          <a:extLst>
            <a:ext uri="{28A0092B-C50C-407E-A947-70E740481C1C}">
              <a14:useLocalDpi xmlns:a14="http://schemas.microsoft.com/office/drawing/2010/main" val="0"/>
            </a:ext>
          </a:extLst>
        </a:blip>
        <a:srcRect/>
        <a:stretch>
          <a:fillRect/>
        </a:stretch>
      </xdr:blipFill>
      <xdr:spPr bwMode="auto">
        <a:xfrm>
          <a:off x="0" y="133102350"/>
          <a:ext cx="666750" cy="428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295275</xdr:colOff>
      <xdr:row>0</xdr:row>
      <xdr:rowOff>76200</xdr:rowOff>
    </xdr:from>
    <xdr:to>
      <xdr:col>9</xdr:col>
      <xdr:colOff>9525</xdr:colOff>
      <xdr:row>24</xdr:row>
      <xdr:rowOff>38100</xdr:rowOff>
    </xdr:to>
    <xdr:graphicFrame macro="">
      <xdr:nvGraphicFramePr>
        <xdr:cNvPr id="2" name="xy-plot">
          <a:extLst>
            <a:ext uri="{FF2B5EF4-FFF2-40B4-BE49-F238E27FC236}">
              <a16:creationId xmlns:a16="http://schemas.microsoft.com/office/drawing/2014/main" id="{00000000-0008-0000-04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0</xdr:colOff>
          <xdr:row>17</xdr:row>
          <xdr:rowOff>95250</xdr:rowOff>
        </xdr:from>
        <xdr:to>
          <xdr:col>3</xdr:col>
          <xdr:colOff>276225</xdr:colOff>
          <xdr:row>20</xdr:row>
          <xdr:rowOff>0</xdr:rowOff>
        </xdr:to>
        <xdr:sp macro="" textlink="">
          <xdr:nvSpPr>
            <xdr:cNvPr id="3073" name="Object 1" hidden="1">
              <a:extLst>
                <a:ext uri="{63B3BB69-23CF-44E3-9099-C40C66FF867C}">
                  <a14:compatExt spid="_x0000_s3073"/>
                </a:ext>
                <a:ext uri="{FF2B5EF4-FFF2-40B4-BE49-F238E27FC236}">
                  <a16:creationId xmlns:a16="http://schemas.microsoft.com/office/drawing/2014/main" id="{00000000-0008-0000-0500-0000010C0000}"/>
                </a:ext>
              </a:extLst>
            </xdr:cNvPr>
            <xdr:cNvSpPr/>
          </xdr:nvSpPr>
          <xdr:spPr bwMode="auto">
            <a:xfrm>
              <a:off x="0" y="0"/>
              <a:ext cx="0" cy="0"/>
            </a:xfrm>
            <a:prstGeom prst="rect">
              <a:avLst/>
            </a:prstGeom>
            <a:solidFill>
              <a:srgbClr val="CCFFFF" mc:Ignorable="a14" a14:legacySpreadsheetColorIndex="41"/>
            </a:solidFill>
            <a:ln w="12700">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0</xdr:colOff>
          <xdr:row>24</xdr:row>
          <xdr:rowOff>123825</xdr:rowOff>
        </xdr:from>
        <xdr:to>
          <xdr:col>3</xdr:col>
          <xdr:colOff>247650</xdr:colOff>
          <xdr:row>27</xdr:row>
          <xdr:rowOff>0</xdr:rowOff>
        </xdr:to>
        <xdr:sp macro="" textlink="">
          <xdr:nvSpPr>
            <xdr:cNvPr id="3074" name="Object 2" hidden="1">
              <a:extLst>
                <a:ext uri="{63B3BB69-23CF-44E3-9099-C40C66FF867C}">
                  <a14:compatExt spid="_x0000_s3074"/>
                </a:ext>
                <a:ext uri="{FF2B5EF4-FFF2-40B4-BE49-F238E27FC236}">
                  <a16:creationId xmlns:a16="http://schemas.microsoft.com/office/drawing/2014/main" id="{00000000-0008-0000-0500-0000020C0000}"/>
                </a:ext>
              </a:extLst>
            </xdr:cNvPr>
            <xdr:cNvSpPr/>
          </xdr:nvSpPr>
          <xdr:spPr bwMode="auto">
            <a:xfrm>
              <a:off x="0" y="0"/>
              <a:ext cx="0" cy="0"/>
            </a:xfrm>
            <a:prstGeom prst="rect">
              <a:avLst/>
            </a:prstGeom>
            <a:solidFill>
              <a:srgbClr val="CCFFCC" mc:Ignorable="a14" a14:legacySpreadsheetColorIndex="42"/>
            </a:solidFill>
            <a:ln w="12700">
              <a:solidFill>
                <a:srgbClr val="000000"/>
              </a:solidFill>
              <a:miter lim="800000"/>
              <a:headEnd/>
              <a:tailEnd/>
            </a:ln>
          </xdr:spPr>
        </xdr:sp>
        <xdr:clientData/>
      </xdr:twoCellAnchor>
    </mc:Choice>
    <mc:Fallback/>
  </mc:AlternateContent>
  <xdr:twoCellAnchor>
    <xdr:from>
      <xdr:col>2</xdr:col>
      <xdr:colOff>9525</xdr:colOff>
      <xdr:row>26</xdr:row>
      <xdr:rowOff>0</xdr:rowOff>
    </xdr:from>
    <xdr:to>
      <xdr:col>3</xdr:col>
      <xdr:colOff>0</xdr:colOff>
      <xdr:row>30</xdr:row>
      <xdr:rowOff>95250</xdr:rowOff>
    </xdr:to>
    <xdr:sp macro="" textlink="">
      <xdr:nvSpPr>
        <xdr:cNvPr id="2" name="Line 3">
          <a:extLst>
            <a:ext uri="{FF2B5EF4-FFF2-40B4-BE49-F238E27FC236}">
              <a16:creationId xmlns:a16="http://schemas.microsoft.com/office/drawing/2014/main" id="{00000000-0008-0000-0500-000002000000}"/>
            </a:ext>
          </a:extLst>
        </xdr:cNvPr>
        <xdr:cNvSpPr>
          <a:spLocks noChangeShapeType="1"/>
        </xdr:cNvSpPr>
      </xdr:nvSpPr>
      <xdr:spPr bwMode="auto">
        <a:xfrm flipV="1">
          <a:off x="2305050" y="4210050"/>
          <a:ext cx="971550" cy="762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type="triangle" w="med" len="med"/>
          <a:tailEnd/>
        </a:ln>
        <a:extLst>
          <a:ext uri="{909E8E84-426E-40DD-AFC4-6F175D3DCCD1}">
            <a14:hiddenFill xmlns:a14="http://schemas.microsoft.com/office/drawing/2010/main">
              <a:noFill/>
            </a14:hiddenFill>
          </a:ext>
        </a:extLst>
      </xdr:spPr>
    </xdr:sp>
    <xdr:clientData/>
  </xdr:twoCellAnchor>
  <xdr:twoCellAnchor>
    <xdr:from>
      <xdr:col>2</xdr:col>
      <xdr:colOff>0</xdr:colOff>
      <xdr:row>23</xdr:row>
      <xdr:rowOff>76200</xdr:rowOff>
    </xdr:from>
    <xdr:to>
      <xdr:col>2</xdr:col>
      <xdr:colOff>981075</xdr:colOff>
      <xdr:row>26</xdr:row>
      <xdr:rowOff>0</xdr:rowOff>
    </xdr:to>
    <xdr:sp macro="" textlink="">
      <xdr:nvSpPr>
        <xdr:cNvPr id="3" name="Line 4">
          <a:extLst>
            <a:ext uri="{FF2B5EF4-FFF2-40B4-BE49-F238E27FC236}">
              <a16:creationId xmlns:a16="http://schemas.microsoft.com/office/drawing/2014/main" id="{00000000-0008-0000-0500-000003000000}"/>
            </a:ext>
          </a:extLst>
        </xdr:cNvPr>
        <xdr:cNvSpPr>
          <a:spLocks noChangeShapeType="1"/>
        </xdr:cNvSpPr>
      </xdr:nvSpPr>
      <xdr:spPr bwMode="auto">
        <a:xfrm>
          <a:off x="2295525" y="3800475"/>
          <a:ext cx="981075" cy="4095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type="triangle" w="med" len="med"/>
          <a:tailEnd/>
        </a:ln>
        <a:extLst>
          <a:ext uri="{909E8E84-426E-40DD-AFC4-6F175D3DCCD1}">
            <a14:hiddenFill xmlns:a14="http://schemas.microsoft.com/office/drawing/2010/main">
              <a:noFill/>
            </a14:hiddenFill>
          </a:ext>
        </a:extLst>
      </xdr:spPr>
    </xdr:sp>
    <xdr:clientData/>
  </xdr:twoCellAnchor>
  <xdr:twoCellAnchor>
    <xdr:from>
      <xdr:col>2</xdr:col>
      <xdr:colOff>9525</xdr:colOff>
      <xdr:row>18</xdr:row>
      <xdr:rowOff>104775</xdr:rowOff>
    </xdr:from>
    <xdr:to>
      <xdr:col>3</xdr:col>
      <xdr:colOff>0</xdr:colOff>
      <xdr:row>22</xdr:row>
      <xdr:rowOff>95250</xdr:rowOff>
    </xdr:to>
    <xdr:sp macro="" textlink="">
      <xdr:nvSpPr>
        <xdr:cNvPr id="4" name="Line 5">
          <a:extLst>
            <a:ext uri="{FF2B5EF4-FFF2-40B4-BE49-F238E27FC236}">
              <a16:creationId xmlns:a16="http://schemas.microsoft.com/office/drawing/2014/main" id="{00000000-0008-0000-0500-000004000000}"/>
            </a:ext>
          </a:extLst>
        </xdr:cNvPr>
        <xdr:cNvSpPr>
          <a:spLocks noChangeShapeType="1"/>
        </xdr:cNvSpPr>
      </xdr:nvSpPr>
      <xdr:spPr bwMode="auto">
        <a:xfrm flipV="1">
          <a:off x="2305050" y="3019425"/>
          <a:ext cx="971550" cy="6381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type="triangle" w="med" len="med"/>
          <a:tailEnd/>
        </a:ln>
        <a:extLst>
          <a:ext uri="{909E8E84-426E-40DD-AFC4-6F175D3DCCD1}">
            <a14:hiddenFill xmlns:a14="http://schemas.microsoft.com/office/drawing/2010/main">
              <a:noFill/>
            </a14:hiddenFill>
          </a:ext>
        </a:extLst>
      </xdr:spPr>
    </xdr:sp>
    <xdr:clientData/>
  </xdr:twoCellAnchor>
  <xdr:twoCellAnchor>
    <xdr:from>
      <xdr:col>2</xdr:col>
      <xdr:colOff>19050</xdr:colOff>
      <xdr:row>18</xdr:row>
      <xdr:rowOff>104775</xdr:rowOff>
    </xdr:from>
    <xdr:to>
      <xdr:col>2</xdr:col>
      <xdr:colOff>971550</xdr:colOff>
      <xdr:row>29</xdr:row>
      <xdr:rowOff>95250</xdr:rowOff>
    </xdr:to>
    <xdr:sp macro="" textlink="">
      <xdr:nvSpPr>
        <xdr:cNvPr id="5" name="Line 6">
          <a:extLst>
            <a:ext uri="{FF2B5EF4-FFF2-40B4-BE49-F238E27FC236}">
              <a16:creationId xmlns:a16="http://schemas.microsoft.com/office/drawing/2014/main" id="{00000000-0008-0000-0500-000005000000}"/>
            </a:ext>
          </a:extLst>
        </xdr:cNvPr>
        <xdr:cNvSpPr>
          <a:spLocks noChangeShapeType="1"/>
        </xdr:cNvSpPr>
      </xdr:nvSpPr>
      <xdr:spPr bwMode="auto">
        <a:xfrm flipV="1">
          <a:off x="2314575" y="3019425"/>
          <a:ext cx="952500" cy="1771650"/>
        </a:xfrm>
        <a:prstGeom prst="line">
          <a:avLst/>
        </a:prstGeom>
        <a:noFill/>
        <a:ln w="9525">
          <a:solidFill>
            <a:srgbClr xmlns:mc="http://schemas.openxmlformats.org/markup-compatibility/2006" xmlns:a14="http://schemas.microsoft.com/office/drawing/2010/main" val="000000" mc:Ignorable="a14" a14:legacySpreadsheetColorIndex="64"/>
          </a:solidFill>
          <a:round/>
          <a:headEnd type="triangle" w="med" len="me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xdr:from>
          <xdr:col>3</xdr:col>
          <xdr:colOff>0</xdr:colOff>
          <xdr:row>2</xdr:row>
          <xdr:rowOff>9525</xdr:rowOff>
        </xdr:from>
        <xdr:to>
          <xdr:col>5</xdr:col>
          <xdr:colOff>676275</xdr:colOff>
          <xdr:row>5</xdr:row>
          <xdr:rowOff>0</xdr:rowOff>
        </xdr:to>
        <xdr:sp macro="" textlink="">
          <xdr:nvSpPr>
            <xdr:cNvPr id="3075" name="Object 3" hidden="1">
              <a:extLst>
                <a:ext uri="{63B3BB69-23CF-44E3-9099-C40C66FF867C}">
                  <a14:compatExt spid="_x0000_s3075"/>
                </a:ext>
                <a:ext uri="{FF2B5EF4-FFF2-40B4-BE49-F238E27FC236}">
                  <a16:creationId xmlns:a16="http://schemas.microsoft.com/office/drawing/2014/main" id="{00000000-0008-0000-0500-0000030C0000}"/>
                </a:ext>
              </a:extLst>
            </xdr:cNvPr>
            <xdr:cNvSpPr/>
          </xdr:nvSpPr>
          <xdr:spPr bwMode="auto">
            <a:xfrm>
              <a:off x="0" y="0"/>
              <a:ext cx="0" cy="0"/>
            </a:xfrm>
            <a:prstGeom prst="rect">
              <a:avLst/>
            </a:prstGeom>
            <a:solidFill>
              <a:srgbClr val="FFFF99" mc:Ignorable="a14" a14:legacySpreadsheetColorIndex="43"/>
            </a:solidFill>
            <a:ln w="12700">
              <a:solidFill>
                <a:srgbClr val="000000"/>
              </a:solidFill>
              <a:miter lim="800000"/>
              <a:headEnd/>
              <a:tailEnd/>
            </a:ln>
          </xdr:spPr>
        </xdr:sp>
        <xdr:clientData/>
      </xdr:twoCellAnchor>
    </mc:Choice>
    <mc:Fallback/>
  </mc:AlternateContent>
  <xdr:twoCellAnchor>
    <xdr:from>
      <xdr:col>2</xdr:col>
      <xdr:colOff>9525</xdr:colOff>
      <xdr:row>3</xdr:row>
      <xdr:rowOff>76200</xdr:rowOff>
    </xdr:from>
    <xdr:to>
      <xdr:col>3</xdr:col>
      <xdr:colOff>0</xdr:colOff>
      <xdr:row>5</xdr:row>
      <xdr:rowOff>85725</xdr:rowOff>
    </xdr:to>
    <xdr:sp macro="" textlink="">
      <xdr:nvSpPr>
        <xdr:cNvPr id="6" name="Line 8">
          <a:extLst>
            <a:ext uri="{FF2B5EF4-FFF2-40B4-BE49-F238E27FC236}">
              <a16:creationId xmlns:a16="http://schemas.microsoft.com/office/drawing/2014/main" id="{00000000-0008-0000-0500-000006000000}"/>
            </a:ext>
          </a:extLst>
        </xdr:cNvPr>
        <xdr:cNvSpPr>
          <a:spLocks noChangeShapeType="1"/>
        </xdr:cNvSpPr>
      </xdr:nvSpPr>
      <xdr:spPr bwMode="auto">
        <a:xfrm flipV="1">
          <a:off x="2305050" y="561975"/>
          <a:ext cx="971550" cy="3333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xdr:from>
          <xdr:col>6</xdr:col>
          <xdr:colOff>0</xdr:colOff>
          <xdr:row>19</xdr:row>
          <xdr:rowOff>114300</xdr:rowOff>
        </xdr:from>
        <xdr:to>
          <xdr:col>7</xdr:col>
          <xdr:colOff>38100</xdr:colOff>
          <xdr:row>22</xdr:row>
          <xdr:rowOff>0</xdr:rowOff>
        </xdr:to>
        <xdr:sp macro="" textlink="">
          <xdr:nvSpPr>
            <xdr:cNvPr id="3076" name="Object 4" hidden="1">
              <a:extLst>
                <a:ext uri="{63B3BB69-23CF-44E3-9099-C40C66FF867C}">
                  <a14:compatExt spid="_x0000_s3076"/>
                </a:ext>
                <a:ext uri="{FF2B5EF4-FFF2-40B4-BE49-F238E27FC236}">
                  <a16:creationId xmlns:a16="http://schemas.microsoft.com/office/drawing/2014/main" id="{00000000-0008-0000-0500-0000040C0000}"/>
                </a:ext>
              </a:extLst>
            </xdr:cNvPr>
            <xdr:cNvSpPr/>
          </xdr:nvSpPr>
          <xdr:spPr bwMode="auto">
            <a:xfrm>
              <a:off x="0" y="0"/>
              <a:ext cx="0" cy="0"/>
            </a:xfrm>
            <a:prstGeom prst="rect">
              <a:avLst/>
            </a:prstGeom>
            <a:solidFill>
              <a:srgbClr val="99CCFF" mc:Ignorable="a14" a14:legacySpreadsheetColorIndex="44"/>
            </a:solidFill>
            <a:ln w="19050">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24</xdr:row>
          <xdr:rowOff>0</xdr:rowOff>
        </xdr:from>
        <xdr:to>
          <xdr:col>7</xdr:col>
          <xdr:colOff>28575</xdr:colOff>
          <xdr:row>26</xdr:row>
          <xdr:rowOff>66675</xdr:rowOff>
        </xdr:to>
        <xdr:sp macro="" textlink="">
          <xdr:nvSpPr>
            <xdr:cNvPr id="3077" name="Object 5" hidden="1">
              <a:extLst>
                <a:ext uri="{63B3BB69-23CF-44E3-9099-C40C66FF867C}">
                  <a14:compatExt spid="_x0000_s3077"/>
                </a:ext>
                <a:ext uri="{FF2B5EF4-FFF2-40B4-BE49-F238E27FC236}">
                  <a16:creationId xmlns:a16="http://schemas.microsoft.com/office/drawing/2014/main" id="{00000000-0008-0000-0500-0000050C0000}"/>
                </a:ext>
              </a:extLst>
            </xdr:cNvPr>
            <xdr:cNvSpPr/>
          </xdr:nvSpPr>
          <xdr:spPr bwMode="auto">
            <a:xfrm>
              <a:off x="0" y="0"/>
              <a:ext cx="0" cy="0"/>
            </a:xfrm>
            <a:prstGeom prst="rect">
              <a:avLst/>
            </a:prstGeom>
            <a:solidFill>
              <a:srgbClr val="00FF00" mc:Ignorable="a14" a14:legacySpreadsheetColorIndex="11"/>
            </a:solidFill>
            <a:ln w="19050">
              <a:solidFill>
                <a:srgbClr val="000000"/>
              </a:solidFill>
              <a:miter lim="800000"/>
              <a:headEnd/>
              <a:tailEnd/>
            </a:ln>
          </xdr:spPr>
        </xdr:sp>
        <xdr:clientData/>
      </xdr:twoCellAnchor>
    </mc:Choice>
    <mc:Fallback/>
  </mc:AlternateContent>
  <xdr:twoCellAnchor>
    <xdr:from>
      <xdr:col>5</xdr:col>
      <xdr:colOff>0</xdr:colOff>
      <xdr:row>21</xdr:row>
      <xdr:rowOff>0</xdr:rowOff>
    </xdr:from>
    <xdr:to>
      <xdr:col>6</xdr:col>
      <xdr:colOff>0</xdr:colOff>
      <xdr:row>22</xdr:row>
      <xdr:rowOff>66675</xdr:rowOff>
    </xdr:to>
    <xdr:sp macro="" textlink="">
      <xdr:nvSpPr>
        <xdr:cNvPr id="7" name="Line 11">
          <a:extLst>
            <a:ext uri="{FF2B5EF4-FFF2-40B4-BE49-F238E27FC236}">
              <a16:creationId xmlns:a16="http://schemas.microsoft.com/office/drawing/2014/main" id="{00000000-0008-0000-0500-000007000000}"/>
            </a:ext>
          </a:extLst>
        </xdr:cNvPr>
        <xdr:cNvSpPr>
          <a:spLocks noChangeShapeType="1"/>
        </xdr:cNvSpPr>
      </xdr:nvSpPr>
      <xdr:spPr bwMode="auto">
        <a:xfrm flipV="1">
          <a:off x="5238750" y="3400425"/>
          <a:ext cx="981075" cy="228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type="triangle" w="med" len="med"/>
          <a:tailEnd/>
        </a:ln>
        <a:extLst>
          <a:ext uri="{909E8E84-426E-40DD-AFC4-6F175D3DCCD1}">
            <a14:hiddenFill xmlns:a14="http://schemas.microsoft.com/office/drawing/2010/main">
              <a:noFill/>
            </a14:hiddenFill>
          </a:ext>
        </a:extLst>
      </xdr:spPr>
    </xdr:sp>
    <xdr:clientData/>
  </xdr:twoCellAnchor>
  <xdr:twoCellAnchor>
    <xdr:from>
      <xdr:col>5</xdr:col>
      <xdr:colOff>0</xdr:colOff>
      <xdr:row>23</xdr:row>
      <xdr:rowOff>95250</xdr:rowOff>
    </xdr:from>
    <xdr:to>
      <xdr:col>6</xdr:col>
      <xdr:colOff>0</xdr:colOff>
      <xdr:row>25</xdr:row>
      <xdr:rowOff>0</xdr:rowOff>
    </xdr:to>
    <xdr:sp macro="" textlink="">
      <xdr:nvSpPr>
        <xdr:cNvPr id="8" name="Line 12">
          <a:extLst>
            <a:ext uri="{FF2B5EF4-FFF2-40B4-BE49-F238E27FC236}">
              <a16:creationId xmlns:a16="http://schemas.microsoft.com/office/drawing/2014/main" id="{00000000-0008-0000-0500-000008000000}"/>
            </a:ext>
          </a:extLst>
        </xdr:cNvPr>
        <xdr:cNvSpPr>
          <a:spLocks noChangeShapeType="1"/>
        </xdr:cNvSpPr>
      </xdr:nvSpPr>
      <xdr:spPr bwMode="auto">
        <a:xfrm>
          <a:off x="5238750" y="3819525"/>
          <a:ext cx="981075" cy="228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type="triangle" w="med" len="med"/>
          <a:tailEnd/>
        </a:ln>
        <a:extLst>
          <a:ext uri="{909E8E84-426E-40DD-AFC4-6F175D3DCCD1}">
            <a14:hiddenFill xmlns:a14="http://schemas.microsoft.com/office/drawing/2010/main">
              <a:noFill/>
            </a14:hiddenFill>
          </a:ext>
        </a:extLst>
      </xdr:spPr>
    </xdr:sp>
    <xdr:clientData/>
  </xdr:twoCellAnchor>
  <xdr:twoCellAnchor>
    <xdr:from>
      <xdr:col>3</xdr:col>
      <xdr:colOff>0</xdr:colOff>
      <xdr:row>9</xdr:row>
      <xdr:rowOff>1</xdr:rowOff>
    </xdr:from>
    <xdr:to>
      <xdr:col>4</xdr:col>
      <xdr:colOff>452438</xdr:colOff>
      <xdr:row>10</xdr:row>
      <xdr:rowOff>61914</xdr:rowOff>
    </xdr:to>
    <xdr:sp macro="" textlink="">
      <xdr:nvSpPr>
        <xdr:cNvPr id="9" name="Rectangle 13">
          <a:extLst>
            <a:ext uri="{FF2B5EF4-FFF2-40B4-BE49-F238E27FC236}">
              <a16:creationId xmlns:a16="http://schemas.microsoft.com/office/drawing/2014/main" id="{00000000-0008-0000-0500-000009000000}"/>
            </a:ext>
          </a:extLst>
        </xdr:cNvPr>
        <xdr:cNvSpPr>
          <a:spLocks noChangeArrowheads="1"/>
        </xdr:cNvSpPr>
      </xdr:nvSpPr>
      <xdr:spPr bwMode="auto">
        <a:xfrm>
          <a:off x="3276600" y="1457326"/>
          <a:ext cx="1433513" cy="223838"/>
        </a:xfrm>
        <a:prstGeom prst="rect">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a-DK" sz="1000" b="0" i="0" u="none" strike="noStrike" baseline="0">
              <a:solidFill>
                <a:srgbClr val="000000"/>
              </a:solidFill>
              <a:latin typeface="Arial"/>
              <a:cs typeface="Arial"/>
            </a:rPr>
            <a:t>s = standardafvigelse</a:t>
          </a:r>
        </a:p>
      </xdr:txBody>
    </xdr:sp>
    <xdr:clientData/>
  </xdr:twoCellAnchor>
  <xdr:twoCellAnchor>
    <xdr:from>
      <xdr:col>2</xdr:col>
      <xdr:colOff>9525</xdr:colOff>
      <xdr:row>7</xdr:row>
      <xdr:rowOff>85725</xdr:rowOff>
    </xdr:from>
    <xdr:to>
      <xdr:col>2</xdr:col>
      <xdr:colOff>981075</xdr:colOff>
      <xdr:row>9</xdr:row>
      <xdr:rowOff>104775</xdr:rowOff>
    </xdr:to>
    <xdr:sp macro="" textlink="">
      <xdr:nvSpPr>
        <xdr:cNvPr id="10" name="Line 14">
          <a:extLst>
            <a:ext uri="{FF2B5EF4-FFF2-40B4-BE49-F238E27FC236}">
              <a16:creationId xmlns:a16="http://schemas.microsoft.com/office/drawing/2014/main" id="{00000000-0008-0000-0500-00000A000000}"/>
            </a:ext>
          </a:extLst>
        </xdr:cNvPr>
        <xdr:cNvSpPr>
          <a:spLocks noChangeShapeType="1"/>
        </xdr:cNvSpPr>
      </xdr:nvSpPr>
      <xdr:spPr bwMode="auto">
        <a:xfrm>
          <a:off x="2305050" y="1219200"/>
          <a:ext cx="971550" cy="3429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295275</xdr:colOff>
      <xdr:row>0</xdr:row>
      <xdr:rowOff>76200</xdr:rowOff>
    </xdr:from>
    <xdr:to>
      <xdr:col>9</xdr:col>
      <xdr:colOff>9525</xdr:colOff>
      <xdr:row>24</xdr:row>
      <xdr:rowOff>38100</xdr:rowOff>
    </xdr:to>
    <xdr:graphicFrame macro="">
      <xdr:nvGraphicFramePr>
        <xdr:cNvPr id="2" name="xy-plot">
          <a:extLst>
            <a:ext uri="{FF2B5EF4-FFF2-40B4-BE49-F238E27FC236}">
              <a16:creationId xmlns:a16="http://schemas.microsoft.com/office/drawing/2014/main" id="{00000000-0008-0000-0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9</xdr:row>
      <xdr:rowOff>0</xdr:rowOff>
    </xdr:from>
    <xdr:to>
      <xdr:col>7</xdr:col>
      <xdr:colOff>0</xdr:colOff>
      <xdr:row>38</xdr:row>
      <xdr:rowOff>0</xdr:rowOff>
    </xdr:to>
    <xdr:graphicFrame macro="">
      <xdr:nvGraphicFramePr>
        <xdr:cNvPr id="2" name="Chart 1">
          <a:extLst>
            <a:ext uri="{FF2B5EF4-FFF2-40B4-BE49-F238E27FC236}">
              <a16:creationId xmlns:a16="http://schemas.microsoft.com/office/drawing/2014/main" id="{00000000-0008-0000-12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editAs="oneCell">
        <xdr:from>
          <xdr:col>1</xdr:col>
          <xdr:colOff>0</xdr:colOff>
          <xdr:row>3</xdr:row>
          <xdr:rowOff>0</xdr:rowOff>
        </xdr:from>
        <xdr:to>
          <xdr:col>2</xdr:col>
          <xdr:colOff>0</xdr:colOff>
          <xdr:row>4</xdr:row>
          <xdr:rowOff>0</xdr:rowOff>
        </xdr:to>
        <xdr:sp macro="" textlink="">
          <xdr:nvSpPr>
            <xdr:cNvPr id="5121" name="Scroll Bar 1" hidden="1">
              <a:extLst>
                <a:ext uri="{63B3BB69-23CF-44E3-9099-C40C66FF867C}">
                  <a14:compatExt spid="_x0000_s5121"/>
                </a:ext>
                <a:ext uri="{FF2B5EF4-FFF2-40B4-BE49-F238E27FC236}">
                  <a16:creationId xmlns:a16="http://schemas.microsoft.com/office/drawing/2014/main" id="{00000000-0008-0000-1200-0000011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xdr:row>
          <xdr:rowOff>0</xdr:rowOff>
        </xdr:from>
        <xdr:to>
          <xdr:col>4</xdr:col>
          <xdr:colOff>0</xdr:colOff>
          <xdr:row>4</xdr:row>
          <xdr:rowOff>0</xdr:rowOff>
        </xdr:to>
        <xdr:sp macro="" textlink="">
          <xdr:nvSpPr>
            <xdr:cNvPr id="5122" name="Scroll Bar 2" hidden="1">
              <a:extLst>
                <a:ext uri="{63B3BB69-23CF-44E3-9099-C40C66FF867C}">
                  <a14:compatExt spid="_x0000_s5122"/>
                </a:ext>
                <a:ext uri="{FF2B5EF4-FFF2-40B4-BE49-F238E27FC236}">
                  <a16:creationId xmlns:a16="http://schemas.microsoft.com/office/drawing/2014/main" id="{00000000-0008-0000-1200-0000021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xdr:row>
          <xdr:rowOff>0</xdr:rowOff>
        </xdr:from>
        <xdr:to>
          <xdr:col>6</xdr:col>
          <xdr:colOff>0</xdr:colOff>
          <xdr:row>4</xdr:row>
          <xdr:rowOff>0</xdr:rowOff>
        </xdr:to>
        <xdr:sp macro="" textlink="">
          <xdr:nvSpPr>
            <xdr:cNvPr id="5123" name="Scroll Bar 3" hidden="1">
              <a:extLst>
                <a:ext uri="{63B3BB69-23CF-44E3-9099-C40C66FF867C}">
                  <a14:compatExt spid="_x0000_s5123"/>
                </a:ext>
                <a:ext uri="{FF2B5EF4-FFF2-40B4-BE49-F238E27FC236}">
                  <a16:creationId xmlns:a16="http://schemas.microsoft.com/office/drawing/2014/main" id="{00000000-0008-0000-1200-0000031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5</xdr:row>
          <xdr:rowOff>0</xdr:rowOff>
        </xdr:from>
        <xdr:to>
          <xdr:col>3</xdr:col>
          <xdr:colOff>0</xdr:colOff>
          <xdr:row>6</xdr:row>
          <xdr:rowOff>0</xdr:rowOff>
        </xdr:to>
        <xdr:sp macro="" textlink="">
          <xdr:nvSpPr>
            <xdr:cNvPr id="5124" name="Check Box 4" hidden="1">
              <a:extLst>
                <a:ext uri="{63B3BB69-23CF-44E3-9099-C40C66FF867C}">
                  <a14:compatExt spid="_x0000_s5124"/>
                </a:ext>
                <a:ext uri="{FF2B5EF4-FFF2-40B4-BE49-F238E27FC236}">
                  <a16:creationId xmlns:a16="http://schemas.microsoft.com/office/drawing/2014/main" id="{00000000-0008-0000-1200-0000041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da-DK" sz="1100" b="0" i="0" u="none" strike="noStrike" baseline="0">
                  <a:solidFill>
                    <a:srgbClr val="000000"/>
                  </a:solidFill>
                  <a:latin typeface="Calibri"/>
                  <a:cs typeface="Calibri"/>
                </a:rPr>
                <a:t>Show chart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5</xdr:row>
          <xdr:rowOff>0</xdr:rowOff>
        </xdr:from>
        <xdr:to>
          <xdr:col>5</xdr:col>
          <xdr:colOff>0</xdr:colOff>
          <xdr:row>6</xdr:row>
          <xdr:rowOff>0</xdr:rowOff>
        </xdr:to>
        <xdr:sp macro="" textlink="">
          <xdr:nvSpPr>
            <xdr:cNvPr id="5125" name="Check Box 5" hidden="1">
              <a:extLst>
                <a:ext uri="{63B3BB69-23CF-44E3-9099-C40C66FF867C}">
                  <a14:compatExt spid="_x0000_s5125"/>
                </a:ext>
                <a:ext uri="{FF2B5EF4-FFF2-40B4-BE49-F238E27FC236}">
                  <a16:creationId xmlns:a16="http://schemas.microsoft.com/office/drawing/2014/main" id="{00000000-0008-0000-1200-0000051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da-DK" sz="1100" b="0" i="0" u="none" strike="noStrike" baseline="0">
                  <a:solidFill>
                    <a:srgbClr val="000000"/>
                  </a:solidFill>
                  <a:latin typeface="Calibri"/>
                  <a:cs typeface="Calibri"/>
                </a:rPr>
                <a:t>Show chart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xdr:row>
          <xdr:rowOff>0</xdr:rowOff>
        </xdr:from>
        <xdr:to>
          <xdr:col>7</xdr:col>
          <xdr:colOff>0</xdr:colOff>
          <xdr:row>6</xdr:row>
          <xdr:rowOff>0</xdr:rowOff>
        </xdr:to>
        <xdr:sp macro="" textlink="">
          <xdr:nvSpPr>
            <xdr:cNvPr id="5126" name="Check Box 6" hidden="1">
              <a:extLst>
                <a:ext uri="{63B3BB69-23CF-44E3-9099-C40C66FF867C}">
                  <a14:compatExt spid="_x0000_s5126"/>
                </a:ext>
                <a:ext uri="{FF2B5EF4-FFF2-40B4-BE49-F238E27FC236}">
                  <a16:creationId xmlns:a16="http://schemas.microsoft.com/office/drawing/2014/main" id="{00000000-0008-0000-1200-0000061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da-DK" sz="1100" b="0" i="0" u="none" strike="noStrike" baseline="0">
                  <a:solidFill>
                    <a:srgbClr val="000000"/>
                  </a:solidFill>
                  <a:latin typeface="Calibri"/>
                  <a:cs typeface="Calibri"/>
                </a:rPr>
                <a:t>Show chart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5</xdr:row>
          <xdr:rowOff>0</xdr:rowOff>
        </xdr:from>
        <xdr:to>
          <xdr:col>4</xdr:col>
          <xdr:colOff>0</xdr:colOff>
          <xdr:row>6</xdr:row>
          <xdr:rowOff>0</xdr:rowOff>
        </xdr:to>
        <xdr:sp macro="" textlink="">
          <xdr:nvSpPr>
            <xdr:cNvPr id="5127" name="Check Box 7" hidden="1">
              <a:extLst>
                <a:ext uri="{63B3BB69-23CF-44E3-9099-C40C66FF867C}">
                  <a14:compatExt spid="_x0000_s5127"/>
                </a:ext>
                <a:ext uri="{FF2B5EF4-FFF2-40B4-BE49-F238E27FC236}">
                  <a16:creationId xmlns:a16="http://schemas.microsoft.com/office/drawing/2014/main" id="{00000000-0008-0000-1200-0000071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da-DK" sz="1100" b="0" i="0" u="none" strike="noStrike" baseline="0">
                  <a:solidFill>
                    <a:srgbClr val="000000"/>
                  </a:solidFill>
                  <a:latin typeface="Calibri"/>
                  <a:cs typeface="Calibri"/>
                </a:rPr>
                <a:t>Show chart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5</xdr:row>
          <xdr:rowOff>0</xdr:rowOff>
        </xdr:from>
        <xdr:to>
          <xdr:col>6</xdr:col>
          <xdr:colOff>0</xdr:colOff>
          <xdr:row>6</xdr:row>
          <xdr:rowOff>0</xdr:rowOff>
        </xdr:to>
        <xdr:sp macro="" textlink="">
          <xdr:nvSpPr>
            <xdr:cNvPr id="5128" name="Check Box 8" hidden="1">
              <a:extLst>
                <a:ext uri="{63B3BB69-23CF-44E3-9099-C40C66FF867C}">
                  <a14:compatExt spid="_x0000_s5128"/>
                </a:ext>
                <a:ext uri="{FF2B5EF4-FFF2-40B4-BE49-F238E27FC236}">
                  <a16:creationId xmlns:a16="http://schemas.microsoft.com/office/drawing/2014/main" id="{00000000-0008-0000-1200-0000081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da-DK" sz="1100" b="0" i="0" u="none" strike="noStrike" baseline="0">
                  <a:solidFill>
                    <a:srgbClr val="000000"/>
                  </a:solidFill>
                  <a:latin typeface="Calibri"/>
                  <a:cs typeface="Calibri"/>
                </a:rPr>
                <a:t>Show chart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xdr:row>
          <xdr:rowOff>0</xdr:rowOff>
        </xdr:from>
        <xdr:to>
          <xdr:col>2</xdr:col>
          <xdr:colOff>0</xdr:colOff>
          <xdr:row>6</xdr:row>
          <xdr:rowOff>0</xdr:rowOff>
        </xdr:to>
        <xdr:sp macro="" textlink="">
          <xdr:nvSpPr>
            <xdr:cNvPr id="5129" name="Check Box 9" hidden="1">
              <a:extLst>
                <a:ext uri="{63B3BB69-23CF-44E3-9099-C40C66FF867C}">
                  <a14:compatExt spid="_x0000_s5129"/>
                </a:ext>
                <a:ext uri="{FF2B5EF4-FFF2-40B4-BE49-F238E27FC236}">
                  <a16:creationId xmlns:a16="http://schemas.microsoft.com/office/drawing/2014/main" id="{00000000-0008-0000-1200-0000091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3175">
                  <a:solidFill>
                    <a:srgbClr val="808080" mc:Ignorable="a14" a14:legacySpreadsheetColorIndex="23"/>
                  </a:solidFill>
                  <a:miter lim="800000"/>
                  <a:headEnd/>
                  <a:tailEnd/>
                </a14:hiddenLine>
              </a:ext>
            </a:extLst>
          </xdr:spPr>
          <xdr:txBody>
            <a:bodyPr vertOverflow="clip" wrap="square" lIns="27432" tIns="27432" rIns="0" bIns="27432" anchor="ctr" upright="1"/>
            <a:lstStyle/>
            <a:p>
              <a:pPr algn="l" rtl="0">
                <a:defRPr sz="1000"/>
              </a:pPr>
              <a:r>
                <a:rPr lang="da-DK" sz="1100" b="0" i="0" u="none" strike="noStrike" baseline="0">
                  <a:solidFill>
                    <a:srgbClr val="000000"/>
                  </a:solidFill>
                  <a:latin typeface="Calibri"/>
                  <a:cs typeface="Calibri"/>
                </a:rPr>
                <a:t>Show chart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xdr:row>
          <xdr:rowOff>0</xdr:rowOff>
        </xdr:from>
        <xdr:to>
          <xdr:col>1</xdr:col>
          <xdr:colOff>0</xdr:colOff>
          <xdr:row>2</xdr:row>
          <xdr:rowOff>0</xdr:rowOff>
        </xdr:to>
        <xdr:sp macro="" textlink="">
          <xdr:nvSpPr>
            <xdr:cNvPr id="5130" name="Scroll Bar 10" hidden="1">
              <a:extLst>
                <a:ext uri="{63B3BB69-23CF-44E3-9099-C40C66FF867C}">
                  <a14:compatExt spid="_x0000_s5130"/>
                </a:ext>
                <a:ext uri="{FF2B5EF4-FFF2-40B4-BE49-F238E27FC236}">
                  <a16:creationId xmlns:a16="http://schemas.microsoft.com/office/drawing/2014/main" id="{00000000-0008-0000-1200-00000A1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4</xdr:row>
          <xdr:rowOff>0</xdr:rowOff>
        </xdr:from>
        <xdr:to>
          <xdr:col>1</xdr:col>
          <xdr:colOff>0</xdr:colOff>
          <xdr:row>5</xdr:row>
          <xdr:rowOff>0</xdr:rowOff>
        </xdr:to>
        <xdr:sp macro="" textlink="">
          <xdr:nvSpPr>
            <xdr:cNvPr id="5131" name="Scroll Bar 11" hidden="1">
              <a:extLst>
                <a:ext uri="{63B3BB69-23CF-44E3-9099-C40C66FF867C}">
                  <a14:compatExt spid="_x0000_s5131"/>
                </a:ext>
                <a:ext uri="{FF2B5EF4-FFF2-40B4-BE49-F238E27FC236}">
                  <a16:creationId xmlns:a16="http://schemas.microsoft.com/office/drawing/2014/main" id="{00000000-0008-0000-1200-00000B1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0</xdr:col>
      <xdr:colOff>0</xdr:colOff>
      <xdr:row>8</xdr:row>
      <xdr:rowOff>0</xdr:rowOff>
    </xdr:from>
    <xdr:to>
      <xdr:col>6</xdr:col>
      <xdr:colOff>1438275</xdr:colOff>
      <xdr:row>37</xdr:row>
      <xdr:rowOff>0</xdr:rowOff>
    </xdr:to>
    <xdr:graphicFrame macro="">
      <xdr:nvGraphicFramePr>
        <xdr:cNvPr id="2" name="Chart 1">
          <a:extLst>
            <a:ext uri="{FF2B5EF4-FFF2-40B4-BE49-F238E27FC236}">
              <a16:creationId xmlns:a16="http://schemas.microsoft.com/office/drawing/2014/main" id="{00000000-0008-0000-13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editAs="oneCell">
        <xdr:from>
          <xdr:col>1</xdr:col>
          <xdr:colOff>0</xdr:colOff>
          <xdr:row>3</xdr:row>
          <xdr:rowOff>0</xdr:rowOff>
        </xdr:from>
        <xdr:to>
          <xdr:col>2</xdr:col>
          <xdr:colOff>0</xdr:colOff>
          <xdr:row>4</xdr:row>
          <xdr:rowOff>9525</xdr:rowOff>
        </xdr:to>
        <xdr:sp macro="" textlink="">
          <xdr:nvSpPr>
            <xdr:cNvPr id="6145" name="Scroll Bar 1" hidden="1">
              <a:extLst>
                <a:ext uri="{63B3BB69-23CF-44E3-9099-C40C66FF867C}">
                  <a14:compatExt spid="_x0000_s6145"/>
                </a:ext>
                <a:ext uri="{FF2B5EF4-FFF2-40B4-BE49-F238E27FC236}">
                  <a16:creationId xmlns:a16="http://schemas.microsoft.com/office/drawing/2014/main" id="{00000000-0008-0000-1300-0000011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xdr:row>
          <xdr:rowOff>9525</xdr:rowOff>
        </xdr:from>
        <xdr:to>
          <xdr:col>3</xdr:col>
          <xdr:colOff>781050</xdr:colOff>
          <xdr:row>4</xdr:row>
          <xdr:rowOff>9525</xdr:rowOff>
        </xdr:to>
        <xdr:sp macro="" textlink="">
          <xdr:nvSpPr>
            <xdr:cNvPr id="6146" name="Scroll Bar 2" hidden="1">
              <a:extLst>
                <a:ext uri="{63B3BB69-23CF-44E3-9099-C40C66FF867C}">
                  <a14:compatExt spid="_x0000_s6146"/>
                </a:ext>
                <a:ext uri="{FF2B5EF4-FFF2-40B4-BE49-F238E27FC236}">
                  <a16:creationId xmlns:a16="http://schemas.microsoft.com/office/drawing/2014/main" id="{00000000-0008-0000-1300-0000021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xdr:row>
          <xdr:rowOff>9525</xdr:rowOff>
        </xdr:from>
        <xdr:to>
          <xdr:col>5</xdr:col>
          <xdr:colOff>781050</xdr:colOff>
          <xdr:row>4</xdr:row>
          <xdr:rowOff>9525</xdr:rowOff>
        </xdr:to>
        <xdr:sp macro="" textlink="">
          <xdr:nvSpPr>
            <xdr:cNvPr id="6147" name="Scroll Bar 3" hidden="1">
              <a:extLst>
                <a:ext uri="{63B3BB69-23CF-44E3-9099-C40C66FF867C}">
                  <a14:compatExt spid="_x0000_s6147"/>
                </a:ext>
                <a:ext uri="{FF2B5EF4-FFF2-40B4-BE49-F238E27FC236}">
                  <a16:creationId xmlns:a16="http://schemas.microsoft.com/office/drawing/2014/main" id="{00000000-0008-0000-1300-0000031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xdr:row>
          <xdr:rowOff>9525</xdr:rowOff>
        </xdr:from>
        <xdr:to>
          <xdr:col>3</xdr:col>
          <xdr:colOff>0</xdr:colOff>
          <xdr:row>5</xdr:row>
          <xdr:rowOff>9525</xdr:rowOff>
        </xdr:to>
        <xdr:sp macro="" textlink="">
          <xdr:nvSpPr>
            <xdr:cNvPr id="6148" name="Check Box 4" hidden="1">
              <a:extLst>
                <a:ext uri="{63B3BB69-23CF-44E3-9099-C40C66FF867C}">
                  <a14:compatExt spid="_x0000_s6148"/>
                </a:ext>
                <a:ext uri="{FF2B5EF4-FFF2-40B4-BE49-F238E27FC236}">
                  <a16:creationId xmlns:a16="http://schemas.microsoft.com/office/drawing/2014/main" id="{00000000-0008-0000-1300-00000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xdr:row>
          <xdr:rowOff>0</xdr:rowOff>
        </xdr:from>
        <xdr:to>
          <xdr:col>1</xdr:col>
          <xdr:colOff>828675</xdr:colOff>
          <xdr:row>5</xdr:row>
          <xdr:rowOff>9525</xdr:rowOff>
        </xdr:to>
        <xdr:sp macro="" textlink="">
          <xdr:nvSpPr>
            <xdr:cNvPr id="6149" name="Check Box 5" hidden="1">
              <a:extLst>
                <a:ext uri="{63B3BB69-23CF-44E3-9099-C40C66FF867C}">
                  <a14:compatExt spid="_x0000_s6149"/>
                </a:ext>
                <a:ext uri="{FF2B5EF4-FFF2-40B4-BE49-F238E27FC236}">
                  <a16:creationId xmlns:a16="http://schemas.microsoft.com/office/drawing/2014/main" id="{00000000-0008-0000-1300-00000518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da-DK" sz="1100" b="0" i="0" u="none" strike="noStrike" baseline="0">
                  <a:solidFill>
                    <a:srgbClr val="000000"/>
                  </a:solidFill>
                  <a:latin typeface="Calibri"/>
                  <a:cs typeface="Calibri"/>
                </a:rPr>
                <a:t>Show chart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xdr:row>
          <xdr:rowOff>9525</xdr:rowOff>
        </xdr:from>
        <xdr:to>
          <xdr:col>3</xdr:col>
          <xdr:colOff>0</xdr:colOff>
          <xdr:row>5</xdr:row>
          <xdr:rowOff>9525</xdr:rowOff>
        </xdr:to>
        <xdr:sp macro="" textlink="">
          <xdr:nvSpPr>
            <xdr:cNvPr id="6150" name="Check Box 6" hidden="1">
              <a:extLst>
                <a:ext uri="{63B3BB69-23CF-44E3-9099-C40C66FF867C}">
                  <a14:compatExt spid="_x0000_s6150"/>
                </a:ext>
                <a:ext uri="{FF2B5EF4-FFF2-40B4-BE49-F238E27FC236}">
                  <a16:creationId xmlns:a16="http://schemas.microsoft.com/office/drawing/2014/main" id="{00000000-0008-0000-1300-00000618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da-DK" sz="1100" b="0" i="0" u="none" strike="noStrike" baseline="0">
                  <a:solidFill>
                    <a:srgbClr val="000000"/>
                  </a:solidFill>
                  <a:latin typeface="Calibri"/>
                  <a:cs typeface="Calibri"/>
                </a:rPr>
                <a:t>Show chart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xdr:row>
          <xdr:rowOff>9525</xdr:rowOff>
        </xdr:from>
        <xdr:to>
          <xdr:col>5</xdr:col>
          <xdr:colOff>781050</xdr:colOff>
          <xdr:row>4</xdr:row>
          <xdr:rowOff>9525</xdr:rowOff>
        </xdr:to>
        <xdr:sp macro="" textlink="">
          <xdr:nvSpPr>
            <xdr:cNvPr id="6151" name="Scroll Bar 7" hidden="1">
              <a:extLst>
                <a:ext uri="{63B3BB69-23CF-44E3-9099-C40C66FF867C}">
                  <a14:compatExt spid="_x0000_s6151"/>
                </a:ext>
                <a:ext uri="{FF2B5EF4-FFF2-40B4-BE49-F238E27FC236}">
                  <a16:creationId xmlns:a16="http://schemas.microsoft.com/office/drawing/2014/main" id="{00000000-0008-0000-1300-0000071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xdr:row>
          <xdr:rowOff>0</xdr:rowOff>
        </xdr:from>
        <xdr:to>
          <xdr:col>4</xdr:col>
          <xdr:colOff>0</xdr:colOff>
          <xdr:row>4</xdr:row>
          <xdr:rowOff>9525</xdr:rowOff>
        </xdr:to>
        <xdr:sp macro="" textlink="">
          <xdr:nvSpPr>
            <xdr:cNvPr id="6152" name="Scroll Bar 8" hidden="1">
              <a:extLst>
                <a:ext uri="{63B3BB69-23CF-44E3-9099-C40C66FF867C}">
                  <a14:compatExt spid="_x0000_s6152"/>
                </a:ext>
                <a:ext uri="{FF2B5EF4-FFF2-40B4-BE49-F238E27FC236}">
                  <a16:creationId xmlns:a16="http://schemas.microsoft.com/office/drawing/2014/main" id="{00000000-0008-0000-1300-0000081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4</xdr:row>
          <xdr:rowOff>9525</xdr:rowOff>
        </xdr:from>
        <xdr:to>
          <xdr:col>5</xdr:col>
          <xdr:colOff>0</xdr:colOff>
          <xdr:row>5</xdr:row>
          <xdr:rowOff>9525</xdr:rowOff>
        </xdr:to>
        <xdr:sp macro="" textlink="">
          <xdr:nvSpPr>
            <xdr:cNvPr id="6153" name="Check Box 9" hidden="1">
              <a:extLst>
                <a:ext uri="{63B3BB69-23CF-44E3-9099-C40C66FF867C}">
                  <a14:compatExt spid="_x0000_s6153"/>
                </a:ext>
                <a:ext uri="{FF2B5EF4-FFF2-40B4-BE49-F238E27FC236}">
                  <a16:creationId xmlns:a16="http://schemas.microsoft.com/office/drawing/2014/main" id="{00000000-0008-0000-1300-00000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4</xdr:row>
          <xdr:rowOff>0</xdr:rowOff>
        </xdr:from>
        <xdr:to>
          <xdr:col>3</xdr:col>
          <xdr:colOff>828675</xdr:colOff>
          <xdr:row>5</xdr:row>
          <xdr:rowOff>9525</xdr:rowOff>
        </xdr:to>
        <xdr:sp macro="" textlink="">
          <xdr:nvSpPr>
            <xdr:cNvPr id="6154" name="Check Box 10" hidden="1">
              <a:extLst>
                <a:ext uri="{63B3BB69-23CF-44E3-9099-C40C66FF867C}">
                  <a14:compatExt spid="_x0000_s6154"/>
                </a:ext>
                <a:ext uri="{FF2B5EF4-FFF2-40B4-BE49-F238E27FC236}">
                  <a16:creationId xmlns:a16="http://schemas.microsoft.com/office/drawing/2014/main" id="{00000000-0008-0000-1300-00000A18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da-DK" sz="1100" b="0" i="0" u="none" strike="noStrike" baseline="0">
                  <a:solidFill>
                    <a:srgbClr val="000000"/>
                  </a:solidFill>
                  <a:latin typeface="Calibri"/>
                  <a:cs typeface="Calibri"/>
                </a:rPr>
                <a:t>Show chart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4</xdr:row>
          <xdr:rowOff>9525</xdr:rowOff>
        </xdr:from>
        <xdr:to>
          <xdr:col>5</xdr:col>
          <xdr:colOff>0</xdr:colOff>
          <xdr:row>5</xdr:row>
          <xdr:rowOff>9525</xdr:rowOff>
        </xdr:to>
        <xdr:sp macro="" textlink="">
          <xdr:nvSpPr>
            <xdr:cNvPr id="6155" name="Check Box 11" hidden="1">
              <a:extLst>
                <a:ext uri="{63B3BB69-23CF-44E3-9099-C40C66FF867C}">
                  <a14:compatExt spid="_x0000_s6155"/>
                </a:ext>
                <a:ext uri="{FF2B5EF4-FFF2-40B4-BE49-F238E27FC236}">
                  <a16:creationId xmlns:a16="http://schemas.microsoft.com/office/drawing/2014/main" id="{00000000-0008-0000-1300-00000B18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da-DK" sz="1100" b="0" i="0" u="none" strike="noStrike" baseline="0">
                  <a:solidFill>
                    <a:srgbClr val="000000"/>
                  </a:solidFill>
                  <a:latin typeface="Calibri"/>
                  <a:cs typeface="Calibri"/>
                </a:rPr>
                <a:t>Show chart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xdr:row>
          <xdr:rowOff>0</xdr:rowOff>
        </xdr:from>
        <xdr:to>
          <xdr:col>6</xdr:col>
          <xdr:colOff>0</xdr:colOff>
          <xdr:row>4</xdr:row>
          <xdr:rowOff>9525</xdr:rowOff>
        </xdr:to>
        <xdr:sp macro="" textlink="">
          <xdr:nvSpPr>
            <xdr:cNvPr id="6156" name="Scroll Bar 12" hidden="1">
              <a:extLst>
                <a:ext uri="{63B3BB69-23CF-44E3-9099-C40C66FF867C}">
                  <a14:compatExt spid="_x0000_s6156"/>
                </a:ext>
                <a:ext uri="{FF2B5EF4-FFF2-40B4-BE49-F238E27FC236}">
                  <a16:creationId xmlns:a16="http://schemas.microsoft.com/office/drawing/2014/main" id="{00000000-0008-0000-1300-00000C1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xdr:row>
          <xdr:rowOff>9525</xdr:rowOff>
        </xdr:from>
        <xdr:to>
          <xdr:col>7</xdr:col>
          <xdr:colOff>0</xdr:colOff>
          <xdr:row>5</xdr:row>
          <xdr:rowOff>9525</xdr:rowOff>
        </xdr:to>
        <xdr:sp macro="" textlink="">
          <xdr:nvSpPr>
            <xdr:cNvPr id="6157" name="Check Box 13" hidden="1">
              <a:extLst>
                <a:ext uri="{63B3BB69-23CF-44E3-9099-C40C66FF867C}">
                  <a14:compatExt spid="_x0000_s6157"/>
                </a:ext>
                <a:ext uri="{FF2B5EF4-FFF2-40B4-BE49-F238E27FC236}">
                  <a16:creationId xmlns:a16="http://schemas.microsoft.com/office/drawing/2014/main" id="{00000000-0008-0000-1300-00000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xdr:row>
          <xdr:rowOff>0</xdr:rowOff>
        </xdr:from>
        <xdr:to>
          <xdr:col>5</xdr:col>
          <xdr:colOff>828675</xdr:colOff>
          <xdr:row>5</xdr:row>
          <xdr:rowOff>9525</xdr:rowOff>
        </xdr:to>
        <xdr:sp macro="" textlink="">
          <xdr:nvSpPr>
            <xdr:cNvPr id="6158" name="Check Box 14" hidden="1">
              <a:extLst>
                <a:ext uri="{63B3BB69-23CF-44E3-9099-C40C66FF867C}">
                  <a14:compatExt spid="_x0000_s6158"/>
                </a:ext>
                <a:ext uri="{FF2B5EF4-FFF2-40B4-BE49-F238E27FC236}">
                  <a16:creationId xmlns:a16="http://schemas.microsoft.com/office/drawing/2014/main" id="{00000000-0008-0000-1300-00000E18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da-DK" sz="1100" b="0" i="0" u="none" strike="noStrike" baseline="0">
                  <a:solidFill>
                    <a:srgbClr val="000000"/>
                  </a:solidFill>
                  <a:latin typeface="Calibri"/>
                  <a:cs typeface="Calibri"/>
                </a:rPr>
                <a:t>Show chart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xdr:row>
          <xdr:rowOff>9525</xdr:rowOff>
        </xdr:from>
        <xdr:to>
          <xdr:col>7</xdr:col>
          <xdr:colOff>0</xdr:colOff>
          <xdr:row>5</xdr:row>
          <xdr:rowOff>9525</xdr:rowOff>
        </xdr:to>
        <xdr:sp macro="" textlink="">
          <xdr:nvSpPr>
            <xdr:cNvPr id="6159" name="Check Box 15" hidden="1">
              <a:extLst>
                <a:ext uri="{63B3BB69-23CF-44E3-9099-C40C66FF867C}">
                  <a14:compatExt spid="_x0000_s6159"/>
                </a:ext>
                <a:ext uri="{FF2B5EF4-FFF2-40B4-BE49-F238E27FC236}">
                  <a16:creationId xmlns:a16="http://schemas.microsoft.com/office/drawing/2014/main" id="{00000000-0008-0000-1300-00000F18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da-DK" sz="1100" b="0" i="0" u="none" strike="noStrike" baseline="0">
                  <a:solidFill>
                    <a:srgbClr val="000000"/>
                  </a:solidFill>
                  <a:latin typeface="Calibri"/>
                  <a:cs typeface="Calibri"/>
                </a:rPr>
                <a:t>Show chart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4</xdr:row>
          <xdr:rowOff>9525</xdr:rowOff>
        </xdr:from>
        <xdr:to>
          <xdr:col>5</xdr:col>
          <xdr:colOff>0</xdr:colOff>
          <xdr:row>5</xdr:row>
          <xdr:rowOff>9525</xdr:rowOff>
        </xdr:to>
        <xdr:sp macro="" textlink="">
          <xdr:nvSpPr>
            <xdr:cNvPr id="6160" name="Check Box 16" hidden="1">
              <a:extLst>
                <a:ext uri="{63B3BB69-23CF-44E3-9099-C40C66FF867C}">
                  <a14:compatExt spid="_x0000_s6160"/>
                </a:ext>
                <a:ext uri="{FF2B5EF4-FFF2-40B4-BE49-F238E27FC236}">
                  <a16:creationId xmlns:a16="http://schemas.microsoft.com/office/drawing/2014/main" id="{00000000-0008-0000-1300-00001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4</xdr:row>
          <xdr:rowOff>9525</xdr:rowOff>
        </xdr:from>
        <xdr:to>
          <xdr:col>5</xdr:col>
          <xdr:colOff>0</xdr:colOff>
          <xdr:row>5</xdr:row>
          <xdr:rowOff>9525</xdr:rowOff>
        </xdr:to>
        <xdr:sp macro="" textlink="">
          <xdr:nvSpPr>
            <xdr:cNvPr id="6161" name="Check Box 17" hidden="1">
              <a:extLst>
                <a:ext uri="{63B3BB69-23CF-44E3-9099-C40C66FF867C}">
                  <a14:compatExt spid="_x0000_s6161"/>
                </a:ext>
                <a:ext uri="{FF2B5EF4-FFF2-40B4-BE49-F238E27FC236}">
                  <a16:creationId xmlns:a16="http://schemas.microsoft.com/office/drawing/2014/main" id="{00000000-0008-0000-1300-00001118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da-DK" sz="1100" b="0" i="0" u="none" strike="noStrike" baseline="0">
                  <a:solidFill>
                    <a:srgbClr val="000000"/>
                  </a:solidFill>
                  <a:latin typeface="Calibri"/>
                  <a:cs typeface="Calibri"/>
                </a:rPr>
                <a:t>Show chart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xdr:row>
          <xdr:rowOff>9525</xdr:rowOff>
        </xdr:from>
        <xdr:to>
          <xdr:col>7</xdr:col>
          <xdr:colOff>0</xdr:colOff>
          <xdr:row>5</xdr:row>
          <xdr:rowOff>9525</xdr:rowOff>
        </xdr:to>
        <xdr:sp macro="" textlink="">
          <xdr:nvSpPr>
            <xdr:cNvPr id="6162" name="Check Box 18" hidden="1">
              <a:extLst>
                <a:ext uri="{63B3BB69-23CF-44E3-9099-C40C66FF867C}">
                  <a14:compatExt spid="_x0000_s6162"/>
                </a:ext>
                <a:ext uri="{FF2B5EF4-FFF2-40B4-BE49-F238E27FC236}">
                  <a16:creationId xmlns:a16="http://schemas.microsoft.com/office/drawing/2014/main" id="{00000000-0008-0000-1300-00001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xdr:row>
          <xdr:rowOff>9525</xdr:rowOff>
        </xdr:from>
        <xdr:to>
          <xdr:col>7</xdr:col>
          <xdr:colOff>0</xdr:colOff>
          <xdr:row>5</xdr:row>
          <xdr:rowOff>9525</xdr:rowOff>
        </xdr:to>
        <xdr:sp macro="" textlink="">
          <xdr:nvSpPr>
            <xdr:cNvPr id="6163" name="Check Box 19" hidden="1">
              <a:extLst>
                <a:ext uri="{63B3BB69-23CF-44E3-9099-C40C66FF867C}">
                  <a14:compatExt spid="_x0000_s6163"/>
                </a:ext>
                <a:ext uri="{FF2B5EF4-FFF2-40B4-BE49-F238E27FC236}">
                  <a16:creationId xmlns:a16="http://schemas.microsoft.com/office/drawing/2014/main" id="{00000000-0008-0000-1300-00001318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da-DK" sz="1100" b="0" i="0" u="none" strike="noStrike" baseline="0">
                  <a:solidFill>
                    <a:srgbClr val="000000"/>
                  </a:solidFill>
                  <a:latin typeface="Calibri"/>
                  <a:cs typeface="Calibri"/>
                </a:rPr>
                <a:t>Show chart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xdr:row>
          <xdr:rowOff>9525</xdr:rowOff>
        </xdr:from>
        <xdr:to>
          <xdr:col>7</xdr:col>
          <xdr:colOff>0</xdr:colOff>
          <xdr:row>5</xdr:row>
          <xdr:rowOff>9525</xdr:rowOff>
        </xdr:to>
        <xdr:sp macro="" textlink="">
          <xdr:nvSpPr>
            <xdr:cNvPr id="6164" name="Check Box 20" hidden="1">
              <a:extLst>
                <a:ext uri="{63B3BB69-23CF-44E3-9099-C40C66FF867C}">
                  <a14:compatExt spid="_x0000_s6164"/>
                </a:ext>
                <a:ext uri="{FF2B5EF4-FFF2-40B4-BE49-F238E27FC236}">
                  <a16:creationId xmlns:a16="http://schemas.microsoft.com/office/drawing/2014/main" id="{00000000-0008-0000-1300-00001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xdr:row>
          <xdr:rowOff>9525</xdr:rowOff>
        </xdr:from>
        <xdr:to>
          <xdr:col>7</xdr:col>
          <xdr:colOff>0</xdr:colOff>
          <xdr:row>5</xdr:row>
          <xdr:rowOff>9525</xdr:rowOff>
        </xdr:to>
        <xdr:sp macro="" textlink="">
          <xdr:nvSpPr>
            <xdr:cNvPr id="6165" name="Check Box 21" hidden="1">
              <a:extLst>
                <a:ext uri="{63B3BB69-23CF-44E3-9099-C40C66FF867C}">
                  <a14:compatExt spid="_x0000_s6165"/>
                </a:ext>
                <a:ext uri="{FF2B5EF4-FFF2-40B4-BE49-F238E27FC236}">
                  <a16:creationId xmlns:a16="http://schemas.microsoft.com/office/drawing/2014/main" id="{00000000-0008-0000-1300-00001518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da-DK" sz="1100" b="0" i="0" u="none" strike="noStrike" baseline="0">
                  <a:solidFill>
                    <a:srgbClr val="000000"/>
                  </a:solidFill>
                  <a:latin typeface="Calibri"/>
                  <a:cs typeface="Calibri"/>
                </a:rPr>
                <a:t>Show chart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xdr:row>
          <xdr:rowOff>0</xdr:rowOff>
        </xdr:from>
        <xdr:to>
          <xdr:col>1</xdr:col>
          <xdr:colOff>0</xdr:colOff>
          <xdr:row>2</xdr:row>
          <xdr:rowOff>0</xdr:rowOff>
        </xdr:to>
        <xdr:sp macro="" textlink="">
          <xdr:nvSpPr>
            <xdr:cNvPr id="6166" name="Scroll Bar 22" hidden="1">
              <a:extLst>
                <a:ext uri="{63B3BB69-23CF-44E3-9099-C40C66FF867C}">
                  <a14:compatExt spid="_x0000_s6166"/>
                </a:ext>
                <a:ext uri="{FF2B5EF4-FFF2-40B4-BE49-F238E27FC236}">
                  <a16:creationId xmlns:a16="http://schemas.microsoft.com/office/drawing/2014/main" id="{00000000-0008-0000-1300-0000161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0</xdr:col>
      <xdr:colOff>0</xdr:colOff>
      <xdr:row>9</xdr:row>
      <xdr:rowOff>161924</xdr:rowOff>
    </xdr:from>
    <xdr:to>
      <xdr:col>7</xdr:col>
      <xdr:colOff>0</xdr:colOff>
      <xdr:row>38</xdr:row>
      <xdr:rowOff>161924</xdr:rowOff>
    </xdr:to>
    <xdr:graphicFrame macro="">
      <xdr:nvGraphicFramePr>
        <xdr:cNvPr id="2" name="Chart 1">
          <a:extLst>
            <a:ext uri="{FF2B5EF4-FFF2-40B4-BE49-F238E27FC236}">
              <a16:creationId xmlns:a16="http://schemas.microsoft.com/office/drawing/2014/main" id="{00000000-0008-0000-14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editAs="oneCell">
        <xdr:from>
          <xdr:col>1</xdr:col>
          <xdr:colOff>0</xdr:colOff>
          <xdr:row>2</xdr:row>
          <xdr:rowOff>0</xdr:rowOff>
        </xdr:from>
        <xdr:to>
          <xdr:col>2</xdr:col>
          <xdr:colOff>0</xdr:colOff>
          <xdr:row>3</xdr:row>
          <xdr:rowOff>0</xdr:rowOff>
        </xdr:to>
        <xdr:sp macro="" textlink="">
          <xdr:nvSpPr>
            <xdr:cNvPr id="7169" name="Scroll Bar 1" hidden="1">
              <a:extLst>
                <a:ext uri="{63B3BB69-23CF-44E3-9099-C40C66FF867C}">
                  <a14:compatExt spid="_x0000_s7169"/>
                </a:ext>
                <a:ext uri="{FF2B5EF4-FFF2-40B4-BE49-F238E27FC236}">
                  <a16:creationId xmlns:a16="http://schemas.microsoft.com/office/drawing/2014/main" id="{00000000-0008-0000-1400-0000011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xdr:row>
          <xdr:rowOff>9525</xdr:rowOff>
        </xdr:from>
        <xdr:to>
          <xdr:col>2</xdr:col>
          <xdr:colOff>1676400</xdr:colOff>
          <xdr:row>4</xdr:row>
          <xdr:rowOff>9525</xdr:rowOff>
        </xdr:to>
        <xdr:sp macro="" textlink="">
          <xdr:nvSpPr>
            <xdr:cNvPr id="7170" name="Check Box 2" hidden="1">
              <a:extLst>
                <a:ext uri="{63B3BB69-23CF-44E3-9099-C40C66FF867C}">
                  <a14:compatExt spid="_x0000_s7170"/>
                </a:ext>
                <a:ext uri="{FF2B5EF4-FFF2-40B4-BE49-F238E27FC236}">
                  <a16:creationId xmlns:a16="http://schemas.microsoft.com/office/drawing/2014/main" id="{00000000-0008-0000-1400-00000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3</xdr:row>
          <xdr:rowOff>9525</xdr:rowOff>
        </xdr:from>
        <xdr:to>
          <xdr:col>4</xdr:col>
          <xdr:colOff>1676400</xdr:colOff>
          <xdr:row>4</xdr:row>
          <xdr:rowOff>9525</xdr:rowOff>
        </xdr:to>
        <xdr:sp macro="" textlink="">
          <xdr:nvSpPr>
            <xdr:cNvPr id="7171" name="Check Box 3" hidden="1">
              <a:extLst>
                <a:ext uri="{63B3BB69-23CF-44E3-9099-C40C66FF867C}">
                  <a14:compatExt spid="_x0000_s7171"/>
                </a:ext>
                <a:ext uri="{FF2B5EF4-FFF2-40B4-BE49-F238E27FC236}">
                  <a16:creationId xmlns:a16="http://schemas.microsoft.com/office/drawing/2014/main" id="{00000000-0008-0000-1400-00000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xdr:row>
          <xdr:rowOff>9525</xdr:rowOff>
        </xdr:from>
        <xdr:to>
          <xdr:col>6</xdr:col>
          <xdr:colOff>1676400</xdr:colOff>
          <xdr:row>4</xdr:row>
          <xdr:rowOff>9525</xdr:rowOff>
        </xdr:to>
        <xdr:sp macro="" textlink="">
          <xdr:nvSpPr>
            <xdr:cNvPr id="7172" name="Check Box 4" hidden="1">
              <a:extLst>
                <a:ext uri="{63B3BB69-23CF-44E3-9099-C40C66FF867C}">
                  <a14:compatExt spid="_x0000_s7172"/>
                </a:ext>
                <a:ext uri="{FF2B5EF4-FFF2-40B4-BE49-F238E27FC236}">
                  <a16:creationId xmlns:a16="http://schemas.microsoft.com/office/drawing/2014/main" id="{00000000-0008-0000-1400-00000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xdr:row>
          <xdr:rowOff>0</xdr:rowOff>
        </xdr:from>
        <xdr:to>
          <xdr:col>4</xdr:col>
          <xdr:colOff>0</xdr:colOff>
          <xdr:row>3</xdr:row>
          <xdr:rowOff>0</xdr:rowOff>
        </xdr:to>
        <xdr:sp macro="" textlink="">
          <xdr:nvSpPr>
            <xdr:cNvPr id="7173" name="Scroll Bar 5" hidden="1">
              <a:extLst>
                <a:ext uri="{63B3BB69-23CF-44E3-9099-C40C66FF867C}">
                  <a14:compatExt spid="_x0000_s7173"/>
                </a:ext>
                <a:ext uri="{FF2B5EF4-FFF2-40B4-BE49-F238E27FC236}">
                  <a16:creationId xmlns:a16="http://schemas.microsoft.com/office/drawing/2014/main" id="{00000000-0008-0000-1400-0000051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3</xdr:row>
          <xdr:rowOff>9525</xdr:rowOff>
        </xdr:from>
        <xdr:to>
          <xdr:col>4</xdr:col>
          <xdr:colOff>1676400</xdr:colOff>
          <xdr:row>4</xdr:row>
          <xdr:rowOff>9525</xdr:rowOff>
        </xdr:to>
        <xdr:sp macro="" textlink="">
          <xdr:nvSpPr>
            <xdr:cNvPr id="7174" name="Check Box 6" hidden="1">
              <a:extLst>
                <a:ext uri="{63B3BB69-23CF-44E3-9099-C40C66FF867C}">
                  <a14:compatExt spid="_x0000_s7174"/>
                </a:ext>
                <a:ext uri="{FF2B5EF4-FFF2-40B4-BE49-F238E27FC236}">
                  <a16:creationId xmlns:a16="http://schemas.microsoft.com/office/drawing/2014/main" id="{00000000-0008-0000-1400-000006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6</xdr:col>
          <xdr:colOff>0</xdr:colOff>
          <xdr:row>3</xdr:row>
          <xdr:rowOff>0</xdr:rowOff>
        </xdr:to>
        <xdr:sp macro="" textlink="">
          <xdr:nvSpPr>
            <xdr:cNvPr id="7175" name="Scroll Bar 7" hidden="1">
              <a:extLst>
                <a:ext uri="{63B3BB69-23CF-44E3-9099-C40C66FF867C}">
                  <a14:compatExt spid="_x0000_s7175"/>
                </a:ext>
                <a:ext uri="{FF2B5EF4-FFF2-40B4-BE49-F238E27FC236}">
                  <a16:creationId xmlns:a16="http://schemas.microsoft.com/office/drawing/2014/main" id="{00000000-0008-0000-1400-0000071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xdr:row>
          <xdr:rowOff>9525</xdr:rowOff>
        </xdr:from>
        <xdr:to>
          <xdr:col>6</xdr:col>
          <xdr:colOff>1676400</xdr:colOff>
          <xdr:row>4</xdr:row>
          <xdr:rowOff>9525</xdr:rowOff>
        </xdr:to>
        <xdr:sp macro="" textlink="">
          <xdr:nvSpPr>
            <xdr:cNvPr id="7176" name="Check Box 8" hidden="1">
              <a:extLst>
                <a:ext uri="{63B3BB69-23CF-44E3-9099-C40C66FF867C}">
                  <a14:compatExt spid="_x0000_s7176"/>
                </a:ext>
                <a:ext uri="{FF2B5EF4-FFF2-40B4-BE49-F238E27FC236}">
                  <a16:creationId xmlns:a16="http://schemas.microsoft.com/office/drawing/2014/main" id="{00000000-0008-0000-1400-000008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xdr:row>
          <xdr:rowOff>0</xdr:rowOff>
        </xdr:from>
        <xdr:to>
          <xdr:col>1</xdr:col>
          <xdr:colOff>828675</xdr:colOff>
          <xdr:row>4</xdr:row>
          <xdr:rowOff>9525</xdr:rowOff>
        </xdr:to>
        <xdr:sp macro="" textlink="">
          <xdr:nvSpPr>
            <xdr:cNvPr id="7177" name="Check Box 9" hidden="1">
              <a:extLst>
                <a:ext uri="{63B3BB69-23CF-44E3-9099-C40C66FF867C}">
                  <a14:compatExt spid="_x0000_s7177"/>
                </a:ext>
                <a:ext uri="{FF2B5EF4-FFF2-40B4-BE49-F238E27FC236}">
                  <a16:creationId xmlns:a16="http://schemas.microsoft.com/office/drawing/2014/main" id="{00000000-0008-0000-1400-000009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xdr:row>
          <xdr:rowOff>0</xdr:rowOff>
        </xdr:from>
        <xdr:to>
          <xdr:col>3</xdr:col>
          <xdr:colOff>781050</xdr:colOff>
          <xdr:row>4</xdr:row>
          <xdr:rowOff>9525</xdr:rowOff>
        </xdr:to>
        <xdr:sp macro="" textlink="">
          <xdr:nvSpPr>
            <xdr:cNvPr id="7178" name="Check Box 10" hidden="1">
              <a:extLst>
                <a:ext uri="{63B3BB69-23CF-44E3-9099-C40C66FF867C}">
                  <a14:compatExt spid="_x0000_s7178"/>
                </a:ext>
                <a:ext uri="{FF2B5EF4-FFF2-40B4-BE49-F238E27FC236}">
                  <a16:creationId xmlns:a16="http://schemas.microsoft.com/office/drawing/2014/main" id="{00000000-0008-0000-1400-00000A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xdr:row>
          <xdr:rowOff>0</xdr:rowOff>
        </xdr:from>
        <xdr:to>
          <xdr:col>5</xdr:col>
          <xdr:colOff>828675</xdr:colOff>
          <xdr:row>4</xdr:row>
          <xdr:rowOff>0</xdr:rowOff>
        </xdr:to>
        <xdr:sp macro="" textlink="">
          <xdr:nvSpPr>
            <xdr:cNvPr id="7179" name="Check Box 11" hidden="1">
              <a:extLst>
                <a:ext uri="{63B3BB69-23CF-44E3-9099-C40C66FF867C}">
                  <a14:compatExt spid="_x0000_s7179"/>
                </a:ext>
                <a:ext uri="{FF2B5EF4-FFF2-40B4-BE49-F238E27FC236}">
                  <a16:creationId xmlns:a16="http://schemas.microsoft.com/office/drawing/2014/main" id="{00000000-0008-0000-1400-00000B1C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da-DK" sz="1100" b="0" i="0" u="none" strike="noStrike" baseline="0">
                  <a:solidFill>
                    <a:srgbClr val="000000"/>
                  </a:solidFill>
                  <a:latin typeface="Calibri"/>
                  <a:cs typeface="Calibri"/>
                </a:rPr>
                <a:t>Show chart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xdr:row>
          <xdr:rowOff>0</xdr:rowOff>
        </xdr:from>
        <xdr:to>
          <xdr:col>1</xdr:col>
          <xdr:colOff>828675</xdr:colOff>
          <xdr:row>4</xdr:row>
          <xdr:rowOff>0</xdr:rowOff>
        </xdr:to>
        <xdr:sp macro="" textlink="">
          <xdr:nvSpPr>
            <xdr:cNvPr id="7180" name="Check Box 12" hidden="1">
              <a:extLst>
                <a:ext uri="{63B3BB69-23CF-44E3-9099-C40C66FF867C}">
                  <a14:compatExt spid="_x0000_s7180"/>
                </a:ext>
                <a:ext uri="{FF2B5EF4-FFF2-40B4-BE49-F238E27FC236}">
                  <a16:creationId xmlns:a16="http://schemas.microsoft.com/office/drawing/2014/main" id="{00000000-0008-0000-1400-00000C1C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da-DK" sz="1100" b="0" i="0" u="none" strike="noStrike" baseline="0">
                  <a:solidFill>
                    <a:srgbClr val="000000"/>
                  </a:solidFill>
                  <a:latin typeface="Calibri"/>
                  <a:cs typeface="Calibri"/>
                </a:rPr>
                <a:t>Show chart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xdr:row>
          <xdr:rowOff>0</xdr:rowOff>
        </xdr:from>
        <xdr:to>
          <xdr:col>3</xdr:col>
          <xdr:colOff>0</xdr:colOff>
          <xdr:row>4</xdr:row>
          <xdr:rowOff>0</xdr:rowOff>
        </xdr:to>
        <xdr:sp macro="" textlink="">
          <xdr:nvSpPr>
            <xdr:cNvPr id="7181" name="Check Box 13" hidden="1">
              <a:extLst>
                <a:ext uri="{63B3BB69-23CF-44E3-9099-C40C66FF867C}">
                  <a14:compatExt spid="_x0000_s7181"/>
                </a:ext>
                <a:ext uri="{FF2B5EF4-FFF2-40B4-BE49-F238E27FC236}">
                  <a16:creationId xmlns:a16="http://schemas.microsoft.com/office/drawing/2014/main" id="{00000000-0008-0000-1400-00000D1C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da-DK" sz="1100" b="0" i="0" u="none" strike="noStrike" baseline="0">
                  <a:solidFill>
                    <a:srgbClr val="000000"/>
                  </a:solidFill>
                  <a:latin typeface="Calibri"/>
                  <a:cs typeface="Calibri"/>
                </a:rPr>
                <a:t>Show chart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xdr:row>
          <xdr:rowOff>0</xdr:rowOff>
        </xdr:from>
        <xdr:to>
          <xdr:col>3</xdr:col>
          <xdr:colOff>781050</xdr:colOff>
          <xdr:row>4</xdr:row>
          <xdr:rowOff>0</xdr:rowOff>
        </xdr:to>
        <xdr:sp macro="" textlink="">
          <xdr:nvSpPr>
            <xdr:cNvPr id="7182" name="Check Box 14" hidden="1">
              <a:extLst>
                <a:ext uri="{63B3BB69-23CF-44E3-9099-C40C66FF867C}">
                  <a14:compatExt spid="_x0000_s7182"/>
                </a:ext>
                <a:ext uri="{FF2B5EF4-FFF2-40B4-BE49-F238E27FC236}">
                  <a16:creationId xmlns:a16="http://schemas.microsoft.com/office/drawing/2014/main" id="{00000000-0008-0000-1400-00000E1C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da-DK" sz="1100" b="0" i="0" u="none" strike="noStrike" baseline="0">
                  <a:solidFill>
                    <a:srgbClr val="000000"/>
                  </a:solidFill>
                  <a:latin typeface="Calibri"/>
                  <a:cs typeface="Calibri"/>
                </a:rPr>
                <a:t>Show chart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3</xdr:row>
          <xdr:rowOff>0</xdr:rowOff>
        </xdr:from>
        <xdr:to>
          <xdr:col>5</xdr:col>
          <xdr:colOff>0</xdr:colOff>
          <xdr:row>4</xdr:row>
          <xdr:rowOff>0</xdr:rowOff>
        </xdr:to>
        <xdr:sp macro="" textlink="">
          <xdr:nvSpPr>
            <xdr:cNvPr id="7183" name="Check Box 15" hidden="1">
              <a:extLst>
                <a:ext uri="{63B3BB69-23CF-44E3-9099-C40C66FF867C}">
                  <a14:compatExt spid="_x0000_s7183"/>
                </a:ext>
                <a:ext uri="{FF2B5EF4-FFF2-40B4-BE49-F238E27FC236}">
                  <a16:creationId xmlns:a16="http://schemas.microsoft.com/office/drawing/2014/main" id="{00000000-0008-0000-1400-00000F1C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da-DK" sz="1100" b="0" i="0" u="none" strike="noStrike" baseline="0">
                  <a:solidFill>
                    <a:srgbClr val="000000"/>
                  </a:solidFill>
                  <a:latin typeface="Calibri"/>
                  <a:cs typeface="Calibri"/>
                </a:rPr>
                <a:t>Show chart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xdr:row>
          <xdr:rowOff>0</xdr:rowOff>
        </xdr:from>
        <xdr:to>
          <xdr:col>7</xdr:col>
          <xdr:colOff>0</xdr:colOff>
          <xdr:row>4</xdr:row>
          <xdr:rowOff>0</xdr:rowOff>
        </xdr:to>
        <xdr:sp macro="" textlink="">
          <xdr:nvSpPr>
            <xdr:cNvPr id="7184" name="Check Box 16" hidden="1">
              <a:extLst>
                <a:ext uri="{63B3BB69-23CF-44E3-9099-C40C66FF867C}">
                  <a14:compatExt spid="_x0000_s7184"/>
                </a:ext>
                <a:ext uri="{FF2B5EF4-FFF2-40B4-BE49-F238E27FC236}">
                  <a16:creationId xmlns:a16="http://schemas.microsoft.com/office/drawing/2014/main" id="{00000000-0008-0000-1400-0000101C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da-DK" sz="1100" b="0" i="0" u="none" strike="noStrike" baseline="0">
                  <a:solidFill>
                    <a:srgbClr val="000000"/>
                  </a:solidFill>
                  <a:latin typeface="Calibri"/>
                  <a:cs typeface="Calibri"/>
                </a:rPr>
                <a:t>Show chart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xdr:row>
          <xdr:rowOff>9525</xdr:rowOff>
        </xdr:from>
        <xdr:to>
          <xdr:col>2</xdr:col>
          <xdr:colOff>1676400</xdr:colOff>
          <xdr:row>4</xdr:row>
          <xdr:rowOff>9525</xdr:rowOff>
        </xdr:to>
        <xdr:sp macro="" textlink="">
          <xdr:nvSpPr>
            <xdr:cNvPr id="7185" name="Check Box 17" hidden="1">
              <a:extLst>
                <a:ext uri="{63B3BB69-23CF-44E3-9099-C40C66FF867C}">
                  <a14:compatExt spid="_x0000_s7185"/>
                </a:ext>
                <a:ext uri="{FF2B5EF4-FFF2-40B4-BE49-F238E27FC236}">
                  <a16:creationId xmlns:a16="http://schemas.microsoft.com/office/drawing/2014/main" id="{00000000-0008-0000-1400-000011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xdr:row>
          <xdr:rowOff>9525</xdr:rowOff>
        </xdr:from>
        <xdr:to>
          <xdr:col>2</xdr:col>
          <xdr:colOff>1676400</xdr:colOff>
          <xdr:row>4</xdr:row>
          <xdr:rowOff>9525</xdr:rowOff>
        </xdr:to>
        <xdr:sp macro="" textlink="">
          <xdr:nvSpPr>
            <xdr:cNvPr id="7186" name="Check Box 18" hidden="1">
              <a:extLst>
                <a:ext uri="{63B3BB69-23CF-44E3-9099-C40C66FF867C}">
                  <a14:compatExt spid="_x0000_s7186"/>
                </a:ext>
                <a:ext uri="{FF2B5EF4-FFF2-40B4-BE49-F238E27FC236}">
                  <a16:creationId xmlns:a16="http://schemas.microsoft.com/office/drawing/2014/main" id="{00000000-0008-0000-1400-0000121C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da-DK" sz="1100" b="0" i="0" u="none" strike="noStrike" baseline="0">
                  <a:solidFill>
                    <a:srgbClr val="000000"/>
                  </a:solidFill>
                  <a:latin typeface="Calibri"/>
                  <a:cs typeface="Calibri"/>
                </a:rPr>
                <a:t>Show chart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xdr:row>
          <xdr:rowOff>9525</xdr:rowOff>
        </xdr:from>
        <xdr:to>
          <xdr:col>2</xdr:col>
          <xdr:colOff>1676400</xdr:colOff>
          <xdr:row>4</xdr:row>
          <xdr:rowOff>9525</xdr:rowOff>
        </xdr:to>
        <xdr:sp macro="" textlink="">
          <xdr:nvSpPr>
            <xdr:cNvPr id="7187" name="Check Box 19" hidden="1">
              <a:extLst>
                <a:ext uri="{63B3BB69-23CF-44E3-9099-C40C66FF867C}">
                  <a14:compatExt spid="_x0000_s7187"/>
                </a:ext>
                <a:ext uri="{FF2B5EF4-FFF2-40B4-BE49-F238E27FC236}">
                  <a16:creationId xmlns:a16="http://schemas.microsoft.com/office/drawing/2014/main" id="{00000000-0008-0000-1400-00001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xdr:row>
          <xdr:rowOff>9525</xdr:rowOff>
        </xdr:from>
        <xdr:to>
          <xdr:col>2</xdr:col>
          <xdr:colOff>1676400</xdr:colOff>
          <xdr:row>4</xdr:row>
          <xdr:rowOff>9525</xdr:rowOff>
        </xdr:to>
        <xdr:sp macro="" textlink="">
          <xdr:nvSpPr>
            <xdr:cNvPr id="7188" name="Check Box 20" hidden="1">
              <a:extLst>
                <a:ext uri="{63B3BB69-23CF-44E3-9099-C40C66FF867C}">
                  <a14:compatExt spid="_x0000_s7188"/>
                </a:ext>
                <a:ext uri="{FF2B5EF4-FFF2-40B4-BE49-F238E27FC236}">
                  <a16:creationId xmlns:a16="http://schemas.microsoft.com/office/drawing/2014/main" id="{00000000-0008-0000-1400-0000141C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da-DK" sz="1100" b="0" i="0" u="none" strike="noStrike" baseline="0">
                  <a:solidFill>
                    <a:srgbClr val="000000"/>
                  </a:solidFill>
                  <a:latin typeface="Calibri"/>
                  <a:cs typeface="Calibri"/>
                </a:rPr>
                <a:t>Show chart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xdr:row>
          <xdr:rowOff>9525</xdr:rowOff>
        </xdr:from>
        <xdr:to>
          <xdr:col>2</xdr:col>
          <xdr:colOff>1676400</xdr:colOff>
          <xdr:row>4</xdr:row>
          <xdr:rowOff>9525</xdr:rowOff>
        </xdr:to>
        <xdr:sp macro="" textlink="">
          <xdr:nvSpPr>
            <xdr:cNvPr id="7189" name="Check Box 21" hidden="1">
              <a:extLst>
                <a:ext uri="{63B3BB69-23CF-44E3-9099-C40C66FF867C}">
                  <a14:compatExt spid="_x0000_s7189"/>
                </a:ext>
                <a:ext uri="{FF2B5EF4-FFF2-40B4-BE49-F238E27FC236}">
                  <a16:creationId xmlns:a16="http://schemas.microsoft.com/office/drawing/2014/main" id="{00000000-0008-0000-1400-000015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xdr:row>
          <xdr:rowOff>9525</xdr:rowOff>
        </xdr:from>
        <xdr:to>
          <xdr:col>2</xdr:col>
          <xdr:colOff>1676400</xdr:colOff>
          <xdr:row>4</xdr:row>
          <xdr:rowOff>9525</xdr:rowOff>
        </xdr:to>
        <xdr:sp macro="" textlink="">
          <xdr:nvSpPr>
            <xdr:cNvPr id="7190" name="Check Box 22" hidden="1">
              <a:extLst>
                <a:ext uri="{63B3BB69-23CF-44E3-9099-C40C66FF867C}">
                  <a14:compatExt spid="_x0000_s7190"/>
                </a:ext>
                <a:ext uri="{FF2B5EF4-FFF2-40B4-BE49-F238E27FC236}">
                  <a16:creationId xmlns:a16="http://schemas.microsoft.com/office/drawing/2014/main" id="{00000000-0008-0000-1400-0000161C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da-DK" sz="1100" b="0" i="0" u="none" strike="noStrike" baseline="0">
                  <a:solidFill>
                    <a:srgbClr val="000000"/>
                  </a:solidFill>
                  <a:latin typeface="Calibri"/>
                  <a:cs typeface="Calibri"/>
                </a:rPr>
                <a:t>Show chart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3</xdr:row>
          <xdr:rowOff>9525</xdr:rowOff>
        </xdr:from>
        <xdr:to>
          <xdr:col>4</xdr:col>
          <xdr:colOff>1676400</xdr:colOff>
          <xdr:row>4</xdr:row>
          <xdr:rowOff>9525</xdr:rowOff>
        </xdr:to>
        <xdr:sp macro="" textlink="">
          <xdr:nvSpPr>
            <xdr:cNvPr id="7191" name="Check Box 23" hidden="1">
              <a:extLst>
                <a:ext uri="{63B3BB69-23CF-44E3-9099-C40C66FF867C}">
                  <a14:compatExt spid="_x0000_s7191"/>
                </a:ext>
                <a:ext uri="{FF2B5EF4-FFF2-40B4-BE49-F238E27FC236}">
                  <a16:creationId xmlns:a16="http://schemas.microsoft.com/office/drawing/2014/main" id="{00000000-0008-0000-1400-000017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3</xdr:row>
          <xdr:rowOff>9525</xdr:rowOff>
        </xdr:from>
        <xdr:to>
          <xdr:col>4</xdr:col>
          <xdr:colOff>1676400</xdr:colOff>
          <xdr:row>4</xdr:row>
          <xdr:rowOff>9525</xdr:rowOff>
        </xdr:to>
        <xdr:sp macro="" textlink="">
          <xdr:nvSpPr>
            <xdr:cNvPr id="7192" name="Check Box 24" hidden="1">
              <a:extLst>
                <a:ext uri="{63B3BB69-23CF-44E3-9099-C40C66FF867C}">
                  <a14:compatExt spid="_x0000_s7192"/>
                </a:ext>
                <a:ext uri="{FF2B5EF4-FFF2-40B4-BE49-F238E27FC236}">
                  <a16:creationId xmlns:a16="http://schemas.microsoft.com/office/drawing/2014/main" id="{00000000-0008-0000-1400-000018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3</xdr:row>
          <xdr:rowOff>9525</xdr:rowOff>
        </xdr:from>
        <xdr:to>
          <xdr:col>4</xdr:col>
          <xdr:colOff>1676400</xdr:colOff>
          <xdr:row>4</xdr:row>
          <xdr:rowOff>9525</xdr:rowOff>
        </xdr:to>
        <xdr:sp macro="" textlink="">
          <xdr:nvSpPr>
            <xdr:cNvPr id="7193" name="Check Box 25" hidden="1">
              <a:extLst>
                <a:ext uri="{63B3BB69-23CF-44E3-9099-C40C66FF867C}">
                  <a14:compatExt spid="_x0000_s7193"/>
                </a:ext>
                <a:ext uri="{FF2B5EF4-FFF2-40B4-BE49-F238E27FC236}">
                  <a16:creationId xmlns:a16="http://schemas.microsoft.com/office/drawing/2014/main" id="{00000000-0008-0000-1400-0000191C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da-DK" sz="1100" b="0" i="0" u="none" strike="noStrike" baseline="0">
                  <a:solidFill>
                    <a:srgbClr val="000000"/>
                  </a:solidFill>
                  <a:latin typeface="Calibri"/>
                  <a:cs typeface="Calibri"/>
                </a:rPr>
                <a:t>Show chart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3</xdr:row>
          <xdr:rowOff>9525</xdr:rowOff>
        </xdr:from>
        <xdr:to>
          <xdr:col>4</xdr:col>
          <xdr:colOff>1676400</xdr:colOff>
          <xdr:row>4</xdr:row>
          <xdr:rowOff>9525</xdr:rowOff>
        </xdr:to>
        <xdr:sp macro="" textlink="">
          <xdr:nvSpPr>
            <xdr:cNvPr id="7194" name="Check Box 26" hidden="1">
              <a:extLst>
                <a:ext uri="{63B3BB69-23CF-44E3-9099-C40C66FF867C}">
                  <a14:compatExt spid="_x0000_s7194"/>
                </a:ext>
                <a:ext uri="{FF2B5EF4-FFF2-40B4-BE49-F238E27FC236}">
                  <a16:creationId xmlns:a16="http://schemas.microsoft.com/office/drawing/2014/main" id="{00000000-0008-0000-1400-00001A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3</xdr:row>
          <xdr:rowOff>9525</xdr:rowOff>
        </xdr:from>
        <xdr:to>
          <xdr:col>4</xdr:col>
          <xdr:colOff>1676400</xdr:colOff>
          <xdr:row>4</xdr:row>
          <xdr:rowOff>9525</xdr:rowOff>
        </xdr:to>
        <xdr:sp macro="" textlink="">
          <xdr:nvSpPr>
            <xdr:cNvPr id="7195" name="Check Box 27" hidden="1">
              <a:extLst>
                <a:ext uri="{63B3BB69-23CF-44E3-9099-C40C66FF867C}">
                  <a14:compatExt spid="_x0000_s7195"/>
                </a:ext>
                <a:ext uri="{FF2B5EF4-FFF2-40B4-BE49-F238E27FC236}">
                  <a16:creationId xmlns:a16="http://schemas.microsoft.com/office/drawing/2014/main" id="{00000000-0008-0000-1400-00001B1C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da-DK" sz="1100" b="0" i="0" u="none" strike="noStrike" baseline="0">
                  <a:solidFill>
                    <a:srgbClr val="000000"/>
                  </a:solidFill>
                  <a:latin typeface="Calibri"/>
                  <a:cs typeface="Calibri"/>
                </a:rPr>
                <a:t>Show chart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3</xdr:row>
          <xdr:rowOff>9525</xdr:rowOff>
        </xdr:from>
        <xdr:to>
          <xdr:col>4</xdr:col>
          <xdr:colOff>1676400</xdr:colOff>
          <xdr:row>4</xdr:row>
          <xdr:rowOff>9525</xdr:rowOff>
        </xdr:to>
        <xdr:sp macro="" textlink="">
          <xdr:nvSpPr>
            <xdr:cNvPr id="7196" name="Check Box 28" hidden="1">
              <a:extLst>
                <a:ext uri="{63B3BB69-23CF-44E3-9099-C40C66FF867C}">
                  <a14:compatExt spid="_x0000_s7196"/>
                </a:ext>
                <a:ext uri="{FF2B5EF4-FFF2-40B4-BE49-F238E27FC236}">
                  <a16:creationId xmlns:a16="http://schemas.microsoft.com/office/drawing/2014/main" id="{00000000-0008-0000-1400-00001C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3</xdr:row>
          <xdr:rowOff>9525</xdr:rowOff>
        </xdr:from>
        <xdr:to>
          <xdr:col>4</xdr:col>
          <xdr:colOff>1676400</xdr:colOff>
          <xdr:row>4</xdr:row>
          <xdr:rowOff>9525</xdr:rowOff>
        </xdr:to>
        <xdr:sp macro="" textlink="">
          <xdr:nvSpPr>
            <xdr:cNvPr id="7197" name="Check Box 29" hidden="1">
              <a:extLst>
                <a:ext uri="{63B3BB69-23CF-44E3-9099-C40C66FF867C}">
                  <a14:compatExt spid="_x0000_s7197"/>
                </a:ext>
                <a:ext uri="{FF2B5EF4-FFF2-40B4-BE49-F238E27FC236}">
                  <a16:creationId xmlns:a16="http://schemas.microsoft.com/office/drawing/2014/main" id="{00000000-0008-0000-1400-00001D1C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da-DK" sz="1100" b="0" i="0" u="none" strike="noStrike" baseline="0">
                  <a:solidFill>
                    <a:srgbClr val="000000"/>
                  </a:solidFill>
                  <a:latin typeface="Calibri"/>
                  <a:cs typeface="Calibri"/>
                </a:rPr>
                <a:t>Show chart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xdr:row>
          <xdr:rowOff>9525</xdr:rowOff>
        </xdr:from>
        <xdr:to>
          <xdr:col>6</xdr:col>
          <xdr:colOff>1676400</xdr:colOff>
          <xdr:row>4</xdr:row>
          <xdr:rowOff>9525</xdr:rowOff>
        </xdr:to>
        <xdr:sp macro="" textlink="">
          <xdr:nvSpPr>
            <xdr:cNvPr id="7198" name="Check Box 30" hidden="1">
              <a:extLst>
                <a:ext uri="{63B3BB69-23CF-44E3-9099-C40C66FF867C}">
                  <a14:compatExt spid="_x0000_s7198"/>
                </a:ext>
                <a:ext uri="{FF2B5EF4-FFF2-40B4-BE49-F238E27FC236}">
                  <a16:creationId xmlns:a16="http://schemas.microsoft.com/office/drawing/2014/main" id="{00000000-0008-0000-1400-00001E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xdr:row>
          <xdr:rowOff>9525</xdr:rowOff>
        </xdr:from>
        <xdr:to>
          <xdr:col>6</xdr:col>
          <xdr:colOff>1676400</xdr:colOff>
          <xdr:row>4</xdr:row>
          <xdr:rowOff>9525</xdr:rowOff>
        </xdr:to>
        <xdr:sp macro="" textlink="">
          <xdr:nvSpPr>
            <xdr:cNvPr id="7199" name="Check Box 31" hidden="1">
              <a:extLst>
                <a:ext uri="{63B3BB69-23CF-44E3-9099-C40C66FF867C}">
                  <a14:compatExt spid="_x0000_s7199"/>
                </a:ext>
                <a:ext uri="{FF2B5EF4-FFF2-40B4-BE49-F238E27FC236}">
                  <a16:creationId xmlns:a16="http://schemas.microsoft.com/office/drawing/2014/main" id="{00000000-0008-0000-1400-00001F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xdr:row>
          <xdr:rowOff>9525</xdr:rowOff>
        </xdr:from>
        <xdr:to>
          <xdr:col>6</xdr:col>
          <xdr:colOff>1676400</xdr:colOff>
          <xdr:row>4</xdr:row>
          <xdr:rowOff>9525</xdr:rowOff>
        </xdr:to>
        <xdr:sp macro="" textlink="">
          <xdr:nvSpPr>
            <xdr:cNvPr id="7200" name="Check Box 32" hidden="1">
              <a:extLst>
                <a:ext uri="{63B3BB69-23CF-44E3-9099-C40C66FF867C}">
                  <a14:compatExt spid="_x0000_s7200"/>
                </a:ext>
                <a:ext uri="{FF2B5EF4-FFF2-40B4-BE49-F238E27FC236}">
                  <a16:creationId xmlns:a16="http://schemas.microsoft.com/office/drawing/2014/main" id="{00000000-0008-0000-1400-000020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xdr:row>
          <xdr:rowOff>9525</xdr:rowOff>
        </xdr:from>
        <xdr:to>
          <xdr:col>6</xdr:col>
          <xdr:colOff>1676400</xdr:colOff>
          <xdr:row>4</xdr:row>
          <xdr:rowOff>9525</xdr:rowOff>
        </xdr:to>
        <xdr:sp macro="" textlink="">
          <xdr:nvSpPr>
            <xdr:cNvPr id="7201" name="Check Box 33" hidden="1">
              <a:extLst>
                <a:ext uri="{63B3BB69-23CF-44E3-9099-C40C66FF867C}">
                  <a14:compatExt spid="_x0000_s7201"/>
                </a:ext>
                <a:ext uri="{FF2B5EF4-FFF2-40B4-BE49-F238E27FC236}">
                  <a16:creationId xmlns:a16="http://schemas.microsoft.com/office/drawing/2014/main" id="{00000000-0008-0000-1400-000021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xdr:row>
          <xdr:rowOff>9525</xdr:rowOff>
        </xdr:from>
        <xdr:to>
          <xdr:col>6</xdr:col>
          <xdr:colOff>1676400</xdr:colOff>
          <xdr:row>4</xdr:row>
          <xdr:rowOff>9525</xdr:rowOff>
        </xdr:to>
        <xdr:sp macro="" textlink="">
          <xdr:nvSpPr>
            <xdr:cNvPr id="7202" name="Check Box 34" hidden="1">
              <a:extLst>
                <a:ext uri="{63B3BB69-23CF-44E3-9099-C40C66FF867C}">
                  <a14:compatExt spid="_x0000_s7202"/>
                </a:ext>
                <a:ext uri="{FF2B5EF4-FFF2-40B4-BE49-F238E27FC236}">
                  <a16:creationId xmlns:a16="http://schemas.microsoft.com/office/drawing/2014/main" id="{00000000-0008-0000-1400-0000221C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da-DK" sz="1100" b="0" i="0" u="none" strike="noStrike" baseline="0">
                  <a:solidFill>
                    <a:srgbClr val="000000"/>
                  </a:solidFill>
                  <a:latin typeface="Calibri"/>
                  <a:cs typeface="Calibri"/>
                </a:rPr>
                <a:t>Show chart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xdr:row>
          <xdr:rowOff>9525</xdr:rowOff>
        </xdr:from>
        <xdr:to>
          <xdr:col>6</xdr:col>
          <xdr:colOff>1676400</xdr:colOff>
          <xdr:row>4</xdr:row>
          <xdr:rowOff>9525</xdr:rowOff>
        </xdr:to>
        <xdr:sp macro="" textlink="">
          <xdr:nvSpPr>
            <xdr:cNvPr id="7203" name="Check Box 35" hidden="1">
              <a:extLst>
                <a:ext uri="{63B3BB69-23CF-44E3-9099-C40C66FF867C}">
                  <a14:compatExt spid="_x0000_s7203"/>
                </a:ext>
                <a:ext uri="{FF2B5EF4-FFF2-40B4-BE49-F238E27FC236}">
                  <a16:creationId xmlns:a16="http://schemas.microsoft.com/office/drawing/2014/main" id="{00000000-0008-0000-1400-00002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xdr:row>
          <xdr:rowOff>9525</xdr:rowOff>
        </xdr:from>
        <xdr:to>
          <xdr:col>6</xdr:col>
          <xdr:colOff>1676400</xdr:colOff>
          <xdr:row>4</xdr:row>
          <xdr:rowOff>9525</xdr:rowOff>
        </xdr:to>
        <xdr:sp macro="" textlink="">
          <xdr:nvSpPr>
            <xdr:cNvPr id="7204" name="Check Box 36" hidden="1">
              <a:extLst>
                <a:ext uri="{63B3BB69-23CF-44E3-9099-C40C66FF867C}">
                  <a14:compatExt spid="_x0000_s7204"/>
                </a:ext>
                <a:ext uri="{FF2B5EF4-FFF2-40B4-BE49-F238E27FC236}">
                  <a16:creationId xmlns:a16="http://schemas.microsoft.com/office/drawing/2014/main" id="{00000000-0008-0000-1400-0000241C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da-DK" sz="1100" b="0" i="0" u="none" strike="noStrike" baseline="0">
                  <a:solidFill>
                    <a:srgbClr val="000000"/>
                  </a:solidFill>
                  <a:latin typeface="Calibri"/>
                  <a:cs typeface="Calibri"/>
                </a:rPr>
                <a:t>Show chart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xdr:row>
          <xdr:rowOff>9525</xdr:rowOff>
        </xdr:from>
        <xdr:to>
          <xdr:col>6</xdr:col>
          <xdr:colOff>1676400</xdr:colOff>
          <xdr:row>4</xdr:row>
          <xdr:rowOff>9525</xdr:rowOff>
        </xdr:to>
        <xdr:sp macro="" textlink="">
          <xdr:nvSpPr>
            <xdr:cNvPr id="7205" name="Check Box 37" hidden="1">
              <a:extLst>
                <a:ext uri="{63B3BB69-23CF-44E3-9099-C40C66FF867C}">
                  <a14:compatExt spid="_x0000_s7205"/>
                </a:ext>
                <a:ext uri="{FF2B5EF4-FFF2-40B4-BE49-F238E27FC236}">
                  <a16:creationId xmlns:a16="http://schemas.microsoft.com/office/drawing/2014/main" id="{00000000-0008-0000-1400-000025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xdr:row>
          <xdr:rowOff>9525</xdr:rowOff>
        </xdr:from>
        <xdr:to>
          <xdr:col>6</xdr:col>
          <xdr:colOff>1676400</xdr:colOff>
          <xdr:row>4</xdr:row>
          <xdr:rowOff>9525</xdr:rowOff>
        </xdr:to>
        <xdr:sp macro="" textlink="">
          <xdr:nvSpPr>
            <xdr:cNvPr id="7206" name="Check Box 38" hidden="1">
              <a:extLst>
                <a:ext uri="{63B3BB69-23CF-44E3-9099-C40C66FF867C}">
                  <a14:compatExt spid="_x0000_s7206"/>
                </a:ext>
                <a:ext uri="{FF2B5EF4-FFF2-40B4-BE49-F238E27FC236}">
                  <a16:creationId xmlns:a16="http://schemas.microsoft.com/office/drawing/2014/main" id="{00000000-0008-0000-1400-0000261C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da-DK" sz="1100" b="0" i="0" u="none" strike="noStrike" baseline="0">
                  <a:solidFill>
                    <a:srgbClr val="000000"/>
                  </a:solidFill>
                  <a:latin typeface="Calibri"/>
                  <a:cs typeface="Calibri"/>
                </a:rPr>
                <a:t>Show chart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xdr:row>
          <xdr:rowOff>0</xdr:rowOff>
        </xdr:from>
        <xdr:to>
          <xdr:col>1</xdr:col>
          <xdr:colOff>0</xdr:colOff>
          <xdr:row>2</xdr:row>
          <xdr:rowOff>0</xdr:rowOff>
        </xdr:to>
        <xdr:sp macro="" textlink="">
          <xdr:nvSpPr>
            <xdr:cNvPr id="7207" name="Scroll Bar 39" hidden="1">
              <a:extLst>
                <a:ext uri="{63B3BB69-23CF-44E3-9099-C40C66FF867C}">
                  <a14:compatExt spid="_x0000_s7207"/>
                </a:ext>
                <a:ext uri="{FF2B5EF4-FFF2-40B4-BE49-F238E27FC236}">
                  <a16:creationId xmlns:a16="http://schemas.microsoft.com/office/drawing/2014/main" id="{00000000-0008-0000-1400-0000271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0</xdr:col>
      <xdr:colOff>0</xdr:colOff>
      <xdr:row>10</xdr:row>
      <xdr:rowOff>0</xdr:rowOff>
    </xdr:from>
    <xdr:to>
      <xdr:col>5</xdr:col>
      <xdr:colOff>552450</xdr:colOff>
      <xdr:row>38</xdr:row>
      <xdr:rowOff>66674</xdr:rowOff>
    </xdr:to>
    <xdr:graphicFrame macro="">
      <xdr:nvGraphicFramePr>
        <xdr:cNvPr id="2" name="Chart 1">
          <a:extLst>
            <a:ext uri="{FF2B5EF4-FFF2-40B4-BE49-F238E27FC236}">
              <a16:creationId xmlns:a16="http://schemas.microsoft.com/office/drawing/2014/main" id="{00000000-0008-0000-1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editAs="oneCell">
        <xdr:from>
          <xdr:col>1</xdr:col>
          <xdr:colOff>0</xdr:colOff>
          <xdr:row>6</xdr:row>
          <xdr:rowOff>9525</xdr:rowOff>
        </xdr:from>
        <xdr:to>
          <xdr:col>1</xdr:col>
          <xdr:colOff>1676400</xdr:colOff>
          <xdr:row>7</xdr:row>
          <xdr:rowOff>9525</xdr:rowOff>
        </xdr:to>
        <xdr:sp macro="" textlink="">
          <xdr:nvSpPr>
            <xdr:cNvPr id="8193" name="Check Box 1" hidden="1">
              <a:extLst>
                <a:ext uri="{63B3BB69-23CF-44E3-9099-C40C66FF867C}">
                  <a14:compatExt spid="_x0000_s8193"/>
                </a:ext>
                <a:ext uri="{FF2B5EF4-FFF2-40B4-BE49-F238E27FC236}">
                  <a16:creationId xmlns:a16="http://schemas.microsoft.com/office/drawing/2014/main" id="{00000000-0008-0000-1500-00000120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da-DK" sz="1100" b="0" i="0" u="none" strike="noStrike" baseline="0">
                  <a:solidFill>
                    <a:srgbClr val="000000"/>
                  </a:solidFill>
                  <a:latin typeface="Calibri"/>
                  <a:cs typeface="Calibri"/>
                </a:rPr>
                <a:t>Show chart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xdr:row>
          <xdr:rowOff>9525</xdr:rowOff>
        </xdr:from>
        <xdr:to>
          <xdr:col>2</xdr:col>
          <xdr:colOff>1676400</xdr:colOff>
          <xdr:row>7</xdr:row>
          <xdr:rowOff>9525</xdr:rowOff>
        </xdr:to>
        <xdr:sp macro="" textlink="">
          <xdr:nvSpPr>
            <xdr:cNvPr id="8194" name="Check Box 2" hidden="1">
              <a:extLst>
                <a:ext uri="{63B3BB69-23CF-44E3-9099-C40C66FF867C}">
                  <a14:compatExt spid="_x0000_s8194"/>
                </a:ext>
                <a:ext uri="{FF2B5EF4-FFF2-40B4-BE49-F238E27FC236}">
                  <a16:creationId xmlns:a16="http://schemas.microsoft.com/office/drawing/2014/main" id="{00000000-0008-0000-1500-00000220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da-DK" sz="1100" b="0" i="0" u="none" strike="noStrike" baseline="0">
                  <a:solidFill>
                    <a:srgbClr val="000000"/>
                  </a:solidFill>
                  <a:latin typeface="Calibri"/>
                  <a:cs typeface="Calibri"/>
                </a:rPr>
                <a:t>Show chart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xdr:row>
          <xdr:rowOff>9525</xdr:rowOff>
        </xdr:from>
        <xdr:to>
          <xdr:col>3</xdr:col>
          <xdr:colOff>1676400</xdr:colOff>
          <xdr:row>7</xdr:row>
          <xdr:rowOff>9525</xdr:rowOff>
        </xdr:to>
        <xdr:sp macro="" textlink="">
          <xdr:nvSpPr>
            <xdr:cNvPr id="8195" name="Check Box 3" hidden="1">
              <a:extLst>
                <a:ext uri="{63B3BB69-23CF-44E3-9099-C40C66FF867C}">
                  <a14:compatExt spid="_x0000_s8195"/>
                </a:ext>
                <a:ext uri="{FF2B5EF4-FFF2-40B4-BE49-F238E27FC236}">
                  <a16:creationId xmlns:a16="http://schemas.microsoft.com/office/drawing/2014/main" id="{00000000-0008-0000-1500-00000320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da-DK" sz="1100" b="0" i="0" u="none" strike="noStrike" baseline="0">
                  <a:solidFill>
                    <a:srgbClr val="000000"/>
                  </a:solidFill>
                  <a:latin typeface="Calibri"/>
                  <a:cs typeface="Calibri"/>
                </a:rPr>
                <a:t>Show chart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xdr:row>
          <xdr:rowOff>0</xdr:rowOff>
        </xdr:from>
        <xdr:to>
          <xdr:col>2</xdr:col>
          <xdr:colOff>0</xdr:colOff>
          <xdr:row>3</xdr:row>
          <xdr:rowOff>0</xdr:rowOff>
        </xdr:to>
        <xdr:sp macro="" textlink="">
          <xdr:nvSpPr>
            <xdr:cNvPr id="8196" name="Scroll Bar 4" hidden="1">
              <a:extLst>
                <a:ext uri="{63B3BB69-23CF-44E3-9099-C40C66FF867C}">
                  <a14:compatExt spid="_x0000_s8196"/>
                </a:ext>
                <a:ext uri="{FF2B5EF4-FFF2-40B4-BE49-F238E27FC236}">
                  <a16:creationId xmlns:a16="http://schemas.microsoft.com/office/drawing/2014/main" id="{00000000-0008-0000-1500-00000420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2</xdr:row>
          <xdr:rowOff>0</xdr:rowOff>
        </xdr:from>
        <xdr:to>
          <xdr:col>3</xdr:col>
          <xdr:colOff>0</xdr:colOff>
          <xdr:row>3</xdr:row>
          <xdr:rowOff>0</xdr:rowOff>
        </xdr:to>
        <xdr:sp macro="" textlink="">
          <xdr:nvSpPr>
            <xdr:cNvPr id="8197" name="Scroll Bar 5" hidden="1">
              <a:extLst>
                <a:ext uri="{63B3BB69-23CF-44E3-9099-C40C66FF867C}">
                  <a14:compatExt spid="_x0000_s8197"/>
                </a:ext>
                <a:ext uri="{FF2B5EF4-FFF2-40B4-BE49-F238E27FC236}">
                  <a16:creationId xmlns:a16="http://schemas.microsoft.com/office/drawing/2014/main" id="{00000000-0008-0000-1500-00000520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xdr:row>
          <xdr:rowOff>0</xdr:rowOff>
        </xdr:from>
        <xdr:to>
          <xdr:col>4</xdr:col>
          <xdr:colOff>0</xdr:colOff>
          <xdr:row>3</xdr:row>
          <xdr:rowOff>0</xdr:rowOff>
        </xdr:to>
        <xdr:sp macro="" textlink="">
          <xdr:nvSpPr>
            <xdr:cNvPr id="8198" name="Scroll Bar 6" hidden="1">
              <a:extLst>
                <a:ext uri="{63B3BB69-23CF-44E3-9099-C40C66FF867C}">
                  <a14:compatExt spid="_x0000_s8198"/>
                </a:ext>
                <a:ext uri="{FF2B5EF4-FFF2-40B4-BE49-F238E27FC236}">
                  <a16:creationId xmlns:a16="http://schemas.microsoft.com/office/drawing/2014/main" id="{00000000-0008-0000-1500-00000620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3</xdr:row>
          <xdr:rowOff>0</xdr:rowOff>
        </xdr:from>
        <xdr:to>
          <xdr:col>1</xdr:col>
          <xdr:colOff>0</xdr:colOff>
          <xdr:row>4</xdr:row>
          <xdr:rowOff>0</xdr:rowOff>
        </xdr:to>
        <xdr:sp macro="" textlink="">
          <xdr:nvSpPr>
            <xdr:cNvPr id="8199" name="Scroll Bar 7" hidden="1">
              <a:extLst>
                <a:ext uri="{63B3BB69-23CF-44E3-9099-C40C66FF867C}">
                  <a14:compatExt spid="_x0000_s8199"/>
                </a:ext>
                <a:ext uri="{FF2B5EF4-FFF2-40B4-BE49-F238E27FC236}">
                  <a16:creationId xmlns:a16="http://schemas.microsoft.com/office/drawing/2014/main" id="{00000000-0008-0000-1500-00000720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4</xdr:row>
          <xdr:rowOff>0</xdr:rowOff>
        </xdr:from>
        <xdr:to>
          <xdr:col>1</xdr:col>
          <xdr:colOff>0</xdr:colOff>
          <xdr:row>5</xdr:row>
          <xdr:rowOff>0</xdr:rowOff>
        </xdr:to>
        <xdr:sp macro="" textlink="">
          <xdr:nvSpPr>
            <xdr:cNvPr id="8200" name="Scroll Bar 8" hidden="1">
              <a:extLst>
                <a:ext uri="{63B3BB69-23CF-44E3-9099-C40C66FF867C}">
                  <a14:compatExt spid="_x0000_s8200"/>
                </a:ext>
                <a:ext uri="{FF2B5EF4-FFF2-40B4-BE49-F238E27FC236}">
                  <a16:creationId xmlns:a16="http://schemas.microsoft.com/office/drawing/2014/main" id="{00000000-0008-0000-1500-00000820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5</xdr:row>
          <xdr:rowOff>0</xdr:rowOff>
        </xdr:from>
        <xdr:to>
          <xdr:col>1</xdr:col>
          <xdr:colOff>0</xdr:colOff>
          <xdr:row>6</xdr:row>
          <xdr:rowOff>0</xdr:rowOff>
        </xdr:to>
        <xdr:sp macro="" textlink="">
          <xdr:nvSpPr>
            <xdr:cNvPr id="8201" name="Scroll Bar 9" hidden="1">
              <a:extLst>
                <a:ext uri="{63B3BB69-23CF-44E3-9099-C40C66FF867C}">
                  <a14:compatExt spid="_x0000_s8201"/>
                </a:ext>
                <a:ext uri="{FF2B5EF4-FFF2-40B4-BE49-F238E27FC236}">
                  <a16:creationId xmlns:a16="http://schemas.microsoft.com/office/drawing/2014/main" id="{00000000-0008-0000-1500-00000920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6</xdr:row>
          <xdr:rowOff>0</xdr:rowOff>
        </xdr:from>
        <xdr:to>
          <xdr:col>1</xdr:col>
          <xdr:colOff>0</xdr:colOff>
          <xdr:row>7</xdr:row>
          <xdr:rowOff>0</xdr:rowOff>
        </xdr:to>
        <xdr:sp macro="" textlink="">
          <xdr:nvSpPr>
            <xdr:cNvPr id="8202" name="Scroll Bar 10" hidden="1">
              <a:extLst>
                <a:ext uri="{63B3BB69-23CF-44E3-9099-C40C66FF867C}">
                  <a14:compatExt spid="_x0000_s8202"/>
                </a:ext>
                <a:ext uri="{FF2B5EF4-FFF2-40B4-BE49-F238E27FC236}">
                  <a16:creationId xmlns:a16="http://schemas.microsoft.com/office/drawing/2014/main" id="{00000000-0008-0000-1500-00000A20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8" Type="http://schemas.openxmlformats.org/officeDocument/2006/relationships/oleObject" Target="../embeddings/oleObject3.bin"/><Relationship Id="rId13" Type="http://schemas.openxmlformats.org/officeDocument/2006/relationships/image" Target="../media/image226.wmf"/><Relationship Id="rId3" Type="http://schemas.openxmlformats.org/officeDocument/2006/relationships/vmlDrawing" Target="../drawings/vmlDrawing1.vml"/><Relationship Id="rId7" Type="http://schemas.openxmlformats.org/officeDocument/2006/relationships/image" Target="../media/image223.wmf"/><Relationship Id="rId12" Type="http://schemas.openxmlformats.org/officeDocument/2006/relationships/oleObject" Target="../embeddings/oleObject5.bin"/><Relationship Id="rId2" Type="http://schemas.openxmlformats.org/officeDocument/2006/relationships/drawing" Target="../drawings/drawing3.xml"/><Relationship Id="rId1" Type="http://schemas.openxmlformats.org/officeDocument/2006/relationships/printerSettings" Target="../printerSettings/printerSettings4.bin"/><Relationship Id="rId6" Type="http://schemas.openxmlformats.org/officeDocument/2006/relationships/oleObject" Target="../embeddings/oleObject2.bin"/><Relationship Id="rId11" Type="http://schemas.openxmlformats.org/officeDocument/2006/relationships/image" Target="../media/image225.wmf"/><Relationship Id="rId5" Type="http://schemas.openxmlformats.org/officeDocument/2006/relationships/image" Target="../media/image222.wmf"/><Relationship Id="rId10" Type="http://schemas.openxmlformats.org/officeDocument/2006/relationships/oleObject" Target="../embeddings/oleObject4.bin"/><Relationship Id="rId4" Type="http://schemas.openxmlformats.org/officeDocument/2006/relationships/oleObject" Target="../embeddings/oleObject1.bin"/><Relationship Id="rId9" Type="http://schemas.openxmlformats.org/officeDocument/2006/relationships/image" Target="../media/image224.wmf"/></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9.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2.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5.xml"/><Relationship Id="rId1" Type="http://schemas.openxmlformats.org/officeDocument/2006/relationships/printerSettings" Target="../printerSettings/printerSettings8.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20.xml.rels><?xml version="1.0" encoding="UTF-8" standalone="yes"?>
<Relationships xmlns="http://schemas.openxmlformats.org/package/2006/relationships"><Relationship Id="rId8" Type="http://schemas.openxmlformats.org/officeDocument/2006/relationships/ctrlProp" Target="../ctrlProps/ctrlProp16.xml"/><Relationship Id="rId13" Type="http://schemas.openxmlformats.org/officeDocument/2006/relationships/ctrlProp" Target="../ctrlProps/ctrlProp21.xml"/><Relationship Id="rId18" Type="http://schemas.openxmlformats.org/officeDocument/2006/relationships/ctrlProp" Target="../ctrlProps/ctrlProp26.xml"/><Relationship Id="rId3" Type="http://schemas.openxmlformats.org/officeDocument/2006/relationships/vmlDrawing" Target="../drawings/vmlDrawing3.vml"/><Relationship Id="rId21" Type="http://schemas.openxmlformats.org/officeDocument/2006/relationships/ctrlProp" Target="../ctrlProps/ctrlProp29.xml"/><Relationship Id="rId7" Type="http://schemas.openxmlformats.org/officeDocument/2006/relationships/ctrlProp" Target="../ctrlProps/ctrlProp15.xml"/><Relationship Id="rId12" Type="http://schemas.openxmlformats.org/officeDocument/2006/relationships/ctrlProp" Target="../ctrlProps/ctrlProp20.xml"/><Relationship Id="rId17" Type="http://schemas.openxmlformats.org/officeDocument/2006/relationships/ctrlProp" Target="../ctrlProps/ctrlProp25.xml"/><Relationship Id="rId25" Type="http://schemas.openxmlformats.org/officeDocument/2006/relationships/ctrlProp" Target="../ctrlProps/ctrlProp33.xml"/><Relationship Id="rId2" Type="http://schemas.openxmlformats.org/officeDocument/2006/relationships/drawing" Target="../drawings/drawing6.xml"/><Relationship Id="rId16" Type="http://schemas.openxmlformats.org/officeDocument/2006/relationships/ctrlProp" Target="../ctrlProps/ctrlProp24.xml"/><Relationship Id="rId20" Type="http://schemas.openxmlformats.org/officeDocument/2006/relationships/ctrlProp" Target="../ctrlProps/ctrlProp28.xml"/><Relationship Id="rId1" Type="http://schemas.openxmlformats.org/officeDocument/2006/relationships/printerSettings" Target="../printerSettings/printerSettings9.bin"/><Relationship Id="rId6" Type="http://schemas.openxmlformats.org/officeDocument/2006/relationships/ctrlProp" Target="../ctrlProps/ctrlProp14.xml"/><Relationship Id="rId11" Type="http://schemas.openxmlformats.org/officeDocument/2006/relationships/ctrlProp" Target="../ctrlProps/ctrlProp19.xml"/><Relationship Id="rId24" Type="http://schemas.openxmlformats.org/officeDocument/2006/relationships/ctrlProp" Target="../ctrlProps/ctrlProp32.xml"/><Relationship Id="rId5" Type="http://schemas.openxmlformats.org/officeDocument/2006/relationships/ctrlProp" Target="../ctrlProps/ctrlProp13.xml"/><Relationship Id="rId15" Type="http://schemas.openxmlformats.org/officeDocument/2006/relationships/ctrlProp" Target="../ctrlProps/ctrlProp23.xml"/><Relationship Id="rId23" Type="http://schemas.openxmlformats.org/officeDocument/2006/relationships/ctrlProp" Target="../ctrlProps/ctrlProp31.xml"/><Relationship Id="rId10" Type="http://schemas.openxmlformats.org/officeDocument/2006/relationships/ctrlProp" Target="../ctrlProps/ctrlProp18.xml"/><Relationship Id="rId19" Type="http://schemas.openxmlformats.org/officeDocument/2006/relationships/ctrlProp" Target="../ctrlProps/ctrlProp27.xml"/><Relationship Id="rId4" Type="http://schemas.openxmlformats.org/officeDocument/2006/relationships/ctrlProp" Target="../ctrlProps/ctrlProp12.xml"/><Relationship Id="rId9" Type="http://schemas.openxmlformats.org/officeDocument/2006/relationships/ctrlProp" Target="../ctrlProps/ctrlProp17.xml"/><Relationship Id="rId14" Type="http://schemas.openxmlformats.org/officeDocument/2006/relationships/ctrlProp" Target="../ctrlProps/ctrlProp22.xml"/><Relationship Id="rId22" Type="http://schemas.openxmlformats.org/officeDocument/2006/relationships/ctrlProp" Target="../ctrlProps/ctrlProp30.xml"/></Relationships>
</file>

<file path=xl/worksheets/_rels/sheet21.xml.rels><?xml version="1.0" encoding="UTF-8" standalone="yes"?>
<Relationships xmlns="http://schemas.openxmlformats.org/package/2006/relationships"><Relationship Id="rId13" Type="http://schemas.openxmlformats.org/officeDocument/2006/relationships/ctrlProp" Target="../ctrlProps/ctrlProp43.xml"/><Relationship Id="rId18" Type="http://schemas.openxmlformats.org/officeDocument/2006/relationships/ctrlProp" Target="../ctrlProps/ctrlProp48.xml"/><Relationship Id="rId26" Type="http://schemas.openxmlformats.org/officeDocument/2006/relationships/ctrlProp" Target="../ctrlProps/ctrlProp56.xml"/><Relationship Id="rId39" Type="http://schemas.openxmlformats.org/officeDocument/2006/relationships/ctrlProp" Target="../ctrlProps/ctrlProp69.xml"/><Relationship Id="rId21" Type="http://schemas.openxmlformats.org/officeDocument/2006/relationships/ctrlProp" Target="../ctrlProps/ctrlProp51.xml"/><Relationship Id="rId34" Type="http://schemas.openxmlformats.org/officeDocument/2006/relationships/ctrlProp" Target="../ctrlProps/ctrlProp64.xml"/><Relationship Id="rId42" Type="http://schemas.openxmlformats.org/officeDocument/2006/relationships/ctrlProp" Target="../ctrlProps/ctrlProp72.xml"/><Relationship Id="rId7" Type="http://schemas.openxmlformats.org/officeDocument/2006/relationships/ctrlProp" Target="../ctrlProps/ctrlProp37.xml"/><Relationship Id="rId2" Type="http://schemas.openxmlformats.org/officeDocument/2006/relationships/drawing" Target="../drawings/drawing7.xml"/><Relationship Id="rId16" Type="http://schemas.openxmlformats.org/officeDocument/2006/relationships/ctrlProp" Target="../ctrlProps/ctrlProp46.xml"/><Relationship Id="rId20" Type="http://schemas.openxmlformats.org/officeDocument/2006/relationships/ctrlProp" Target="../ctrlProps/ctrlProp50.xml"/><Relationship Id="rId29" Type="http://schemas.openxmlformats.org/officeDocument/2006/relationships/ctrlProp" Target="../ctrlProps/ctrlProp59.xml"/><Relationship Id="rId41" Type="http://schemas.openxmlformats.org/officeDocument/2006/relationships/ctrlProp" Target="../ctrlProps/ctrlProp71.xml"/><Relationship Id="rId1" Type="http://schemas.openxmlformats.org/officeDocument/2006/relationships/printerSettings" Target="../printerSettings/printerSettings10.bin"/><Relationship Id="rId6" Type="http://schemas.openxmlformats.org/officeDocument/2006/relationships/ctrlProp" Target="../ctrlProps/ctrlProp36.xml"/><Relationship Id="rId11" Type="http://schemas.openxmlformats.org/officeDocument/2006/relationships/ctrlProp" Target="../ctrlProps/ctrlProp41.xml"/><Relationship Id="rId24" Type="http://schemas.openxmlformats.org/officeDocument/2006/relationships/ctrlProp" Target="../ctrlProps/ctrlProp54.xml"/><Relationship Id="rId32" Type="http://schemas.openxmlformats.org/officeDocument/2006/relationships/ctrlProp" Target="../ctrlProps/ctrlProp62.xml"/><Relationship Id="rId37" Type="http://schemas.openxmlformats.org/officeDocument/2006/relationships/ctrlProp" Target="../ctrlProps/ctrlProp67.xml"/><Relationship Id="rId40" Type="http://schemas.openxmlformats.org/officeDocument/2006/relationships/ctrlProp" Target="../ctrlProps/ctrlProp70.xml"/><Relationship Id="rId5" Type="http://schemas.openxmlformats.org/officeDocument/2006/relationships/ctrlProp" Target="../ctrlProps/ctrlProp35.xml"/><Relationship Id="rId15" Type="http://schemas.openxmlformats.org/officeDocument/2006/relationships/ctrlProp" Target="../ctrlProps/ctrlProp45.xml"/><Relationship Id="rId23" Type="http://schemas.openxmlformats.org/officeDocument/2006/relationships/ctrlProp" Target="../ctrlProps/ctrlProp53.xml"/><Relationship Id="rId28" Type="http://schemas.openxmlformats.org/officeDocument/2006/relationships/ctrlProp" Target="../ctrlProps/ctrlProp58.xml"/><Relationship Id="rId36" Type="http://schemas.openxmlformats.org/officeDocument/2006/relationships/ctrlProp" Target="../ctrlProps/ctrlProp66.xml"/><Relationship Id="rId10" Type="http://schemas.openxmlformats.org/officeDocument/2006/relationships/ctrlProp" Target="../ctrlProps/ctrlProp40.xml"/><Relationship Id="rId19" Type="http://schemas.openxmlformats.org/officeDocument/2006/relationships/ctrlProp" Target="../ctrlProps/ctrlProp49.xml"/><Relationship Id="rId31" Type="http://schemas.openxmlformats.org/officeDocument/2006/relationships/ctrlProp" Target="../ctrlProps/ctrlProp61.xml"/><Relationship Id="rId4" Type="http://schemas.openxmlformats.org/officeDocument/2006/relationships/ctrlProp" Target="../ctrlProps/ctrlProp34.xml"/><Relationship Id="rId9" Type="http://schemas.openxmlformats.org/officeDocument/2006/relationships/ctrlProp" Target="../ctrlProps/ctrlProp39.xml"/><Relationship Id="rId14" Type="http://schemas.openxmlformats.org/officeDocument/2006/relationships/ctrlProp" Target="../ctrlProps/ctrlProp44.xml"/><Relationship Id="rId22" Type="http://schemas.openxmlformats.org/officeDocument/2006/relationships/ctrlProp" Target="../ctrlProps/ctrlProp52.xml"/><Relationship Id="rId27" Type="http://schemas.openxmlformats.org/officeDocument/2006/relationships/ctrlProp" Target="../ctrlProps/ctrlProp57.xml"/><Relationship Id="rId30" Type="http://schemas.openxmlformats.org/officeDocument/2006/relationships/ctrlProp" Target="../ctrlProps/ctrlProp60.xml"/><Relationship Id="rId35" Type="http://schemas.openxmlformats.org/officeDocument/2006/relationships/ctrlProp" Target="../ctrlProps/ctrlProp65.xml"/><Relationship Id="rId8" Type="http://schemas.openxmlformats.org/officeDocument/2006/relationships/ctrlProp" Target="../ctrlProps/ctrlProp38.xml"/><Relationship Id="rId3" Type="http://schemas.openxmlformats.org/officeDocument/2006/relationships/vmlDrawing" Target="../drawings/vmlDrawing4.vml"/><Relationship Id="rId12" Type="http://schemas.openxmlformats.org/officeDocument/2006/relationships/ctrlProp" Target="../ctrlProps/ctrlProp42.xml"/><Relationship Id="rId17" Type="http://schemas.openxmlformats.org/officeDocument/2006/relationships/ctrlProp" Target="../ctrlProps/ctrlProp47.xml"/><Relationship Id="rId25" Type="http://schemas.openxmlformats.org/officeDocument/2006/relationships/ctrlProp" Target="../ctrlProps/ctrlProp55.xml"/><Relationship Id="rId33" Type="http://schemas.openxmlformats.org/officeDocument/2006/relationships/ctrlProp" Target="../ctrlProps/ctrlProp63.xml"/><Relationship Id="rId38" Type="http://schemas.openxmlformats.org/officeDocument/2006/relationships/ctrlProp" Target="../ctrlProps/ctrlProp68.xml"/></Relationships>
</file>

<file path=xl/worksheets/_rels/sheet22.xml.rels><?xml version="1.0" encoding="UTF-8" standalone="yes"?>
<Relationships xmlns="http://schemas.openxmlformats.org/package/2006/relationships"><Relationship Id="rId8" Type="http://schemas.openxmlformats.org/officeDocument/2006/relationships/ctrlProp" Target="../ctrlProps/ctrlProp77.xml"/><Relationship Id="rId13" Type="http://schemas.openxmlformats.org/officeDocument/2006/relationships/ctrlProp" Target="../ctrlProps/ctrlProp82.xml"/><Relationship Id="rId3" Type="http://schemas.openxmlformats.org/officeDocument/2006/relationships/vmlDrawing" Target="../drawings/vmlDrawing5.vml"/><Relationship Id="rId7" Type="http://schemas.openxmlformats.org/officeDocument/2006/relationships/ctrlProp" Target="../ctrlProps/ctrlProp76.xml"/><Relationship Id="rId12" Type="http://schemas.openxmlformats.org/officeDocument/2006/relationships/ctrlProp" Target="../ctrlProps/ctrlProp81.xml"/><Relationship Id="rId2" Type="http://schemas.openxmlformats.org/officeDocument/2006/relationships/drawing" Target="../drawings/drawing8.xml"/><Relationship Id="rId1" Type="http://schemas.openxmlformats.org/officeDocument/2006/relationships/printerSettings" Target="../printerSettings/printerSettings11.bin"/><Relationship Id="rId6" Type="http://schemas.openxmlformats.org/officeDocument/2006/relationships/ctrlProp" Target="../ctrlProps/ctrlProp75.xml"/><Relationship Id="rId11" Type="http://schemas.openxmlformats.org/officeDocument/2006/relationships/ctrlProp" Target="../ctrlProps/ctrlProp80.xml"/><Relationship Id="rId5" Type="http://schemas.openxmlformats.org/officeDocument/2006/relationships/ctrlProp" Target="../ctrlProps/ctrlProp74.xml"/><Relationship Id="rId10" Type="http://schemas.openxmlformats.org/officeDocument/2006/relationships/ctrlProp" Target="../ctrlProps/ctrlProp79.xml"/><Relationship Id="rId4" Type="http://schemas.openxmlformats.org/officeDocument/2006/relationships/ctrlProp" Target="../ctrlProps/ctrlProp73.xml"/><Relationship Id="rId9" Type="http://schemas.openxmlformats.org/officeDocument/2006/relationships/ctrlProp" Target="../ctrlProps/ctrlProp7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B11156-CD09-4A33-A9D0-182330BB0D4E}">
  <sheetPr codeName="Texts"/>
  <dimension ref="A1:K3102"/>
  <sheetViews>
    <sheetView tabSelected="1" workbookViewId="0">
      <pane xSplit="8" ySplit="2" topLeftCell="I3" activePane="bottomRight" state="frozen"/>
      <selection pane="topRight" activeCell="I1" sqref="I1"/>
      <selection pane="bottomLeft" activeCell="A3" sqref="A3"/>
      <selection pane="bottomRight" activeCell="I3" sqref="I3"/>
    </sheetView>
  </sheetViews>
  <sheetFormatPr defaultRowHeight="12.75"/>
  <cols>
    <col min="1" max="1" width="5.140625" bestFit="1" customWidth="1"/>
    <col min="2" max="2" width="5.85546875" bestFit="1" customWidth="1"/>
    <col min="3" max="3" width="6.140625" bestFit="1" customWidth="1"/>
    <col min="4" max="4" width="4.5703125" bestFit="1" customWidth="1"/>
    <col min="5" max="5" width="7" bestFit="1" customWidth="1"/>
    <col min="6" max="6" width="6.28515625" bestFit="1" customWidth="1"/>
    <col min="7" max="7" width="7.28515625" bestFit="1" customWidth="1"/>
    <col min="8" max="8" width="5" bestFit="1" customWidth="1"/>
    <col min="9" max="9" width="74.5703125" bestFit="1" customWidth="1"/>
    <col min="10" max="10" width="78.42578125" bestFit="1" customWidth="1"/>
    <col min="11" max="11" width="17.85546875" bestFit="1" customWidth="1"/>
  </cols>
  <sheetData>
    <row r="1" spans="1:10">
      <c r="A1" s="1" t="s">
        <v>3744</v>
      </c>
      <c r="B1" s="1" t="s">
        <v>3745</v>
      </c>
      <c r="C1" s="1" t="s">
        <v>755</v>
      </c>
      <c r="D1" s="1" t="s">
        <v>3746</v>
      </c>
      <c r="E1" s="1" t="s">
        <v>3747</v>
      </c>
      <c r="F1" s="1" t="s">
        <v>3748</v>
      </c>
      <c r="G1" s="1" t="s">
        <v>3739</v>
      </c>
    </row>
    <row r="2" spans="1:10">
      <c r="A2" s="1"/>
      <c r="B2" s="1"/>
      <c r="C2" s="1"/>
      <c r="D2">
        <v>0</v>
      </c>
      <c r="E2">
        <v>1</v>
      </c>
      <c r="F2">
        <v>1</v>
      </c>
      <c r="G2">
        <v>160000</v>
      </c>
    </row>
    <row r="3" spans="1:10">
      <c r="A3">
        <f>MATCH(H3,H$3:H3,0)</f>
        <v>1</v>
      </c>
      <c r="B3">
        <f>COUNTIF(H$3:H$3102,H3)</f>
        <v>1</v>
      </c>
      <c r="C3">
        <f ca="1">LOOKUP(1,1/((OFFSET(D$3,A3-1,0,B3,1)="")+(OFFSET(D$3,A3-1,0,B3,1)=D$2))/((OFFSET(E$3,A3-1,0,B3,1)="")+(OFFSET(E$3,A3-1,0,B3,1)=E$2))/((OFFSET(F$3,A3-1,0,B3,1)="")+(OFFSET(F$3,A3-1,0,B3,1)=F$2))/((OFFSET(G$3,A3-1,0,B3,1)="")+(OFFSET(G$3,A3-1,0,B3,1)&lt;=G$2)),ROW(OFFSET(D$3,A3-1,0,B3,1)))</f>
        <v>3</v>
      </c>
      <c r="H3">
        <v>1</v>
      </c>
      <c r="I3" s="1" t="s">
        <v>1</v>
      </c>
      <c r="J3" t="s">
        <v>13</v>
      </c>
    </row>
    <row r="4" spans="1:10">
      <c r="A4">
        <f>MATCH(H4,H$3:H4,0)</f>
        <v>2</v>
      </c>
      <c r="B4">
        <f t="shared" ref="B4:B67" si="0">COUNTIF(H$3:H$3102,H4)</f>
        <v>1</v>
      </c>
      <c r="C4">
        <f t="shared" ref="C4:C67" ca="1" si="1">LOOKUP(1,1/((OFFSET(D$3,A4-1,0,B4,1)="")+(OFFSET(D$3,A4-1,0,B4,1)=D$2))/((OFFSET(E$3,A4-1,0,B4,1)="")+(OFFSET(E$3,A4-1,0,B4,1)=E$2))/((OFFSET(F$3,A4-1,0,B4,1)="")+(OFFSET(F$3,A4-1,0,B4,1)=F$2))/((OFFSET(G$3,A4-1,0,B4,1)="")+(OFFSET(G$3,A4-1,0,B4,1)&lt;=G$2)),ROW(OFFSET(D$3,A4-1,0,B4,1)))</f>
        <v>4</v>
      </c>
      <c r="H4">
        <v>2</v>
      </c>
      <c r="I4" t="s">
        <v>2</v>
      </c>
      <c r="J4" t="s">
        <v>14</v>
      </c>
    </row>
    <row r="5" spans="1:10">
      <c r="A5">
        <f>MATCH(H5,H$3:H5,0)</f>
        <v>3</v>
      </c>
      <c r="B5">
        <f t="shared" si="0"/>
        <v>1</v>
      </c>
      <c r="C5">
        <f t="shared" ca="1" si="1"/>
        <v>5</v>
      </c>
      <c r="H5">
        <v>3</v>
      </c>
      <c r="I5" t="s">
        <v>3</v>
      </c>
      <c r="J5" t="s">
        <v>15</v>
      </c>
    </row>
    <row r="6" spans="1:10">
      <c r="A6">
        <f>MATCH(H6,H$3:H6,0)</f>
        <v>4</v>
      </c>
      <c r="B6">
        <f t="shared" si="0"/>
        <v>1</v>
      </c>
      <c r="C6">
        <f t="shared" ca="1" si="1"/>
        <v>6</v>
      </c>
      <c r="H6">
        <v>4</v>
      </c>
      <c r="I6" t="s">
        <v>4</v>
      </c>
      <c r="J6" t="s">
        <v>16</v>
      </c>
    </row>
    <row r="7" spans="1:10">
      <c r="A7">
        <f>MATCH(H7,H$3:H7,0)</f>
        <v>5</v>
      </c>
      <c r="B7">
        <f t="shared" si="0"/>
        <v>1</v>
      </c>
      <c r="C7">
        <f t="shared" ca="1" si="1"/>
        <v>7</v>
      </c>
      <c r="H7">
        <v>5</v>
      </c>
      <c r="I7" t="s">
        <v>5</v>
      </c>
      <c r="J7" t="s">
        <v>17</v>
      </c>
    </row>
    <row r="8" spans="1:10">
      <c r="A8">
        <f>MATCH(H8,H$3:H8,0)</f>
        <v>6</v>
      </c>
      <c r="B8">
        <f t="shared" si="0"/>
        <v>1</v>
      </c>
      <c r="C8">
        <f t="shared" ca="1" si="1"/>
        <v>8</v>
      </c>
      <c r="H8">
        <v>6</v>
      </c>
      <c r="I8" t="s">
        <v>6</v>
      </c>
      <c r="J8" t="s">
        <v>18</v>
      </c>
    </row>
    <row r="9" spans="1:10">
      <c r="A9">
        <f>MATCH(H9,H$3:H9,0)</f>
        <v>7</v>
      </c>
      <c r="B9">
        <f t="shared" si="0"/>
        <v>1</v>
      </c>
      <c r="C9">
        <f t="shared" ca="1" si="1"/>
        <v>9</v>
      </c>
      <c r="H9">
        <v>7</v>
      </c>
      <c r="I9" t="s">
        <v>7</v>
      </c>
      <c r="J9" t="s">
        <v>19</v>
      </c>
    </row>
    <row r="10" spans="1:10">
      <c r="A10">
        <f>MATCH(H10,H$3:H10,0)</f>
        <v>8</v>
      </c>
      <c r="B10">
        <f t="shared" si="0"/>
        <v>1</v>
      </c>
      <c r="C10">
        <f t="shared" ca="1" si="1"/>
        <v>10</v>
      </c>
      <c r="H10">
        <v>8</v>
      </c>
      <c r="I10" t="s">
        <v>8</v>
      </c>
      <c r="J10" t="s">
        <v>20</v>
      </c>
    </row>
    <row r="11" spans="1:10">
      <c r="A11">
        <f>MATCH(H11,H$3:H11,0)</f>
        <v>9</v>
      </c>
      <c r="B11">
        <f t="shared" si="0"/>
        <v>1</v>
      </c>
      <c r="C11">
        <f t="shared" ca="1" si="1"/>
        <v>11</v>
      </c>
      <c r="H11">
        <v>9</v>
      </c>
      <c r="I11" t="s">
        <v>9</v>
      </c>
      <c r="J11" t="s">
        <v>21</v>
      </c>
    </row>
    <row r="12" spans="1:10">
      <c r="A12">
        <f>MATCH(H12,H$3:H12,0)</f>
        <v>10</v>
      </c>
      <c r="B12">
        <f t="shared" si="0"/>
        <v>1</v>
      </c>
      <c r="C12">
        <f t="shared" ca="1" si="1"/>
        <v>12</v>
      </c>
      <c r="H12">
        <v>10</v>
      </c>
      <c r="I12" t="s">
        <v>10</v>
      </c>
      <c r="J12" t="s">
        <v>22</v>
      </c>
    </row>
    <row r="13" spans="1:10">
      <c r="A13">
        <f>MATCH(H13,H$3:H13,0)</f>
        <v>11</v>
      </c>
      <c r="B13">
        <f t="shared" si="0"/>
        <v>1</v>
      </c>
      <c r="C13">
        <f t="shared" ca="1" si="1"/>
        <v>13</v>
      </c>
      <c r="H13">
        <v>11</v>
      </c>
      <c r="I13" t="s">
        <v>11</v>
      </c>
      <c r="J13" t="s">
        <v>23</v>
      </c>
    </row>
    <row r="14" spans="1:10">
      <c r="A14">
        <f>MATCH(H14,H$3:H14,0)</f>
        <v>12</v>
      </c>
      <c r="B14">
        <f t="shared" si="0"/>
        <v>1</v>
      </c>
      <c r="C14">
        <f t="shared" ca="1" si="1"/>
        <v>14</v>
      </c>
      <c r="H14">
        <v>12</v>
      </c>
      <c r="I14" t="s">
        <v>12</v>
      </c>
      <c r="J14" t="s">
        <v>24</v>
      </c>
    </row>
    <row r="15" spans="1:10">
      <c r="A15">
        <f>MATCH(H15,H$3:H15,0)</f>
        <v>13</v>
      </c>
      <c r="B15">
        <f t="shared" si="0"/>
        <v>1</v>
      </c>
      <c r="C15">
        <f t="shared" ca="1" si="1"/>
        <v>15</v>
      </c>
      <c r="H15">
        <v>13</v>
      </c>
      <c r="I15" s="1" t="s">
        <v>4178</v>
      </c>
      <c r="J15" s="1" t="s">
        <v>4179</v>
      </c>
    </row>
    <row r="16" spans="1:10">
      <c r="A16">
        <f>MATCH(H16,H$3:H16,0)</f>
        <v>14</v>
      </c>
      <c r="B16">
        <f t="shared" si="0"/>
        <v>1</v>
      </c>
      <c r="C16">
        <f t="shared" ca="1" si="1"/>
        <v>16</v>
      </c>
      <c r="H16">
        <v>14</v>
      </c>
    </row>
    <row r="17" spans="1:9">
      <c r="A17">
        <f>MATCH(H17,H$3:H17,0)</f>
        <v>15</v>
      </c>
      <c r="B17">
        <f t="shared" si="0"/>
        <v>1</v>
      </c>
      <c r="C17">
        <f t="shared" ca="1" si="1"/>
        <v>17</v>
      </c>
      <c r="H17">
        <v>15</v>
      </c>
    </row>
    <row r="18" spans="1:9">
      <c r="A18">
        <f>MATCH(H18,H$3:H18,0)</f>
        <v>16</v>
      </c>
      <c r="B18">
        <f t="shared" si="0"/>
        <v>1</v>
      </c>
      <c r="C18">
        <f t="shared" ca="1" si="1"/>
        <v>18</v>
      </c>
      <c r="H18">
        <v>16</v>
      </c>
      <c r="I18" s="1"/>
    </row>
    <row r="19" spans="1:9">
      <c r="A19">
        <f>MATCH(H19,H$3:H19,0)</f>
        <v>17</v>
      </c>
      <c r="B19">
        <f t="shared" si="0"/>
        <v>1</v>
      </c>
      <c r="C19">
        <f t="shared" ca="1" si="1"/>
        <v>19</v>
      </c>
      <c r="H19">
        <v>17</v>
      </c>
      <c r="I19" s="1"/>
    </row>
    <row r="20" spans="1:9">
      <c r="A20">
        <f>MATCH(H20,H$3:H20,0)</f>
        <v>18</v>
      </c>
      <c r="B20">
        <f t="shared" si="0"/>
        <v>1</v>
      </c>
      <c r="C20">
        <f t="shared" ca="1" si="1"/>
        <v>20</v>
      </c>
      <c r="H20">
        <v>18</v>
      </c>
      <c r="I20" s="1"/>
    </row>
    <row r="21" spans="1:9">
      <c r="A21">
        <f>MATCH(H21,H$3:H21,0)</f>
        <v>19</v>
      </c>
      <c r="B21">
        <f t="shared" si="0"/>
        <v>1</v>
      </c>
      <c r="C21">
        <f t="shared" ca="1" si="1"/>
        <v>21</v>
      </c>
      <c r="H21">
        <v>19</v>
      </c>
      <c r="I21" s="1"/>
    </row>
    <row r="22" spans="1:9">
      <c r="A22">
        <f>MATCH(H22,H$3:H22,0)</f>
        <v>20</v>
      </c>
      <c r="B22">
        <f t="shared" si="0"/>
        <v>1</v>
      </c>
      <c r="C22">
        <f t="shared" ca="1" si="1"/>
        <v>22</v>
      </c>
      <c r="H22">
        <v>20</v>
      </c>
      <c r="I22" s="1"/>
    </row>
    <row r="23" spans="1:9">
      <c r="A23">
        <f>MATCH(H23,H$3:H23,0)</f>
        <v>21</v>
      </c>
      <c r="B23">
        <f t="shared" si="0"/>
        <v>1</v>
      </c>
      <c r="C23">
        <f t="shared" ca="1" si="1"/>
        <v>23</v>
      </c>
      <c r="H23">
        <v>21</v>
      </c>
      <c r="I23" s="1"/>
    </row>
    <row r="24" spans="1:9">
      <c r="A24">
        <f>MATCH(H24,H$3:H24,0)</f>
        <v>22</v>
      </c>
      <c r="B24">
        <f t="shared" si="0"/>
        <v>1</v>
      </c>
      <c r="C24">
        <f t="shared" ca="1" si="1"/>
        <v>24</v>
      </c>
      <c r="H24">
        <v>22</v>
      </c>
      <c r="I24" s="1"/>
    </row>
    <row r="25" spans="1:9">
      <c r="A25">
        <f>MATCH(H25,H$3:H25,0)</f>
        <v>23</v>
      </c>
      <c r="B25">
        <f t="shared" si="0"/>
        <v>1</v>
      </c>
      <c r="C25">
        <f t="shared" ca="1" si="1"/>
        <v>25</v>
      </c>
      <c r="H25">
        <v>23</v>
      </c>
      <c r="I25" s="1"/>
    </row>
    <row r="26" spans="1:9">
      <c r="A26">
        <f>MATCH(H26,H$3:H26,0)</f>
        <v>24</v>
      </c>
      <c r="B26">
        <f t="shared" si="0"/>
        <v>1</v>
      </c>
      <c r="C26">
        <f t="shared" ca="1" si="1"/>
        <v>26</v>
      </c>
      <c r="H26">
        <v>24</v>
      </c>
      <c r="I26" s="1"/>
    </row>
    <row r="27" spans="1:9">
      <c r="A27">
        <f>MATCH(H27,H$3:H27,0)</f>
        <v>25</v>
      </c>
      <c r="B27">
        <f t="shared" si="0"/>
        <v>1</v>
      </c>
      <c r="C27">
        <f t="shared" ca="1" si="1"/>
        <v>27</v>
      </c>
      <c r="H27">
        <v>25</v>
      </c>
      <c r="I27" s="1"/>
    </row>
    <row r="28" spans="1:9">
      <c r="A28">
        <f>MATCH(H28,H$3:H28,0)</f>
        <v>26</v>
      </c>
      <c r="B28">
        <f t="shared" si="0"/>
        <v>1</v>
      </c>
      <c r="C28">
        <f t="shared" ca="1" si="1"/>
        <v>28</v>
      </c>
      <c r="H28">
        <v>26</v>
      </c>
      <c r="I28" s="1"/>
    </row>
    <row r="29" spans="1:9">
      <c r="A29">
        <f>MATCH(H29,H$3:H29,0)</f>
        <v>27</v>
      </c>
      <c r="B29">
        <f t="shared" si="0"/>
        <v>1</v>
      </c>
      <c r="C29">
        <f t="shared" ca="1" si="1"/>
        <v>29</v>
      </c>
      <c r="H29">
        <v>27</v>
      </c>
      <c r="I29" s="1"/>
    </row>
    <row r="30" spans="1:9">
      <c r="A30">
        <f>MATCH(H30,H$3:H30,0)</f>
        <v>28</v>
      </c>
      <c r="B30">
        <f t="shared" si="0"/>
        <v>1</v>
      </c>
      <c r="C30">
        <f t="shared" ca="1" si="1"/>
        <v>30</v>
      </c>
      <c r="H30">
        <v>28</v>
      </c>
      <c r="I30" s="1"/>
    </row>
    <row r="31" spans="1:9">
      <c r="A31">
        <f>MATCH(H31,H$3:H31,0)</f>
        <v>29</v>
      </c>
      <c r="B31">
        <f t="shared" si="0"/>
        <v>1</v>
      </c>
      <c r="C31">
        <f t="shared" ca="1" si="1"/>
        <v>31</v>
      </c>
      <c r="H31">
        <v>29</v>
      </c>
      <c r="I31" s="1"/>
    </row>
    <row r="32" spans="1:9">
      <c r="A32">
        <f>MATCH(H32,H$3:H32,0)</f>
        <v>30</v>
      </c>
      <c r="B32">
        <f t="shared" si="0"/>
        <v>1</v>
      </c>
      <c r="C32">
        <f t="shared" ca="1" si="1"/>
        <v>32</v>
      </c>
      <c r="H32">
        <v>30</v>
      </c>
      <c r="I32" s="1"/>
    </row>
    <row r="33" spans="1:9">
      <c r="A33">
        <f>MATCH(H33,H$3:H33,0)</f>
        <v>31</v>
      </c>
      <c r="B33">
        <f t="shared" si="0"/>
        <v>1</v>
      </c>
      <c r="C33">
        <f t="shared" ca="1" si="1"/>
        <v>33</v>
      </c>
      <c r="H33">
        <v>31</v>
      </c>
      <c r="I33" s="1"/>
    </row>
    <row r="34" spans="1:9">
      <c r="A34">
        <f>MATCH(H34,H$3:H34,0)</f>
        <v>32</v>
      </c>
      <c r="B34">
        <f t="shared" si="0"/>
        <v>1</v>
      </c>
      <c r="C34">
        <f t="shared" ca="1" si="1"/>
        <v>34</v>
      </c>
      <c r="H34">
        <v>32</v>
      </c>
      <c r="I34" s="1"/>
    </row>
    <row r="35" spans="1:9">
      <c r="A35">
        <f>MATCH(H35,H$3:H35,0)</f>
        <v>33</v>
      </c>
      <c r="B35">
        <f t="shared" si="0"/>
        <v>1</v>
      </c>
      <c r="C35">
        <f t="shared" ca="1" si="1"/>
        <v>35</v>
      </c>
      <c r="H35">
        <v>33</v>
      </c>
      <c r="I35" s="1"/>
    </row>
    <row r="36" spans="1:9">
      <c r="A36">
        <f>MATCH(H36,H$3:H36,0)</f>
        <v>34</v>
      </c>
      <c r="B36">
        <f t="shared" si="0"/>
        <v>1</v>
      </c>
      <c r="C36">
        <f t="shared" ca="1" si="1"/>
        <v>36</v>
      </c>
      <c r="H36">
        <v>34</v>
      </c>
      <c r="I36" s="1"/>
    </row>
    <row r="37" spans="1:9">
      <c r="A37">
        <f>MATCH(H37,H$3:H37,0)</f>
        <v>35</v>
      </c>
      <c r="B37">
        <f t="shared" si="0"/>
        <v>1</v>
      </c>
      <c r="C37">
        <f t="shared" ca="1" si="1"/>
        <v>37</v>
      </c>
      <c r="H37">
        <v>35</v>
      </c>
      <c r="I37" s="1"/>
    </row>
    <row r="38" spans="1:9">
      <c r="A38">
        <f>MATCH(H38,H$3:H38,0)</f>
        <v>36</v>
      </c>
      <c r="B38">
        <f t="shared" si="0"/>
        <v>1</v>
      </c>
      <c r="C38">
        <f t="shared" ca="1" si="1"/>
        <v>38</v>
      </c>
      <c r="H38">
        <v>36</v>
      </c>
      <c r="I38" s="1"/>
    </row>
    <row r="39" spans="1:9">
      <c r="A39">
        <f>MATCH(H39,H$3:H39,0)</f>
        <v>37</v>
      </c>
      <c r="B39">
        <f t="shared" si="0"/>
        <v>1</v>
      </c>
      <c r="C39">
        <f t="shared" ca="1" si="1"/>
        <v>39</v>
      </c>
      <c r="H39">
        <v>37</v>
      </c>
      <c r="I39" s="1"/>
    </row>
    <row r="40" spans="1:9">
      <c r="A40">
        <f>MATCH(H40,H$3:H40,0)</f>
        <v>38</v>
      </c>
      <c r="B40">
        <f t="shared" si="0"/>
        <v>1</v>
      </c>
      <c r="C40">
        <f t="shared" ca="1" si="1"/>
        <v>40</v>
      </c>
      <c r="H40">
        <v>38</v>
      </c>
      <c r="I40" s="1"/>
    </row>
    <row r="41" spans="1:9">
      <c r="A41">
        <f>MATCH(H41,H$3:H41,0)</f>
        <v>39</v>
      </c>
      <c r="B41">
        <f t="shared" si="0"/>
        <v>1</v>
      </c>
      <c r="C41">
        <f t="shared" ca="1" si="1"/>
        <v>41</v>
      </c>
      <c r="H41">
        <v>39</v>
      </c>
      <c r="I41" s="1"/>
    </row>
    <row r="42" spans="1:9">
      <c r="A42">
        <f>MATCH(H42,H$3:H42,0)</f>
        <v>40</v>
      </c>
      <c r="B42">
        <f t="shared" si="0"/>
        <v>1</v>
      </c>
      <c r="C42">
        <f t="shared" ca="1" si="1"/>
        <v>42</v>
      </c>
      <c r="H42">
        <v>40</v>
      </c>
      <c r="I42" s="1"/>
    </row>
    <row r="43" spans="1:9">
      <c r="A43">
        <f>MATCH(H43,H$3:H43,0)</f>
        <v>41</v>
      </c>
      <c r="B43">
        <f t="shared" si="0"/>
        <v>1</v>
      </c>
      <c r="C43">
        <f t="shared" ca="1" si="1"/>
        <v>43</v>
      </c>
      <c r="H43">
        <v>41</v>
      </c>
      <c r="I43" s="1"/>
    </row>
    <row r="44" spans="1:9">
      <c r="A44">
        <f>MATCH(H44,H$3:H44,0)</f>
        <v>42</v>
      </c>
      <c r="B44">
        <f t="shared" si="0"/>
        <v>1</v>
      </c>
      <c r="C44">
        <f t="shared" ca="1" si="1"/>
        <v>44</v>
      </c>
      <c r="H44">
        <v>42</v>
      </c>
      <c r="I44" s="1"/>
    </row>
    <row r="45" spans="1:9">
      <c r="A45">
        <f>MATCH(H45,H$3:H45,0)</f>
        <v>43</v>
      </c>
      <c r="B45">
        <f t="shared" si="0"/>
        <v>1</v>
      </c>
      <c r="C45">
        <f t="shared" ca="1" si="1"/>
        <v>45</v>
      </c>
      <c r="H45">
        <v>43</v>
      </c>
      <c r="I45" s="1"/>
    </row>
    <row r="46" spans="1:9">
      <c r="A46">
        <f>MATCH(H46,H$3:H46,0)</f>
        <v>44</v>
      </c>
      <c r="B46">
        <f t="shared" si="0"/>
        <v>1</v>
      </c>
      <c r="C46">
        <f t="shared" ca="1" si="1"/>
        <v>46</v>
      </c>
      <c r="H46">
        <v>44</v>
      </c>
      <c r="I46" s="1"/>
    </row>
    <row r="47" spans="1:9">
      <c r="A47">
        <f>MATCH(H47,H$3:H47,0)</f>
        <v>45</v>
      </c>
      <c r="B47">
        <f t="shared" si="0"/>
        <v>1</v>
      </c>
      <c r="C47">
        <f t="shared" ca="1" si="1"/>
        <v>47</v>
      </c>
      <c r="H47">
        <v>45</v>
      </c>
      <c r="I47" s="1"/>
    </row>
    <row r="48" spans="1:9">
      <c r="A48">
        <f>MATCH(H48,H$3:H48,0)</f>
        <v>46</v>
      </c>
      <c r="B48">
        <f t="shared" si="0"/>
        <v>1</v>
      </c>
      <c r="C48">
        <f t="shared" ca="1" si="1"/>
        <v>48</v>
      </c>
      <c r="H48">
        <v>46</v>
      </c>
      <c r="I48" s="1"/>
    </row>
    <row r="49" spans="1:9">
      <c r="A49">
        <f>MATCH(H49,H$3:H49,0)</f>
        <v>47</v>
      </c>
      <c r="B49">
        <f t="shared" si="0"/>
        <v>1</v>
      </c>
      <c r="C49">
        <f t="shared" ca="1" si="1"/>
        <v>49</v>
      </c>
      <c r="H49">
        <v>47</v>
      </c>
      <c r="I49" s="1"/>
    </row>
    <row r="50" spans="1:9">
      <c r="A50">
        <f>MATCH(H50,H$3:H50,0)</f>
        <v>48</v>
      </c>
      <c r="B50">
        <f t="shared" si="0"/>
        <v>1</v>
      </c>
      <c r="C50">
        <f t="shared" ca="1" si="1"/>
        <v>50</v>
      </c>
      <c r="H50">
        <v>48</v>
      </c>
      <c r="I50" s="1"/>
    </row>
    <row r="51" spans="1:9">
      <c r="A51">
        <f>MATCH(H51,H$3:H51,0)</f>
        <v>49</v>
      </c>
      <c r="B51">
        <f t="shared" si="0"/>
        <v>1</v>
      </c>
      <c r="C51">
        <f t="shared" ca="1" si="1"/>
        <v>51</v>
      </c>
      <c r="H51">
        <v>49</v>
      </c>
      <c r="I51" s="1"/>
    </row>
    <row r="52" spans="1:9">
      <c r="A52">
        <f>MATCH(H52,H$3:H52,0)</f>
        <v>50</v>
      </c>
      <c r="B52">
        <f t="shared" si="0"/>
        <v>1</v>
      </c>
      <c r="C52">
        <f t="shared" ca="1" si="1"/>
        <v>52</v>
      </c>
      <c r="H52">
        <v>50</v>
      </c>
      <c r="I52" s="1"/>
    </row>
    <row r="53" spans="1:9">
      <c r="A53">
        <f>MATCH(H53,H$3:H53,0)</f>
        <v>51</v>
      </c>
      <c r="B53">
        <f t="shared" si="0"/>
        <v>1</v>
      </c>
      <c r="C53">
        <f t="shared" ca="1" si="1"/>
        <v>53</v>
      </c>
      <c r="H53">
        <v>51</v>
      </c>
      <c r="I53" s="1"/>
    </row>
    <row r="54" spans="1:9">
      <c r="A54">
        <f>MATCH(H54,H$3:H54,0)</f>
        <v>52</v>
      </c>
      <c r="B54">
        <f t="shared" si="0"/>
        <v>1</v>
      </c>
      <c r="C54">
        <f t="shared" ca="1" si="1"/>
        <v>54</v>
      </c>
      <c r="H54">
        <v>52</v>
      </c>
      <c r="I54" s="1"/>
    </row>
    <row r="55" spans="1:9">
      <c r="A55">
        <f>MATCH(H55,H$3:H55,0)</f>
        <v>53</v>
      </c>
      <c r="B55">
        <f t="shared" si="0"/>
        <v>1</v>
      </c>
      <c r="C55">
        <f t="shared" ca="1" si="1"/>
        <v>55</v>
      </c>
      <c r="H55">
        <v>53</v>
      </c>
      <c r="I55" s="1"/>
    </row>
    <row r="56" spans="1:9">
      <c r="A56">
        <f>MATCH(H56,H$3:H56,0)</f>
        <v>54</v>
      </c>
      <c r="B56">
        <f t="shared" si="0"/>
        <v>1</v>
      </c>
      <c r="C56">
        <f t="shared" ca="1" si="1"/>
        <v>56</v>
      </c>
      <c r="H56">
        <v>54</v>
      </c>
      <c r="I56" s="1"/>
    </row>
    <row r="57" spans="1:9">
      <c r="A57">
        <f>MATCH(H57,H$3:H57,0)</f>
        <v>55</v>
      </c>
      <c r="B57">
        <f t="shared" si="0"/>
        <v>1</v>
      </c>
      <c r="C57">
        <f t="shared" ca="1" si="1"/>
        <v>57</v>
      </c>
      <c r="H57">
        <v>55</v>
      </c>
      <c r="I57" s="1"/>
    </row>
    <row r="58" spans="1:9">
      <c r="A58">
        <f>MATCH(H58,H$3:H58,0)</f>
        <v>56</v>
      </c>
      <c r="B58">
        <f t="shared" si="0"/>
        <v>1</v>
      </c>
      <c r="C58">
        <f t="shared" ca="1" si="1"/>
        <v>58</v>
      </c>
      <c r="H58">
        <v>56</v>
      </c>
      <c r="I58" s="1"/>
    </row>
    <row r="59" spans="1:9">
      <c r="A59">
        <f>MATCH(H59,H$3:H59,0)</f>
        <v>57</v>
      </c>
      <c r="B59">
        <f t="shared" si="0"/>
        <v>1</v>
      </c>
      <c r="C59">
        <f t="shared" ca="1" si="1"/>
        <v>59</v>
      </c>
      <c r="H59">
        <v>57</v>
      </c>
      <c r="I59" s="1"/>
    </row>
    <row r="60" spans="1:9">
      <c r="A60">
        <f>MATCH(H60,H$3:H60,0)</f>
        <v>58</v>
      </c>
      <c r="B60">
        <f t="shared" si="0"/>
        <v>1</v>
      </c>
      <c r="C60">
        <f t="shared" ca="1" si="1"/>
        <v>60</v>
      </c>
      <c r="H60">
        <v>58</v>
      </c>
      <c r="I60" s="1"/>
    </row>
    <row r="61" spans="1:9">
      <c r="A61">
        <f>MATCH(H61,H$3:H61,0)</f>
        <v>59</v>
      </c>
      <c r="B61">
        <f t="shared" si="0"/>
        <v>1</v>
      </c>
      <c r="C61">
        <f t="shared" ca="1" si="1"/>
        <v>61</v>
      </c>
      <c r="H61">
        <v>59</v>
      </c>
      <c r="I61" s="1"/>
    </row>
    <row r="62" spans="1:9">
      <c r="A62">
        <f>MATCH(H62,H$3:H62,0)</f>
        <v>60</v>
      </c>
      <c r="B62">
        <f t="shared" si="0"/>
        <v>1</v>
      </c>
      <c r="C62">
        <f t="shared" ca="1" si="1"/>
        <v>62</v>
      </c>
      <c r="H62">
        <v>60</v>
      </c>
      <c r="I62" s="1"/>
    </row>
    <row r="63" spans="1:9">
      <c r="A63">
        <f>MATCH(H63,H$3:H63,0)</f>
        <v>61</v>
      </c>
      <c r="B63">
        <f t="shared" si="0"/>
        <v>1</v>
      </c>
      <c r="C63">
        <f t="shared" ca="1" si="1"/>
        <v>63</v>
      </c>
      <c r="H63">
        <v>61</v>
      </c>
      <c r="I63" s="1"/>
    </row>
    <row r="64" spans="1:9">
      <c r="A64">
        <f>MATCH(H64,H$3:H64,0)</f>
        <v>62</v>
      </c>
      <c r="B64">
        <f t="shared" si="0"/>
        <v>1</v>
      </c>
      <c r="C64">
        <f t="shared" ca="1" si="1"/>
        <v>64</v>
      </c>
      <c r="H64">
        <v>62</v>
      </c>
      <c r="I64" s="1"/>
    </row>
    <row r="65" spans="1:9">
      <c r="A65">
        <f>MATCH(H65,H$3:H65,0)</f>
        <v>63</v>
      </c>
      <c r="B65">
        <f t="shared" si="0"/>
        <v>1</v>
      </c>
      <c r="C65">
        <f t="shared" ca="1" si="1"/>
        <v>65</v>
      </c>
      <c r="H65">
        <v>63</v>
      </c>
      <c r="I65" s="1"/>
    </row>
    <row r="66" spans="1:9">
      <c r="A66">
        <f>MATCH(H66,H$3:H66,0)</f>
        <v>64</v>
      </c>
      <c r="B66">
        <f t="shared" si="0"/>
        <v>1</v>
      </c>
      <c r="C66">
        <f t="shared" ca="1" si="1"/>
        <v>66</v>
      </c>
      <c r="H66">
        <v>64</v>
      </c>
      <c r="I66" s="1"/>
    </row>
    <row r="67" spans="1:9">
      <c r="A67">
        <f>MATCH(H67,H$3:H67,0)</f>
        <v>65</v>
      </c>
      <c r="B67">
        <f t="shared" si="0"/>
        <v>1</v>
      </c>
      <c r="C67">
        <f t="shared" ca="1" si="1"/>
        <v>67</v>
      </c>
      <c r="H67">
        <v>65</v>
      </c>
      <c r="I67" s="1"/>
    </row>
    <row r="68" spans="1:9">
      <c r="A68">
        <f>MATCH(H68,H$3:H68,0)</f>
        <v>66</v>
      </c>
      <c r="B68">
        <f t="shared" ref="B68:B131" si="2">COUNTIF(H$3:H$3102,H68)</f>
        <v>1</v>
      </c>
      <c r="C68">
        <f t="shared" ref="C68:C131" ca="1" si="3">LOOKUP(1,1/((OFFSET(D$3,A68-1,0,B68,1)="")+(OFFSET(D$3,A68-1,0,B68,1)=D$2))/((OFFSET(E$3,A68-1,0,B68,1)="")+(OFFSET(E$3,A68-1,0,B68,1)=E$2))/((OFFSET(F$3,A68-1,0,B68,1)="")+(OFFSET(F$3,A68-1,0,B68,1)=F$2))/((OFFSET(G$3,A68-1,0,B68,1)="")+(OFFSET(G$3,A68-1,0,B68,1)&lt;=G$2)),ROW(OFFSET(D$3,A68-1,0,B68,1)))</f>
        <v>68</v>
      </c>
      <c r="H68">
        <v>66</v>
      </c>
      <c r="I68" s="1"/>
    </row>
    <row r="69" spans="1:9">
      <c r="A69">
        <f>MATCH(H69,H$3:H69,0)</f>
        <v>67</v>
      </c>
      <c r="B69">
        <f t="shared" si="2"/>
        <v>1</v>
      </c>
      <c r="C69">
        <f t="shared" ca="1" si="3"/>
        <v>69</v>
      </c>
      <c r="H69">
        <v>67</v>
      </c>
      <c r="I69" s="1"/>
    </row>
    <row r="70" spans="1:9">
      <c r="A70">
        <f>MATCH(H70,H$3:H70,0)</f>
        <v>68</v>
      </c>
      <c r="B70">
        <f t="shared" si="2"/>
        <v>1</v>
      </c>
      <c r="C70">
        <f t="shared" ca="1" si="3"/>
        <v>70</v>
      </c>
      <c r="H70">
        <v>68</v>
      </c>
      <c r="I70" s="1"/>
    </row>
    <row r="71" spans="1:9">
      <c r="A71">
        <f>MATCH(H71,H$3:H71,0)</f>
        <v>69</v>
      </c>
      <c r="B71">
        <f t="shared" si="2"/>
        <v>1</v>
      </c>
      <c r="C71">
        <f t="shared" ca="1" si="3"/>
        <v>71</v>
      </c>
      <c r="H71">
        <v>69</v>
      </c>
      <c r="I71" s="1"/>
    </row>
    <row r="72" spans="1:9">
      <c r="A72">
        <f>MATCH(H72,H$3:H72,0)</f>
        <v>70</v>
      </c>
      <c r="B72">
        <f t="shared" si="2"/>
        <v>1</v>
      </c>
      <c r="C72">
        <f t="shared" ca="1" si="3"/>
        <v>72</v>
      </c>
      <c r="H72">
        <v>70</v>
      </c>
      <c r="I72" s="1"/>
    </row>
    <row r="73" spans="1:9">
      <c r="A73">
        <f>MATCH(H73,H$3:H73,0)</f>
        <v>71</v>
      </c>
      <c r="B73">
        <f t="shared" si="2"/>
        <v>1</v>
      </c>
      <c r="C73">
        <f t="shared" ca="1" si="3"/>
        <v>73</v>
      </c>
      <c r="H73">
        <v>71</v>
      </c>
      <c r="I73" s="1"/>
    </row>
    <row r="74" spans="1:9">
      <c r="A74">
        <f>MATCH(H74,H$3:H74,0)</f>
        <v>72</v>
      </c>
      <c r="B74">
        <f t="shared" si="2"/>
        <v>1</v>
      </c>
      <c r="C74">
        <f t="shared" ca="1" si="3"/>
        <v>74</v>
      </c>
      <c r="H74">
        <v>72</v>
      </c>
      <c r="I74" s="1"/>
    </row>
    <row r="75" spans="1:9">
      <c r="A75">
        <f>MATCH(H75,H$3:H75,0)</f>
        <v>73</v>
      </c>
      <c r="B75">
        <f t="shared" si="2"/>
        <v>1</v>
      </c>
      <c r="C75">
        <f t="shared" ca="1" si="3"/>
        <v>75</v>
      </c>
      <c r="H75">
        <v>73</v>
      </c>
      <c r="I75" s="1"/>
    </row>
    <row r="76" spans="1:9">
      <c r="A76">
        <f>MATCH(H76,H$3:H76,0)</f>
        <v>74</v>
      </c>
      <c r="B76">
        <f t="shared" si="2"/>
        <v>1</v>
      </c>
      <c r="C76">
        <f t="shared" ca="1" si="3"/>
        <v>76</v>
      </c>
      <c r="H76">
        <v>74</v>
      </c>
      <c r="I76" s="1"/>
    </row>
    <row r="77" spans="1:9">
      <c r="A77">
        <f>MATCH(H77,H$3:H77,0)</f>
        <v>75</v>
      </c>
      <c r="B77">
        <f t="shared" si="2"/>
        <v>1</v>
      </c>
      <c r="C77">
        <f t="shared" ca="1" si="3"/>
        <v>77</v>
      </c>
      <c r="H77">
        <v>75</v>
      </c>
      <c r="I77" s="1"/>
    </row>
    <row r="78" spans="1:9">
      <c r="A78">
        <f>MATCH(H78,H$3:H78,0)</f>
        <v>76</v>
      </c>
      <c r="B78">
        <f t="shared" si="2"/>
        <v>1</v>
      </c>
      <c r="C78">
        <f t="shared" ca="1" si="3"/>
        <v>78</v>
      </c>
      <c r="H78">
        <v>76</v>
      </c>
      <c r="I78" s="1"/>
    </row>
    <row r="79" spans="1:9">
      <c r="A79">
        <f>MATCH(H79,H$3:H79,0)</f>
        <v>77</v>
      </c>
      <c r="B79">
        <f t="shared" si="2"/>
        <v>1</v>
      </c>
      <c r="C79">
        <f t="shared" ca="1" si="3"/>
        <v>79</v>
      </c>
      <c r="H79">
        <v>77</v>
      </c>
      <c r="I79" s="1"/>
    </row>
    <row r="80" spans="1:9">
      <c r="A80">
        <f>MATCH(H80,H$3:H80,0)</f>
        <v>78</v>
      </c>
      <c r="B80">
        <f t="shared" si="2"/>
        <v>1</v>
      </c>
      <c r="C80">
        <f t="shared" ca="1" si="3"/>
        <v>80</v>
      </c>
      <c r="H80">
        <v>78</v>
      </c>
      <c r="I80" s="1"/>
    </row>
    <row r="81" spans="1:9">
      <c r="A81">
        <f>MATCH(H81,H$3:H81,0)</f>
        <v>79</v>
      </c>
      <c r="B81">
        <f t="shared" si="2"/>
        <v>1</v>
      </c>
      <c r="C81">
        <f t="shared" ca="1" si="3"/>
        <v>81</v>
      </c>
      <c r="H81">
        <v>79</v>
      </c>
      <c r="I81" s="1"/>
    </row>
    <row r="82" spans="1:9">
      <c r="A82">
        <f>MATCH(H82,H$3:H82,0)</f>
        <v>80</v>
      </c>
      <c r="B82">
        <f t="shared" si="2"/>
        <v>1</v>
      </c>
      <c r="C82">
        <f t="shared" ca="1" si="3"/>
        <v>82</v>
      </c>
      <c r="H82">
        <v>80</v>
      </c>
      <c r="I82" s="1"/>
    </row>
    <row r="83" spans="1:9">
      <c r="A83">
        <f>MATCH(H83,H$3:H83,0)</f>
        <v>81</v>
      </c>
      <c r="B83">
        <f t="shared" si="2"/>
        <v>1</v>
      </c>
      <c r="C83">
        <f t="shared" ca="1" si="3"/>
        <v>83</v>
      </c>
      <c r="H83">
        <v>81</v>
      </c>
      <c r="I83" s="1"/>
    </row>
    <row r="84" spans="1:9">
      <c r="A84">
        <f>MATCH(H84,H$3:H84,0)</f>
        <v>82</v>
      </c>
      <c r="B84">
        <f t="shared" si="2"/>
        <v>1</v>
      </c>
      <c r="C84">
        <f t="shared" ca="1" si="3"/>
        <v>84</v>
      </c>
      <c r="H84">
        <v>82</v>
      </c>
      <c r="I84" s="1"/>
    </row>
    <row r="85" spans="1:9">
      <c r="A85">
        <f>MATCH(H85,H$3:H85,0)</f>
        <v>83</v>
      </c>
      <c r="B85">
        <f t="shared" si="2"/>
        <v>1</v>
      </c>
      <c r="C85">
        <f t="shared" ca="1" si="3"/>
        <v>85</v>
      </c>
      <c r="H85">
        <v>83</v>
      </c>
      <c r="I85" s="1"/>
    </row>
    <row r="86" spans="1:9">
      <c r="A86">
        <f>MATCH(H86,H$3:H86,0)</f>
        <v>84</v>
      </c>
      <c r="B86">
        <f t="shared" si="2"/>
        <v>1</v>
      </c>
      <c r="C86">
        <f t="shared" ca="1" si="3"/>
        <v>86</v>
      </c>
      <c r="H86">
        <v>84</v>
      </c>
      <c r="I86" s="1"/>
    </row>
    <row r="87" spans="1:9">
      <c r="A87">
        <f>MATCH(H87,H$3:H87,0)</f>
        <v>85</v>
      </c>
      <c r="B87">
        <f t="shared" si="2"/>
        <v>1</v>
      </c>
      <c r="C87">
        <f t="shared" ca="1" si="3"/>
        <v>87</v>
      </c>
      <c r="H87">
        <v>85</v>
      </c>
      <c r="I87" s="1"/>
    </row>
    <row r="88" spans="1:9">
      <c r="A88">
        <f>MATCH(H88,H$3:H88,0)</f>
        <v>86</v>
      </c>
      <c r="B88">
        <f t="shared" si="2"/>
        <v>1</v>
      </c>
      <c r="C88">
        <f t="shared" ca="1" si="3"/>
        <v>88</v>
      </c>
      <c r="H88">
        <v>86</v>
      </c>
      <c r="I88" s="1"/>
    </row>
    <row r="89" spans="1:9">
      <c r="A89">
        <f>MATCH(H89,H$3:H89,0)</f>
        <v>87</v>
      </c>
      <c r="B89">
        <f t="shared" si="2"/>
        <v>1</v>
      </c>
      <c r="C89">
        <f t="shared" ca="1" si="3"/>
        <v>89</v>
      </c>
      <c r="H89">
        <v>87</v>
      </c>
      <c r="I89" s="1"/>
    </row>
    <row r="90" spans="1:9">
      <c r="A90">
        <f>MATCH(H90,H$3:H90,0)</f>
        <v>88</v>
      </c>
      <c r="B90">
        <f t="shared" si="2"/>
        <v>1</v>
      </c>
      <c r="C90">
        <f t="shared" ca="1" si="3"/>
        <v>90</v>
      </c>
      <c r="H90">
        <v>88</v>
      </c>
      <c r="I90" s="1"/>
    </row>
    <row r="91" spans="1:9">
      <c r="A91">
        <f>MATCH(H91,H$3:H91,0)</f>
        <v>89</v>
      </c>
      <c r="B91">
        <f t="shared" si="2"/>
        <v>1</v>
      </c>
      <c r="C91">
        <f t="shared" ca="1" si="3"/>
        <v>91</v>
      </c>
      <c r="H91">
        <v>89</v>
      </c>
      <c r="I91" s="1"/>
    </row>
    <row r="92" spans="1:9">
      <c r="A92">
        <f>MATCH(H92,H$3:H92,0)</f>
        <v>90</v>
      </c>
      <c r="B92">
        <f t="shared" si="2"/>
        <v>1</v>
      </c>
      <c r="C92">
        <f t="shared" ca="1" si="3"/>
        <v>92</v>
      </c>
      <c r="H92">
        <v>90</v>
      </c>
      <c r="I92" s="1"/>
    </row>
    <row r="93" spans="1:9">
      <c r="A93">
        <f>MATCH(H93,H$3:H93,0)</f>
        <v>91</v>
      </c>
      <c r="B93">
        <f t="shared" si="2"/>
        <v>1</v>
      </c>
      <c r="C93">
        <f t="shared" ca="1" si="3"/>
        <v>93</v>
      </c>
      <c r="H93">
        <v>91</v>
      </c>
      <c r="I93" s="1"/>
    </row>
    <row r="94" spans="1:9">
      <c r="A94">
        <f>MATCH(H94,H$3:H94,0)</f>
        <v>92</v>
      </c>
      <c r="B94">
        <f t="shared" si="2"/>
        <v>1</v>
      </c>
      <c r="C94">
        <f t="shared" ca="1" si="3"/>
        <v>94</v>
      </c>
      <c r="H94">
        <v>92</v>
      </c>
      <c r="I94" s="1"/>
    </row>
    <row r="95" spans="1:9">
      <c r="A95">
        <f>MATCH(H95,H$3:H95,0)</f>
        <v>93</v>
      </c>
      <c r="B95">
        <f t="shared" si="2"/>
        <v>1</v>
      </c>
      <c r="C95">
        <f t="shared" ca="1" si="3"/>
        <v>95</v>
      </c>
      <c r="H95">
        <v>93</v>
      </c>
      <c r="I95" s="1"/>
    </row>
    <row r="96" spans="1:9">
      <c r="A96">
        <f>MATCH(H96,H$3:H96,0)</f>
        <v>94</v>
      </c>
      <c r="B96">
        <f t="shared" si="2"/>
        <v>1</v>
      </c>
      <c r="C96">
        <f t="shared" ca="1" si="3"/>
        <v>96</v>
      </c>
      <c r="H96">
        <v>94</v>
      </c>
      <c r="I96" s="1"/>
    </row>
    <row r="97" spans="1:11">
      <c r="A97">
        <f>MATCH(H97,H$3:H97,0)</f>
        <v>95</v>
      </c>
      <c r="B97">
        <f t="shared" si="2"/>
        <v>1</v>
      </c>
      <c r="C97">
        <f t="shared" ca="1" si="3"/>
        <v>97</v>
      </c>
      <c r="H97">
        <v>95</v>
      </c>
      <c r="I97" s="1"/>
    </row>
    <row r="98" spans="1:11">
      <c r="A98">
        <f>MATCH(H98,H$3:H98,0)</f>
        <v>96</v>
      </c>
      <c r="B98">
        <f t="shared" si="2"/>
        <v>1</v>
      </c>
      <c r="C98">
        <f t="shared" ca="1" si="3"/>
        <v>98</v>
      </c>
      <c r="H98">
        <v>96</v>
      </c>
      <c r="I98" s="1"/>
    </row>
    <row r="99" spans="1:11">
      <c r="A99">
        <f>MATCH(H99,H$3:H99,0)</f>
        <v>97</v>
      </c>
      <c r="B99">
        <f t="shared" si="2"/>
        <v>1</v>
      </c>
      <c r="C99">
        <f t="shared" ca="1" si="3"/>
        <v>99</v>
      </c>
      <c r="H99">
        <v>97</v>
      </c>
      <c r="I99" s="1"/>
    </row>
    <row r="100" spans="1:11">
      <c r="A100">
        <f>MATCH(H100,H$3:H100,0)</f>
        <v>98</v>
      </c>
      <c r="B100">
        <f t="shared" si="2"/>
        <v>1</v>
      </c>
      <c r="C100">
        <f t="shared" ca="1" si="3"/>
        <v>100</v>
      </c>
      <c r="H100">
        <v>98</v>
      </c>
      <c r="I100" s="1"/>
    </row>
    <row r="101" spans="1:11">
      <c r="A101">
        <f>MATCH(H101,H$3:H101,0)</f>
        <v>99</v>
      </c>
      <c r="B101">
        <f t="shared" si="2"/>
        <v>1</v>
      </c>
      <c r="C101">
        <f t="shared" ca="1" si="3"/>
        <v>101</v>
      </c>
      <c r="H101">
        <v>99</v>
      </c>
      <c r="I101" s="1"/>
    </row>
    <row r="102" spans="1:11">
      <c r="A102">
        <f>MATCH(H102,H$3:H102,0)</f>
        <v>100</v>
      </c>
      <c r="B102">
        <f t="shared" si="2"/>
        <v>1</v>
      </c>
      <c r="C102">
        <f t="shared" ca="1" si="3"/>
        <v>102</v>
      </c>
      <c r="H102">
        <v>100</v>
      </c>
      <c r="I102" s="1" t="s">
        <v>25</v>
      </c>
      <c r="J102" t="s">
        <v>85</v>
      </c>
      <c r="K102" t="s">
        <v>146</v>
      </c>
    </row>
    <row r="103" spans="1:11">
      <c r="A103">
        <f>MATCH(H103,H$3:H103,0)</f>
        <v>101</v>
      </c>
      <c r="B103">
        <f t="shared" si="2"/>
        <v>1</v>
      </c>
      <c r="C103">
        <f t="shared" ca="1" si="3"/>
        <v>103</v>
      </c>
      <c r="H103">
        <v>101</v>
      </c>
      <c r="I103" t="s">
        <v>26</v>
      </c>
      <c r="J103" t="s">
        <v>86</v>
      </c>
      <c r="K103" t="s">
        <v>147</v>
      </c>
    </row>
    <row r="104" spans="1:11">
      <c r="A104">
        <f>MATCH(H104,H$3:H104,0)</f>
        <v>102</v>
      </c>
      <c r="B104">
        <f t="shared" si="2"/>
        <v>1</v>
      </c>
      <c r="C104">
        <f t="shared" ca="1" si="3"/>
        <v>104</v>
      </c>
      <c r="H104">
        <v>102</v>
      </c>
      <c r="I104" t="s">
        <v>27</v>
      </c>
      <c r="J104" t="s">
        <v>87</v>
      </c>
      <c r="K104" t="s">
        <v>148</v>
      </c>
    </row>
    <row r="105" spans="1:11">
      <c r="A105">
        <f>MATCH(H105,H$3:H105,0)</f>
        <v>103</v>
      </c>
      <c r="B105">
        <f t="shared" si="2"/>
        <v>1</v>
      </c>
      <c r="C105">
        <f t="shared" ca="1" si="3"/>
        <v>105</v>
      </c>
      <c r="H105">
        <v>103</v>
      </c>
      <c r="I105" s="1" t="s">
        <v>166</v>
      </c>
      <c r="J105" s="1" t="s">
        <v>171</v>
      </c>
      <c r="K105" t="s">
        <v>153</v>
      </c>
    </row>
    <row r="106" spans="1:11">
      <c r="A106">
        <f>MATCH(H106,H$3:H106,0)</f>
        <v>104</v>
      </c>
      <c r="B106">
        <f t="shared" si="2"/>
        <v>1</v>
      </c>
      <c r="C106">
        <f t="shared" ca="1" si="3"/>
        <v>106</v>
      </c>
      <c r="H106">
        <v>104</v>
      </c>
      <c r="I106" s="1" t="s">
        <v>167</v>
      </c>
      <c r="J106" s="1" t="s">
        <v>172</v>
      </c>
      <c r="K106" t="s">
        <v>154</v>
      </c>
    </row>
    <row r="107" spans="1:11">
      <c r="A107">
        <f>MATCH(H107,H$3:H107,0)</f>
        <v>105</v>
      </c>
      <c r="B107">
        <f t="shared" si="2"/>
        <v>1</v>
      </c>
      <c r="C107">
        <f t="shared" ca="1" si="3"/>
        <v>107</v>
      </c>
      <c r="H107">
        <v>105</v>
      </c>
      <c r="I107" s="1" t="s">
        <v>168</v>
      </c>
      <c r="J107" s="1" t="s">
        <v>173</v>
      </c>
      <c r="K107" t="s">
        <v>157</v>
      </c>
    </row>
    <row r="108" spans="1:11">
      <c r="A108">
        <f>MATCH(H108,H$3:H108,0)</f>
        <v>106</v>
      </c>
      <c r="B108">
        <f t="shared" si="2"/>
        <v>1</v>
      </c>
      <c r="C108">
        <f t="shared" ca="1" si="3"/>
        <v>108</v>
      </c>
      <c r="H108">
        <v>106</v>
      </c>
      <c r="I108" s="1" t="s">
        <v>169</v>
      </c>
      <c r="J108" s="1" t="s">
        <v>174</v>
      </c>
      <c r="K108" t="s">
        <v>160</v>
      </c>
    </row>
    <row r="109" spans="1:11">
      <c r="A109">
        <f>MATCH(H109,H$3:H109,0)</f>
        <v>107</v>
      </c>
      <c r="B109">
        <f t="shared" si="2"/>
        <v>1</v>
      </c>
      <c r="C109">
        <f t="shared" ca="1" si="3"/>
        <v>109</v>
      </c>
      <c r="H109">
        <v>107</v>
      </c>
      <c r="I109" s="1" t="s">
        <v>170</v>
      </c>
      <c r="J109" s="1" t="s">
        <v>175</v>
      </c>
      <c r="K109" t="s">
        <v>162</v>
      </c>
    </row>
    <row r="110" spans="1:11">
      <c r="A110">
        <f>MATCH(H110,H$3:H110,0)</f>
        <v>108</v>
      </c>
      <c r="B110">
        <f t="shared" si="2"/>
        <v>1</v>
      </c>
      <c r="C110">
        <f t="shared" ca="1" si="3"/>
        <v>110</v>
      </c>
      <c r="H110">
        <v>108</v>
      </c>
    </row>
    <row r="111" spans="1:11">
      <c r="A111">
        <f>MATCH(H111,H$3:H111,0)</f>
        <v>109</v>
      </c>
      <c r="B111">
        <f t="shared" si="2"/>
        <v>1</v>
      </c>
      <c r="C111">
        <f t="shared" ca="1" si="3"/>
        <v>111</v>
      </c>
      <c r="H111">
        <v>109</v>
      </c>
    </row>
    <row r="112" spans="1:11">
      <c r="A112">
        <f>MATCH(H112,H$3:H112,0)</f>
        <v>110</v>
      </c>
      <c r="B112">
        <f t="shared" si="2"/>
        <v>1</v>
      </c>
      <c r="C112">
        <f t="shared" ca="1" si="3"/>
        <v>112</v>
      </c>
      <c r="H112">
        <v>110</v>
      </c>
      <c r="I112" t="s">
        <v>28</v>
      </c>
      <c r="J112" t="s">
        <v>88</v>
      </c>
      <c r="K112" t="s">
        <v>165</v>
      </c>
    </row>
    <row r="113" spans="1:11">
      <c r="A113">
        <f>MATCH(H113,H$3:H113,0)</f>
        <v>111</v>
      </c>
      <c r="B113">
        <f t="shared" si="2"/>
        <v>1</v>
      </c>
      <c r="C113">
        <f t="shared" ca="1" si="3"/>
        <v>113</v>
      </c>
      <c r="H113">
        <v>111</v>
      </c>
      <c r="I113" t="s">
        <v>29</v>
      </c>
      <c r="J113" t="s">
        <v>89</v>
      </c>
      <c r="K113" t="s">
        <v>178</v>
      </c>
    </row>
    <row r="114" spans="1:11">
      <c r="A114">
        <f>MATCH(H114,H$3:H114,0)</f>
        <v>112</v>
      </c>
      <c r="B114">
        <f t="shared" si="2"/>
        <v>1</v>
      </c>
      <c r="C114">
        <f t="shared" ca="1" si="3"/>
        <v>114</v>
      </c>
      <c r="H114">
        <v>112</v>
      </c>
      <c r="I114" t="s">
        <v>30</v>
      </c>
      <c r="J114" t="s">
        <v>90</v>
      </c>
      <c r="K114" t="s">
        <v>181</v>
      </c>
    </row>
    <row r="115" spans="1:11">
      <c r="A115">
        <f>MATCH(H115,H$3:H115,0)</f>
        <v>113</v>
      </c>
      <c r="B115">
        <f t="shared" si="2"/>
        <v>1</v>
      </c>
      <c r="C115">
        <f t="shared" ca="1" si="3"/>
        <v>115</v>
      </c>
      <c r="H115">
        <v>113</v>
      </c>
      <c r="I115" t="s">
        <v>31</v>
      </c>
      <c r="J115" t="s">
        <v>91</v>
      </c>
      <c r="K115" t="s">
        <v>184</v>
      </c>
    </row>
    <row r="116" spans="1:11">
      <c r="A116">
        <f>MATCH(H116,H$3:H116,0)</f>
        <v>114</v>
      </c>
      <c r="B116">
        <f t="shared" si="2"/>
        <v>1</v>
      </c>
      <c r="C116">
        <f t="shared" ca="1" si="3"/>
        <v>116</v>
      </c>
      <c r="H116">
        <v>114</v>
      </c>
      <c r="I116" t="s">
        <v>32</v>
      </c>
      <c r="J116" t="s">
        <v>92</v>
      </c>
      <c r="K116" t="s">
        <v>187</v>
      </c>
    </row>
    <row r="117" spans="1:11">
      <c r="A117">
        <f>MATCH(H117,H$3:H117,0)</f>
        <v>115</v>
      </c>
      <c r="B117">
        <f t="shared" si="2"/>
        <v>1</v>
      </c>
      <c r="C117">
        <f t="shared" ca="1" si="3"/>
        <v>117</v>
      </c>
      <c r="H117">
        <v>115</v>
      </c>
      <c r="I117" t="s">
        <v>33</v>
      </c>
      <c r="J117" t="s">
        <v>93</v>
      </c>
      <c r="K117" t="s">
        <v>190</v>
      </c>
    </row>
    <row r="118" spans="1:11">
      <c r="A118">
        <f>MATCH(H118,H$3:H118,0)</f>
        <v>116</v>
      </c>
      <c r="B118">
        <f t="shared" si="2"/>
        <v>1</v>
      </c>
      <c r="C118">
        <f t="shared" ca="1" si="3"/>
        <v>118</v>
      </c>
      <c r="H118">
        <v>116</v>
      </c>
      <c r="I118" t="s">
        <v>34</v>
      </c>
      <c r="J118" t="s">
        <v>94</v>
      </c>
      <c r="K118" t="s">
        <v>193</v>
      </c>
    </row>
    <row r="119" spans="1:11">
      <c r="A119">
        <f>MATCH(H119,H$3:H119,0)</f>
        <v>117</v>
      </c>
      <c r="B119">
        <f t="shared" si="2"/>
        <v>1</v>
      </c>
      <c r="C119">
        <f t="shared" ca="1" si="3"/>
        <v>119</v>
      </c>
      <c r="H119">
        <v>117</v>
      </c>
      <c r="I119" t="s">
        <v>35</v>
      </c>
      <c r="J119" t="s">
        <v>95</v>
      </c>
      <c r="K119" t="s">
        <v>196</v>
      </c>
    </row>
    <row r="120" spans="1:11">
      <c r="A120">
        <f>MATCH(H120,H$3:H120,0)</f>
        <v>118</v>
      </c>
      <c r="B120">
        <f t="shared" si="2"/>
        <v>1</v>
      </c>
      <c r="C120">
        <f t="shared" ca="1" si="3"/>
        <v>120</v>
      </c>
      <c r="H120">
        <v>118</v>
      </c>
      <c r="I120" t="s">
        <v>36</v>
      </c>
      <c r="J120" t="s">
        <v>96</v>
      </c>
      <c r="K120" t="s">
        <v>146</v>
      </c>
    </row>
    <row r="121" spans="1:11">
      <c r="A121">
        <f>MATCH(H121,H$3:H121,0)</f>
        <v>119</v>
      </c>
      <c r="B121">
        <f t="shared" si="2"/>
        <v>1</v>
      </c>
      <c r="C121">
        <f t="shared" ca="1" si="3"/>
        <v>121</v>
      </c>
      <c r="H121">
        <v>119</v>
      </c>
    </row>
    <row r="122" spans="1:11">
      <c r="A122">
        <f>MATCH(H122,H$3:H122,0)</f>
        <v>120</v>
      </c>
      <c r="B122">
        <f t="shared" si="2"/>
        <v>1</v>
      </c>
      <c r="C122">
        <f t="shared" ca="1" si="3"/>
        <v>122</v>
      </c>
      <c r="H122">
        <v>120</v>
      </c>
      <c r="I122" t="s">
        <v>37</v>
      </c>
      <c r="J122" t="s">
        <v>97</v>
      </c>
      <c r="K122" t="s">
        <v>199</v>
      </c>
    </row>
    <row r="123" spans="1:11">
      <c r="A123">
        <f>MATCH(H123,H$3:H123,0)</f>
        <v>121</v>
      </c>
      <c r="B123">
        <f t="shared" si="2"/>
        <v>1</v>
      </c>
      <c r="C123">
        <f t="shared" ca="1" si="3"/>
        <v>123</v>
      </c>
      <c r="H123">
        <v>121</v>
      </c>
      <c r="I123" t="s">
        <v>38</v>
      </c>
      <c r="J123" t="s">
        <v>98</v>
      </c>
      <c r="K123" t="s">
        <v>202</v>
      </c>
    </row>
    <row r="124" spans="1:11">
      <c r="A124">
        <f>MATCH(H124,H$3:H124,0)</f>
        <v>122</v>
      </c>
      <c r="B124">
        <f t="shared" si="2"/>
        <v>1</v>
      </c>
      <c r="C124">
        <f t="shared" ca="1" si="3"/>
        <v>124</v>
      </c>
      <c r="H124">
        <v>122</v>
      </c>
      <c r="I124" t="s">
        <v>39</v>
      </c>
      <c r="J124" t="s">
        <v>99</v>
      </c>
      <c r="K124" t="s">
        <v>205</v>
      </c>
    </row>
    <row r="125" spans="1:11">
      <c r="A125">
        <f>MATCH(H125,H$3:H125,0)</f>
        <v>123</v>
      </c>
      <c r="B125">
        <f t="shared" si="2"/>
        <v>1</v>
      </c>
      <c r="C125">
        <f t="shared" ca="1" si="3"/>
        <v>125</v>
      </c>
      <c r="H125">
        <v>123</v>
      </c>
      <c r="I125" t="s">
        <v>40</v>
      </c>
      <c r="J125" t="s">
        <v>100</v>
      </c>
      <c r="K125" t="s">
        <v>207</v>
      </c>
    </row>
    <row r="126" spans="1:11">
      <c r="A126">
        <f>MATCH(H126,H$3:H126,0)</f>
        <v>124</v>
      </c>
      <c r="B126">
        <f t="shared" si="2"/>
        <v>1</v>
      </c>
      <c r="C126">
        <f t="shared" ca="1" si="3"/>
        <v>126</v>
      </c>
      <c r="H126">
        <v>124</v>
      </c>
      <c r="I126" t="s">
        <v>41</v>
      </c>
      <c r="J126" t="s">
        <v>101</v>
      </c>
      <c r="K126" t="s">
        <v>210</v>
      </c>
    </row>
    <row r="127" spans="1:11">
      <c r="A127">
        <f>MATCH(H127,H$3:H127,0)</f>
        <v>125</v>
      </c>
      <c r="B127">
        <f t="shared" si="2"/>
        <v>1</v>
      </c>
      <c r="C127">
        <f t="shared" ca="1" si="3"/>
        <v>127</v>
      </c>
      <c r="H127">
        <v>125</v>
      </c>
    </row>
    <row r="128" spans="1:11">
      <c r="A128">
        <f>MATCH(H128,H$3:H128,0)</f>
        <v>126</v>
      </c>
      <c r="B128">
        <f t="shared" si="2"/>
        <v>1</v>
      </c>
      <c r="C128">
        <f t="shared" ca="1" si="3"/>
        <v>128</v>
      </c>
      <c r="H128">
        <v>126</v>
      </c>
    </row>
    <row r="129" spans="1:11">
      <c r="A129">
        <f>MATCH(H129,H$3:H129,0)</f>
        <v>127</v>
      </c>
      <c r="B129">
        <f t="shared" si="2"/>
        <v>1</v>
      </c>
      <c r="C129">
        <f t="shared" ca="1" si="3"/>
        <v>129</v>
      </c>
      <c r="H129">
        <v>127</v>
      </c>
    </row>
    <row r="130" spans="1:11">
      <c r="A130">
        <f>MATCH(H130,H$3:H130,0)</f>
        <v>128</v>
      </c>
      <c r="B130">
        <f t="shared" si="2"/>
        <v>1</v>
      </c>
      <c r="C130">
        <f t="shared" ca="1" si="3"/>
        <v>130</v>
      </c>
      <c r="H130">
        <v>128</v>
      </c>
    </row>
    <row r="131" spans="1:11">
      <c r="A131">
        <f>MATCH(H131,H$3:H131,0)</f>
        <v>129</v>
      </c>
      <c r="B131">
        <f t="shared" si="2"/>
        <v>1</v>
      </c>
      <c r="C131">
        <f t="shared" ca="1" si="3"/>
        <v>131</v>
      </c>
      <c r="H131">
        <v>129</v>
      </c>
    </row>
    <row r="132" spans="1:11">
      <c r="A132">
        <f>MATCH(H132,H$3:H132,0)</f>
        <v>130</v>
      </c>
      <c r="B132">
        <f t="shared" ref="B132:B195" si="4">COUNTIF(H$3:H$3102,H132)</f>
        <v>1</v>
      </c>
      <c r="C132">
        <f t="shared" ref="C132:C195" ca="1" si="5">LOOKUP(1,1/((OFFSET(D$3,A132-1,0,B132,1)="")+(OFFSET(D$3,A132-1,0,B132,1)=D$2))/((OFFSET(E$3,A132-1,0,B132,1)="")+(OFFSET(E$3,A132-1,0,B132,1)=E$2))/((OFFSET(F$3,A132-1,0,B132,1)="")+(OFFSET(F$3,A132-1,0,B132,1)=F$2))/((OFFSET(G$3,A132-1,0,B132,1)="")+(OFFSET(G$3,A132-1,0,B132,1)&lt;=G$2)),ROW(OFFSET(D$3,A132-1,0,B132,1)))</f>
        <v>132</v>
      </c>
      <c r="H132">
        <v>130</v>
      </c>
    </row>
    <row r="133" spans="1:11">
      <c r="A133">
        <f>MATCH(H133,H$3:H133,0)</f>
        <v>131</v>
      </c>
      <c r="B133">
        <f t="shared" si="4"/>
        <v>1</v>
      </c>
      <c r="C133">
        <f t="shared" ca="1" si="5"/>
        <v>133</v>
      </c>
      <c r="H133">
        <v>131</v>
      </c>
    </row>
    <row r="134" spans="1:11">
      <c r="A134">
        <f>MATCH(H134,H$3:H134,0)</f>
        <v>132</v>
      </c>
      <c r="B134">
        <f t="shared" si="4"/>
        <v>1</v>
      </c>
      <c r="C134">
        <f t="shared" ca="1" si="5"/>
        <v>134</v>
      </c>
      <c r="H134">
        <v>132</v>
      </c>
    </row>
    <row r="135" spans="1:11">
      <c r="A135">
        <f>MATCH(H135,H$3:H135,0)</f>
        <v>133</v>
      </c>
      <c r="B135">
        <f t="shared" si="4"/>
        <v>1</v>
      </c>
      <c r="C135">
        <f t="shared" ca="1" si="5"/>
        <v>135</v>
      </c>
      <c r="H135">
        <v>133</v>
      </c>
    </row>
    <row r="136" spans="1:11">
      <c r="A136">
        <f>MATCH(H136,H$3:H136,0)</f>
        <v>134</v>
      </c>
      <c r="B136">
        <f t="shared" si="4"/>
        <v>1</v>
      </c>
      <c r="C136">
        <f t="shared" ca="1" si="5"/>
        <v>136</v>
      </c>
      <c r="H136">
        <v>134</v>
      </c>
    </row>
    <row r="137" spans="1:11">
      <c r="A137">
        <f>MATCH(H137,H$3:H137,0)</f>
        <v>135</v>
      </c>
      <c r="B137">
        <f t="shared" si="4"/>
        <v>1</v>
      </c>
      <c r="C137">
        <f t="shared" ca="1" si="5"/>
        <v>137</v>
      </c>
      <c r="H137">
        <v>135</v>
      </c>
    </row>
    <row r="138" spans="1:11">
      <c r="A138">
        <f>MATCH(H138,H$3:H138,0)</f>
        <v>136</v>
      </c>
      <c r="B138">
        <f t="shared" si="4"/>
        <v>1</v>
      </c>
      <c r="C138">
        <f t="shared" ca="1" si="5"/>
        <v>138</v>
      </c>
      <c r="H138">
        <v>136</v>
      </c>
    </row>
    <row r="139" spans="1:11">
      <c r="A139">
        <f>MATCH(H139,H$3:H139,0)</f>
        <v>137</v>
      </c>
      <c r="B139">
        <f t="shared" si="4"/>
        <v>1</v>
      </c>
      <c r="C139">
        <f t="shared" ca="1" si="5"/>
        <v>139</v>
      </c>
      <c r="H139">
        <v>137</v>
      </c>
    </row>
    <row r="140" spans="1:11">
      <c r="A140">
        <f>MATCH(H140,H$3:H140,0)</f>
        <v>138</v>
      </c>
      <c r="B140">
        <f t="shared" si="4"/>
        <v>1</v>
      </c>
      <c r="C140">
        <f t="shared" ca="1" si="5"/>
        <v>140</v>
      </c>
      <c r="H140">
        <v>138</v>
      </c>
    </row>
    <row r="141" spans="1:11">
      <c r="A141">
        <f>MATCH(H141,H$3:H141,0)</f>
        <v>139</v>
      </c>
      <c r="B141">
        <f t="shared" si="4"/>
        <v>1</v>
      </c>
      <c r="C141">
        <f t="shared" ca="1" si="5"/>
        <v>141</v>
      </c>
      <c r="H141">
        <v>139</v>
      </c>
    </row>
    <row r="142" spans="1:11">
      <c r="A142">
        <f>MATCH(H142,H$3:H142,0)</f>
        <v>140</v>
      </c>
      <c r="B142">
        <f t="shared" si="4"/>
        <v>1</v>
      </c>
      <c r="C142">
        <f t="shared" ca="1" si="5"/>
        <v>142</v>
      </c>
      <c r="H142">
        <v>140</v>
      </c>
      <c r="I142" t="s">
        <v>42</v>
      </c>
      <c r="J142" t="s">
        <v>102</v>
      </c>
      <c r="K142" t="s">
        <v>212</v>
      </c>
    </row>
    <row r="143" spans="1:11">
      <c r="A143">
        <f>MATCH(H143,H$3:H143,0)</f>
        <v>141</v>
      </c>
      <c r="B143">
        <f t="shared" si="4"/>
        <v>1</v>
      </c>
      <c r="C143">
        <f t="shared" ca="1" si="5"/>
        <v>143</v>
      </c>
      <c r="H143">
        <v>141</v>
      </c>
      <c r="I143" t="s">
        <v>43</v>
      </c>
      <c r="J143" t="s">
        <v>103</v>
      </c>
      <c r="K143" t="s">
        <v>215</v>
      </c>
    </row>
    <row r="144" spans="1:11">
      <c r="A144">
        <f>MATCH(H144,H$3:H144,0)</f>
        <v>142</v>
      </c>
      <c r="B144">
        <f t="shared" si="4"/>
        <v>1</v>
      </c>
      <c r="C144">
        <f t="shared" ca="1" si="5"/>
        <v>144</v>
      </c>
      <c r="H144">
        <v>142</v>
      </c>
      <c r="I144" t="s">
        <v>44</v>
      </c>
      <c r="J144" t="s">
        <v>104</v>
      </c>
      <c r="K144" t="s">
        <v>218</v>
      </c>
    </row>
    <row r="145" spans="1:11">
      <c r="A145">
        <f>MATCH(H145,H$3:H145,0)</f>
        <v>143</v>
      </c>
      <c r="B145">
        <f t="shared" si="4"/>
        <v>1</v>
      </c>
      <c r="C145">
        <f t="shared" ca="1" si="5"/>
        <v>145</v>
      </c>
      <c r="H145">
        <v>143</v>
      </c>
      <c r="I145" t="s">
        <v>45</v>
      </c>
      <c r="J145" t="s">
        <v>105</v>
      </c>
      <c r="K145" t="s">
        <v>221</v>
      </c>
    </row>
    <row r="146" spans="1:11">
      <c r="A146">
        <f>MATCH(H146,H$3:H146,0)</f>
        <v>144</v>
      </c>
      <c r="B146">
        <f t="shared" si="4"/>
        <v>1</v>
      </c>
      <c r="C146">
        <f t="shared" ca="1" si="5"/>
        <v>146</v>
      </c>
      <c r="H146">
        <v>144</v>
      </c>
      <c r="I146" t="s">
        <v>46</v>
      </c>
      <c r="J146" t="s">
        <v>106</v>
      </c>
      <c r="K146" t="s">
        <v>224</v>
      </c>
    </row>
    <row r="147" spans="1:11">
      <c r="A147">
        <f>MATCH(H147,H$3:H147,0)</f>
        <v>145</v>
      </c>
      <c r="B147">
        <f t="shared" si="4"/>
        <v>1</v>
      </c>
      <c r="C147">
        <f t="shared" ca="1" si="5"/>
        <v>147</v>
      </c>
      <c r="H147">
        <v>145</v>
      </c>
      <c r="I147" t="s">
        <v>47</v>
      </c>
      <c r="J147" t="s">
        <v>107</v>
      </c>
      <c r="K147" t="s">
        <v>226</v>
      </c>
    </row>
    <row r="148" spans="1:11">
      <c r="A148">
        <f>MATCH(H148,H$3:H148,0)</f>
        <v>146</v>
      </c>
      <c r="B148">
        <f t="shared" si="4"/>
        <v>1</v>
      </c>
      <c r="C148">
        <f t="shared" ca="1" si="5"/>
        <v>148</v>
      </c>
      <c r="H148">
        <v>146</v>
      </c>
    </row>
    <row r="149" spans="1:11">
      <c r="A149">
        <f>MATCH(H149,H$3:H149,0)</f>
        <v>147</v>
      </c>
      <c r="B149">
        <f t="shared" si="4"/>
        <v>1</v>
      </c>
      <c r="C149">
        <f t="shared" ca="1" si="5"/>
        <v>149</v>
      </c>
      <c r="H149">
        <v>147</v>
      </c>
    </row>
    <row r="150" spans="1:11">
      <c r="A150">
        <f>MATCH(H150,H$3:H150,0)</f>
        <v>148</v>
      </c>
      <c r="B150">
        <f t="shared" si="4"/>
        <v>1</v>
      </c>
      <c r="C150">
        <f t="shared" ca="1" si="5"/>
        <v>150</v>
      </c>
      <c r="H150">
        <v>148</v>
      </c>
    </row>
    <row r="151" spans="1:11">
      <c r="A151">
        <f>MATCH(H151,H$3:H151,0)</f>
        <v>149</v>
      </c>
      <c r="B151">
        <f t="shared" si="4"/>
        <v>1</v>
      </c>
      <c r="C151">
        <f t="shared" ca="1" si="5"/>
        <v>151</v>
      </c>
      <c r="H151">
        <v>149</v>
      </c>
    </row>
    <row r="152" spans="1:11">
      <c r="A152">
        <f>MATCH(H152,H$3:H152,0)</f>
        <v>150</v>
      </c>
      <c r="B152">
        <f t="shared" si="4"/>
        <v>1</v>
      </c>
      <c r="C152">
        <f t="shared" ca="1" si="5"/>
        <v>152</v>
      </c>
      <c r="H152">
        <v>150</v>
      </c>
      <c r="I152" t="s">
        <v>48</v>
      </c>
      <c r="J152" t="s">
        <v>108</v>
      </c>
      <c r="K152" t="s">
        <v>229</v>
      </c>
    </row>
    <row r="153" spans="1:11">
      <c r="A153">
        <f>MATCH(H153,H$3:H153,0)</f>
        <v>151</v>
      </c>
      <c r="B153">
        <f t="shared" si="4"/>
        <v>1</v>
      </c>
      <c r="C153">
        <f t="shared" ca="1" si="5"/>
        <v>153</v>
      </c>
      <c r="H153">
        <v>151</v>
      </c>
      <c r="I153" t="s">
        <v>49</v>
      </c>
      <c r="J153" t="s">
        <v>109</v>
      </c>
      <c r="K153" t="s">
        <v>232</v>
      </c>
    </row>
    <row r="154" spans="1:11">
      <c r="A154">
        <f>MATCH(H154,H$3:H154,0)</f>
        <v>152</v>
      </c>
      <c r="B154">
        <f t="shared" si="4"/>
        <v>1</v>
      </c>
      <c r="C154">
        <f t="shared" ca="1" si="5"/>
        <v>154</v>
      </c>
      <c r="H154">
        <v>152</v>
      </c>
      <c r="I154" t="s">
        <v>50</v>
      </c>
      <c r="J154" t="s">
        <v>110</v>
      </c>
      <c r="K154" t="s">
        <v>235</v>
      </c>
    </row>
    <row r="155" spans="1:11">
      <c r="A155">
        <f>MATCH(H155,H$3:H155,0)</f>
        <v>153</v>
      </c>
      <c r="B155">
        <f t="shared" si="4"/>
        <v>1</v>
      </c>
      <c r="C155">
        <f t="shared" ca="1" si="5"/>
        <v>155</v>
      </c>
      <c r="H155">
        <v>153</v>
      </c>
      <c r="I155" t="s">
        <v>51</v>
      </c>
      <c r="J155" t="s">
        <v>111</v>
      </c>
      <c r="K155" t="s">
        <v>238</v>
      </c>
    </row>
    <row r="156" spans="1:11">
      <c r="A156">
        <f>MATCH(H156,H$3:H156,0)</f>
        <v>154</v>
      </c>
      <c r="B156">
        <f t="shared" si="4"/>
        <v>1</v>
      </c>
      <c r="C156">
        <f t="shared" ca="1" si="5"/>
        <v>156</v>
      </c>
      <c r="H156">
        <v>154</v>
      </c>
      <c r="I156" t="s">
        <v>52</v>
      </c>
      <c r="J156" t="s">
        <v>112</v>
      </c>
      <c r="K156" t="s">
        <v>241</v>
      </c>
    </row>
    <row r="157" spans="1:11">
      <c r="A157">
        <f>MATCH(H157,H$3:H157,0)</f>
        <v>155</v>
      </c>
      <c r="B157">
        <f t="shared" si="4"/>
        <v>1</v>
      </c>
      <c r="C157">
        <f t="shared" ca="1" si="5"/>
        <v>157</v>
      </c>
      <c r="H157">
        <v>155</v>
      </c>
      <c r="I157" t="s">
        <v>53</v>
      </c>
      <c r="J157" t="s">
        <v>113</v>
      </c>
      <c r="K157" t="s">
        <v>244</v>
      </c>
    </row>
    <row r="158" spans="1:11">
      <c r="A158">
        <f>MATCH(H158,H$3:H158,0)</f>
        <v>156</v>
      </c>
      <c r="B158">
        <f t="shared" si="4"/>
        <v>1</v>
      </c>
      <c r="C158">
        <f t="shared" ca="1" si="5"/>
        <v>158</v>
      </c>
      <c r="H158">
        <v>156</v>
      </c>
    </row>
    <row r="159" spans="1:11">
      <c r="A159">
        <f>MATCH(H159,H$3:H159,0)</f>
        <v>157</v>
      </c>
      <c r="B159">
        <f t="shared" si="4"/>
        <v>1</v>
      </c>
      <c r="C159">
        <f t="shared" ca="1" si="5"/>
        <v>159</v>
      </c>
      <c r="H159">
        <v>157</v>
      </c>
    </row>
    <row r="160" spans="1:11">
      <c r="A160">
        <f>MATCH(H160,H$3:H160,0)</f>
        <v>158</v>
      </c>
      <c r="B160">
        <f t="shared" si="4"/>
        <v>1</v>
      </c>
      <c r="C160">
        <f t="shared" ca="1" si="5"/>
        <v>160</v>
      </c>
      <c r="H160">
        <v>158</v>
      </c>
    </row>
    <row r="161" spans="1:11">
      <c r="A161">
        <f>MATCH(H161,H$3:H161,0)</f>
        <v>159</v>
      </c>
      <c r="B161">
        <f t="shared" si="4"/>
        <v>1</v>
      </c>
      <c r="C161">
        <f t="shared" ca="1" si="5"/>
        <v>161</v>
      </c>
      <c r="H161">
        <v>159</v>
      </c>
    </row>
    <row r="162" spans="1:11">
      <c r="A162">
        <f>MATCH(H162,H$3:H162,0)</f>
        <v>160</v>
      </c>
      <c r="B162">
        <f t="shared" si="4"/>
        <v>1</v>
      </c>
      <c r="C162">
        <f t="shared" ca="1" si="5"/>
        <v>162</v>
      </c>
      <c r="H162">
        <v>160</v>
      </c>
      <c r="I162" t="s">
        <v>54</v>
      </c>
      <c r="J162" t="s">
        <v>114</v>
      </c>
      <c r="K162" t="s">
        <v>247</v>
      </c>
    </row>
    <row r="163" spans="1:11">
      <c r="A163">
        <f>MATCH(H163,H$3:H163,0)</f>
        <v>161</v>
      </c>
      <c r="B163">
        <f t="shared" si="4"/>
        <v>1</v>
      </c>
      <c r="C163">
        <f t="shared" ca="1" si="5"/>
        <v>163</v>
      </c>
      <c r="H163">
        <v>161</v>
      </c>
      <c r="I163" t="s">
        <v>55</v>
      </c>
      <c r="J163" t="s">
        <v>115</v>
      </c>
      <c r="K163" t="s">
        <v>250</v>
      </c>
    </row>
    <row r="164" spans="1:11">
      <c r="A164">
        <f>MATCH(H164,H$3:H164,0)</f>
        <v>162</v>
      </c>
      <c r="B164">
        <f t="shared" si="4"/>
        <v>1</v>
      </c>
      <c r="C164">
        <f t="shared" ca="1" si="5"/>
        <v>164</v>
      </c>
      <c r="H164">
        <v>162</v>
      </c>
      <c r="I164" t="s">
        <v>56</v>
      </c>
      <c r="J164" t="s">
        <v>116</v>
      </c>
      <c r="K164" t="s">
        <v>253</v>
      </c>
    </row>
    <row r="165" spans="1:11">
      <c r="A165">
        <f>MATCH(H165,H$3:H165,0)</f>
        <v>163</v>
      </c>
      <c r="B165">
        <f t="shared" si="4"/>
        <v>1</v>
      </c>
      <c r="C165">
        <f t="shared" ca="1" si="5"/>
        <v>165</v>
      </c>
      <c r="H165">
        <v>163</v>
      </c>
      <c r="I165" t="s">
        <v>57</v>
      </c>
      <c r="J165" t="s">
        <v>117</v>
      </c>
      <c r="K165" t="s">
        <v>255</v>
      </c>
    </row>
    <row r="166" spans="1:11">
      <c r="A166">
        <f>MATCH(H166,H$3:H166,0)</f>
        <v>164</v>
      </c>
      <c r="B166">
        <f t="shared" si="4"/>
        <v>1</v>
      </c>
      <c r="C166">
        <f t="shared" ca="1" si="5"/>
        <v>166</v>
      </c>
      <c r="H166">
        <v>164</v>
      </c>
      <c r="I166" t="s">
        <v>58</v>
      </c>
      <c r="J166" t="s">
        <v>118</v>
      </c>
      <c r="K166" t="s">
        <v>258</v>
      </c>
    </row>
    <row r="167" spans="1:11">
      <c r="A167">
        <f>MATCH(H167,H$3:H167,0)</f>
        <v>165</v>
      </c>
      <c r="B167">
        <f t="shared" si="4"/>
        <v>1</v>
      </c>
      <c r="C167">
        <f t="shared" ca="1" si="5"/>
        <v>167</v>
      </c>
      <c r="H167">
        <v>165</v>
      </c>
    </row>
    <row r="168" spans="1:11">
      <c r="A168">
        <f>MATCH(H168,H$3:H168,0)</f>
        <v>166</v>
      </c>
      <c r="B168">
        <f t="shared" si="4"/>
        <v>1</v>
      </c>
      <c r="C168">
        <f t="shared" ca="1" si="5"/>
        <v>168</v>
      </c>
      <c r="H168">
        <v>166</v>
      </c>
    </row>
    <row r="169" spans="1:11">
      <c r="A169">
        <f>MATCH(H169,H$3:H169,0)</f>
        <v>167</v>
      </c>
      <c r="B169">
        <f t="shared" si="4"/>
        <v>1</v>
      </c>
      <c r="C169">
        <f t="shared" ca="1" si="5"/>
        <v>169</v>
      </c>
      <c r="H169">
        <v>167</v>
      </c>
    </row>
    <row r="170" spans="1:11">
      <c r="A170">
        <f>MATCH(H170,H$3:H170,0)</f>
        <v>168</v>
      </c>
      <c r="B170">
        <f t="shared" si="4"/>
        <v>1</v>
      </c>
      <c r="C170">
        <f t="shared" ca="1" si="5"/>
        <v>170</v>
      </c>
      <c r="H170">
        <v>168</v>
      </c>
    </row>
    <row r="171" spans="1:11">
      <c r="A171">
        <f>MATCH(H171,H$3:H171,0)</f>
        <v>169</v>
      </c>
      <c r="B171">
        <f t="shared" si="4"/>
        <v>1</v>
      </c>
      <c r="C171">
        <f t="shared" ca="1" si="5"/>
        <v>171</v>
      </c>
      <c r="H171">
        <v>169</v>
      </c>
    </row>
    <row r="172" spans="1:11">
      <c r="A172">
        <f>MATCH(H172,H$3:H172,0)</f>
        <v>170</v>
      </c>
      <c r="B172">
        <f t="shared" si="4"/>
        <v>1</v>
      </c>
      <c r="C172">
        <f t="shared" ca="1" si="5"/>
        <v>172</v>
      </c>
      <c r="H172">
        <v>170</v>
      </c>
      <c r="I172" t="s">
        <v>59</v>
      </c>
      <c r="J172" t="s">
        <v>119</v>
      </c>
      <c r="K172" t="s">
        <v>261</v>
      </c>
    </row>
    <row r="173" spans="1:11">
      <c r="A173">
        <f>MATCH(H173,H$3:H173,0)</f>
        <v>171</v>
      </c>
      <c r="B173">
        <f t="shared" si="4"/>
        <v>1</v>
      </c>
      <c r="C173">
        <f t="shared" ca="1" si="5"/>
        <v>173</v>
      </c>
      <c r="H173">
        <v>171</v>
      </c>
      <c r="I173" t="s">
        <v>60</v>
      </c>
      <c r="J173" t="s">
        <v>120</v>
      </c>
      <c r="K173" t="s">
        <v>261</v>
      </c>
    </row>
    <row r="174" spans="1:11">
      <c r="A174">
        <f>MATCH(H174,H$3:H174,0)</f>
        <v>172</v>
      </c>
      <c r="B174">
        <f t="shared" si="4"/>
        <v>1</v>
      </c>
      <c r="C174">
        <f t="shared" ca="1" si="5"/>
        <v>174</v>
      </c>
      <c r="H174">
        <v>172</v>
      </c>
    </row>
    <row r="175" spans="1:11">
      <c r="A175">
        <f>MATCH(H175,H$3:H175,0)</f>
        <v>173</v>
      </c>
      <c r="B175">
        <f t="shared" si="4"/>
        <v>1</v>
      </c>
      <c r="C175">
        <f t="shared" ca="1" si="5"/>
        <v>175</v>
      </c>
      <c r="H175">
        <v>173</v>
      </c>
    </row>
    <row r="176" spans="1:11">
      <c r="A176">
        <f>MATCH(H176,H$3:H176,0)</f>
        <v>174</v>
      </c>
      <c r="B176">
        <f t="shared" si="4"/>
        <v>1</v>
      </c>
      <c r="C176">
        <f t="shared" ca="1" si="5"/>
        <v>176</v>
      </c>
      <c r="H176">
        <v>174</v>
      </c>
    </row>
    <row r="177" spans="1:11">
      <c r="A177">
        <f>MATCH(H177,H$3:H177,0)</f>
        <v>175</v>
      </c>
      <c r="B177">
        <f t="shared" si="4"/>
        <v>1</v>
      </c>
      <c r="C177">
        <f t="shared" ca="1" si="5"/>
        <v>177</v>
      </c>
      <c r="H177">
        <v>175</v>
      </c>
    </row>
    <row r="178" spans="1:11">
      <c r="A178">
        <f>MATCH(H178,H$3:H178,0)</f>
        <v>176</v>
      </c>
      <c r="B178">
        <f t="shared" si="4"/>
        <v>1</v>
      </c>
      <c r="C178">
        <f t="shared" ca="1" si="5"/>
        <v>178</v>
      </c>
      <c r="H178">
        <v>176</v>
      </c>
    </row>
    <row r="179" spans="1:11">
      <c r="A179">
        <f>MATCH(H179,H$3:H179,0)</f>
        <v>177</v>
      </c>
      <c r="B179">
        <f t="shared" si="4"/>
        <v>1</v>
      </c>
      <c r="C179">
        <f t="shared" ca="1" si="5"/>
        <v>179</v>
      </c>
      <c r="H179">
        <v>177</v>
      </c>
    </row>
    <row r="180" spans="1:11">
      <c r="A180">
        <f>MATCH(H180,H$3:H180,0)</f>
        <v>178</v>
      </c>
      <c r="B180">
        <f t="shared" si="4"/>
        <v>1</v>
      </c>
      <c r="C180">
        <f t="shared" ca="1" si="5"/>
        <v>180</v>
      </c>
      <c r="H180">
        <v>178</v>
      </c>
    </row>
    <row r="181" spans="1:11">
      <c r="A181">
        <f>MATCH(H181,H$3:H181,0)</f>
        <v>179</v>
      </c>
      <c r="B181">
        <f t="shared" si="4"/>
        <v>1</v>
      </c>
      <c r="C181">
        <f t="shared" ca="1" si="5"/>
        <v>181</v>
      </c>
      <c r="H181">
        <v>179</v>
      </c>
    </row>
    <row r="182" spans="1:11">
      <c r="A182">
        <f>MATCH(H182,H$3:H182,0)</f>
        <v>180</v>
      </c>
      <c r="B182">
        <f t="shared" si="4"/>
        <v>1</v>
      </c>
      <c r="C182">
        <f t="shared" ca="1" si="5"/>
        <v>182</v>
      </c>
      <c r="H182">
        <v>180</v>
      </c>
      <c r="I182" t="s">
        <v>61</v>
      </c>
      <c r="J182" t="s">
        <v>121</v>
      </c>
      <c r="K182" t="s">
        <v>266</v>
      </c>
    </row>
    <row r="183" spans="1:11">
      <c r="A183">
        <f>MATCH(H183,H$3:H183,0)</f>
        <v>181</v>
      </c>
      <c r="B183">
        <f t="shared" si="4"/>
        <v>1</v>
      </c>
      <c r="C183">
        <f t="shared" ca="1" si="5"/>
        <v>183</v>
      </c>
      <c r="H183">
        <v>181</v>
      </c>
      <c r="I183" t="s">
        <v>62</v>
      </c>
      <c r="J183" t="s">
        <v>122</v>
      </c>
      <c r="K183" t="s">
        <v>269</v>
      </c>
    </row>
    <row r="184" spans="1:11">
      <c r="A184">
        <f>MATCH(H184,H$3:H184,0)</f>
        <v>182</v>
      </c>
      <c r="B184">
        <f t="shared" si="4"/>
        <v>1</v>
      </c>
      <c r="C184">
        <f t="shared" ca="1" si="5"/>
        <v>184</v>
      </c>
      <c r="H184">
        <v>182</v>
      </c>
      <c r="I184" t="s">
        <v>63</v>
      </c>
      <c r="J184" t="s">
        <v>123</v>
      </c>
      <c r="K184" t="s">
        <v>269</v>
      </c>
    </row>
    <row r="185" spans="1:11">
      <c r="A185">
        <f>MATCH(H185,H$3:H185,0)</f>
        <v>183</v>
      </c>
      <c r="B185">
        <f t="shared" si="4"/>
        <v>1</v>
      </c>
      <c r="C185">
        <f t="shared" ca="1" si="5"/>
        <v>185</v>
      </c>
      <c r="H185">
        <v>183</v>
      </c>
    </row>
    <row r="186" spans="1:11">
      <c r="A186">
        <f>MATCH(H186,H$3:H186,0)</f>
        <v>184</v>
      </c>
      <c r="B186">
        <f t="shared" si="4"/>
        <v>1</v>
      </c>
      <c r="C186">
        <f t="shared" ca="1" si="5"/>
        <v>186</v>
      </c>
      <c r="H186">
        <v>184</v>
      </c>
    </row>
    <row r="187" spans="1:11">
      <c r="A187">
        <f>MATCH(H187,H$3:H187,0)</f>
        <v>185</v>
      </c>
      <c r="B187">
        <f t="shared" si="4"/>
        <v>1</v>
      </c>
      <c r="C187">
        <f t="shared" ca="1" si="5"/>
        <v>187</v>
      </c>
      <c r="H187">
        <v>185</v>
      </c>
    </row>
    <row r="188" spans="1:11">
      <c r="A188">
        <f>MATCH(H188,H$3:H188,0)</f>
        <v>186</v>
      </c>
      <c r="B188">
        <f t="shared" si="4"/>
        <v>1</v>
      </c>
      <c r="C188">
        <f t="shared" ca="1" si="5"/>
        <v>188</v>
      </c>
      <c r="H188">
        <v>186</v>
      </c>
    </row>
    <row r="189" spans="1:11">
      <c r="A189">
        <f>MATCH(H189,H$3:H189,0)</f>
        <v>187</v>
      </c>
      <c r="B189">
        <f t="shared" si="4"/>
        <v>1</v>
      </c>
      <c r="C189">
        <f t="shared" ca="1" si="5"/>
        <v>189</v>
      </c>
      <c r="H189">
        <v>187</v>
      </c>
    </row>
    <row r="190" spans="1:11">
      <c r="A190">
        <f>MATCH(H190,H$3:H190,0)</f>
        <v>188</v>
      </c>
      <c r="B190">
        <f t="shared" si="4"/>
        <v>1</v>
      </c>
      <c r="C190">
        <f t="shared" ca="1" si="5"/>
        <v>190</v>
      </c>
      <c r="H190">
        <v>188</v>
      </c>
    </row>
    <row r="191" spans="1:11">
      <c r="A191">
        <f>MATCH(H191,H$3:H191,0)</f>
        <v>189</v>
      </c>
      <c r="B191">
        <f t="shared" si="4"/>
        <v>1</v>
      </c>
      <c r="C191">
        <f t="shared" ca="1" si="5"/>
        <v>191</v>
      </c>
      <c r="H191">
        <v>189</v>
      </c>
    </row>
    <row r="192" spans="1:11">
      <c r="A192">
        <f>MATCH(H192,H$3:H192,0)</f>
        <v>190</v>
      </c>
      <c r="B192">
        <f t="shared" si="4"/>
        <v>1</v>
      </c>
      <c r="C192">
        <f t="shared" ca="1" si="5"/>
        <v>192</v>
      </c>
      <c r="H192">
        <v>190</v>
      </c>
      <c r="I192" t="s">
        <v>64</v>
      </c>
      <c r="J192" t="s">
        <v>124</v>
      </c>
    </row>
    <row r="193" spans="1:11">
      <c r="A193">
        <f>MATCH(H193,H$3:H193,0)</f>
        <v>191</v>
      </c>
      <c r="B193">
        <f t="shared" si="4"/>
        <v>1</v>
      </c>
      <c r="C193">
        <f t="shared" ca="1" si="5"/>
        <v>193</v>
      </c>
      <c r="H193">
        <v>191</v>
      </c>
      <c r="I193" t="s">
        <v>37</v>
      </c>
      <c r="J193" t="s">
        <v>97</v>
      </c>
      <c r="K193" t="s">
        <v>199</v>
      </c>
    </row>
    <row r="194" spans="1:11">
      <c r="A194">
        <f>MATCH(H194,H$3:H194,0)</f>
        <v>192</v>
      </c>
      <c r="B194">
        <f t="shared" si="4"/>
        <v>1</v>
      </c>
      <c r="C194">
        <f t="shared" ca="1" si="5"/>
        <v>194</v>
      </c>
      <c r="H194">
        <v>192</v>
      </c>
      <c r="I194" t="s">
        <v>65</v>
      </c>
      <c r="J194" t="s">
        <v>125</v>
      </c>
      <c r="K194" t="s">
        <v>205</v>
      </c>
    </row>
    <row r="195" spans="1:11">
      <c r="A195">
        <f>MATCH(H195,H$3:H195,0)</f>
        <v>193</v>
      </c>
      <c r="B195">
        <f t="shared" si="4"/>
        <v>1</v>
      </c>
      <c r="C195">
        <f t="shared" ca="1" si="5"/>
        <v>195</v>
      </c>
      <c r="H195">
        <v>193</v>
      </c>
      <c r="I195" t="s">
        <v>66</v>
      </c>
      <c r="J195" t="s">
        <v>126</v>
      </c>
      <c r="K195" t="s">
        <v>278</v>
      </c>
    </row>
    <row r="196" spans="1:11">
      <c r="A196">
        <f>MATCH(H196,H$3:H196,0)</f>
        <v>194</v>
      </c>
      <c r="B196">
        <f t="shared" ref="B196:B259" si="6">COUNTIF(H$3:H$3102,H196)</f>
        <v>1</v>
      </c>
      <c r="C196">
        <f t="shared" ref="C196:C259" ca="1" si="7">LOOKUP(1,1/((OFFSET(D$3,A196-1,0,B196,1)="")+(OFFSET(D$3,A196-1,0,B196,1)=D$2))/((OFFSET(E$3,A196-1,0,B196,1)="")+(OFFSET(E$3,A196-1,0,B196,1)=E$2))/((OFFSET(F$3,A196-1,0,B196,1)="")+(OFFSET(F$3,A196-1,0,B196,1)=F$2))/((OFFSET(G$3,A196-1,0,B196,1)="")+(OFFSET(G$3,A196-1,0,B196,1)&lt;=G$2)),ROW(OFFSET(D$3,A196-1,0,B196,1)))</f>
        <v>196</v>
      </c>
      <c r="H196">
        <v>194</v>
      </c>
      <c r="I196" t="s">
        <v>67</v>
      </c>
      <c r="J196" t="s">
        <v>127</v>
      </c>
      <c r="K196" t="s">
        <v>283</v>
      </c>
    </row>
    <row r="197" spans="1:11">
      <c r="A197">
        <f>MATCH(H197,H$3:H197,0)</f>
        <v>195</v>
      </c>
      <c r="B197">
        <f t="shared" si="6"/>
        <v>1</v>
      </c>
      <c r="C197">
        <f t="shared" ca="1" si="7"/>
        <v>197</v>
      </c>
      <c r="H197">
        <v>195</v>
      </c>
      <c r="I197" t="s">
        <v>68</v>
      </c>
      <c r="J197" t="s">
        <v>128</v>
      </c>
    </row>
    <row r="198" spans="1:11">
      <c r="A198">
        <f>MATCH(H198,H$3:H198,0)</f>
        <v>196</v>
      </c>
      <c r="B198">
        <f t="shared" si="6"/>
        <v>1</v>
      </c>
      <c r="C198">
        <f t="shared" ca="1" si="7"/>
        <v>198</v>
      </c>
      <c r="H198">
        <v>196</v>
      </c>
      <c r="I198" t="s">
        <v>69</v>
      </c>
      <c r="J198" t="s">
        <v>129</v>
      </c>
      <c r="K198" t="s">
        <v>289</v>
      </c>
    </row>
    <row r="199" spans="1:11">
      <c r="A199">
        <f>MATCH(H199,H$3:H199,0)</f>
        <v>197</v>
      </c>
      <c r="B199">
        <f t="shared" si="6"/>
        <v>1</v>
      </c>
      <c r="C199">
        <f t="shared" ca="1" si="7"/>
        <v>199</v>
      </c>
      <c r="H199">
        <v>197</v>
      </c>
      <c r="I199" t="s">
        <v>70</v>
      </c>
      <c r="J199" t="s">
        <v>130</v>
      </c>
    </row>
    <row r="200" spans="1:11">
      <c r="A200">
        <f>MATCH(H200,H$3:H200,0)</f>
        <v>198</v>
      </c>
      <c r="B200">
        <f t="shared" si="6"/>
        <v>1</v>
      </c>
      <c r="C200">
        <f t="shared" ca="1" si="7"/>
        <v>200</v>
      </c>
      <c r="H200">
        <v>198</v>
      </c>
      <c r="I200" t="s">
        <v>71</v>
      </c>
      <c r="J200" t="s">
        <v>131</v>
      </c>
      <c r="K200" t="s">
        <v>289</v>
      </c>
    </row>
    <row r="201" spans="1:11">
      <c r="A201">
        <f>MATCH(H201,H$3:H201,0)</f>
        <v>199</v>
      </c>
      <c r="B201">
        <f t="shared" si="6"/>
        <v>1</v>
      </c>
      <c r="C201">
        <f t="shared" ca="1" si="7"/>
        <v>201</v>
      </c>
      <c r="H201">
        <v>199</v>
      </c>
    </row>
    <row r="202" spans="1:11">
      <c r="A202">
        <f>MATCH(H202,H$3:H202,0)</f>
        <v>200</v>
      </c>
      <c r="B202">
        <f t="shared" si="6"/>
        <v>1</v>
      </c>
      <c r="C202">
        <f t="shared" ca="1" si="7"/>
        <v>202</v>
      </c>
      <c r="H202">
        <v>200</v>
      </c>
      <c r="I202" s="1" t="s">
        <v>72</v>
      </c>
      <c r="J202" t="s">
        <v>132</v>
      </c>
      <c r="K202" t="s">
        <v>294</v>
      </c>
    </row>
    <row r="203" spans="1:11">
      <c r="A203">
        <f>MATCH(H203,H$3:H203,0)</f>
        <v>201</v>
      </c>
      <c r="B203">
        <f t="shared" si="6"/>
        <v>1</v>
      </c>
      <c r="C203">
        <f t="shared" ca="1" si="7"/>
        <v>203</v>
      </c>
      <c r="H203">
        <v>201</v>
      </c>
      <c r="I203" t="s">
        <v>73</v>
      </c>
      <c r="J203" t="s">
        <v>133</v>
      </c>
      <c r="K203" t="s">
        <v>297</v>
      </c>
    </row>
    <row r="204" spans="1:11">
      <c r="A204">
        <f>MATCH(H204,H$3:H204,0)</f>
        <v>202</v>
      </c>
      <c r="B204">
        <f t="shared" si="6"/>
        <v>1</v>
      </c>
      <c r="C204">
        <f t="shared" ca="1" si="7"/>
        <v>204</v>
      </c>
      <c r="H204">
        <v>202</v>
      </c>
      <c r="I204" t="s">
        <v>74</v>
      </c>
      <c r="J204" t="s">
        <v>134</v>
      </c>
      <c r="K204" t="s">
        <v>266</v>
      </c>
    </row>
    <row r="205" spans="1:11">
      <c r="A205">
        <f>MATCH(H205,H$3:H205,0)</f>
        <v>203</v>
      </c>
      <c r="B205">
        <f t="shared" si="6"/>
        <v>1</v>
      </c>
      <c r="C205">
        <f t="shared" ca="1" si="7"/>
        <v>205</v>
      </c>
      <c r="H205">
        <v>203</v>
      </c>
      <c r="I205" t="s">
        <v>75</v>
      </c>
      <c r="J205" t="s">
        <v>135</v>
      </c>
      <c r="K205" t="s">
        <v>300</v>
      </c>
    </row>
    <row r="206" spans="1:11">
      <c r="A206">
        <f>MATCH(H206,H$3:H206,0)</f>
        <v>204</v>
      </c>
      <c r="B206">
        <f t="shared" si="6"/>
        <v>1</v>
      </c>
      <c r="C206">
        <f t="shared" ca="1" si="7"/>
        <v>206</v>
      </c>
      <c r="H206">
        <v>204</v>
      </c>
      <c r="I206" t="s">
        <v>76</v>
      </c>
      <c r="J206" t="s">
        <v>136</v>
      </c>
      <c r="K206" t="s">
        <v>303</v>
      </c>
    </row>
    <row r="207" spans="1:11">
      <c r="A207">
        <f>MATCH(H207,H$3:H207,0)</f>
        <v>205</v>
      </c>
      <c r="B207">
        <f t="shared" si="6"/>
        <v>1</v>
      </c>
      <c r="C207">
        <f t="shared" ca="1" si="7"/>
        <v>207</v>
      </c>
      <c r="H207">
        <v>205</v>
      </c>
    </row>
    <row r="208" spans="1:11">
      <c r="A208">
        <f>MATCH(H208,H$3:H208,0)</f>
        <v>206</v>
      </c>
      <c r="B208">
        <f t="shared" si="6"/>
        <v>1</v>
      </c>
      <c r="C208">
        <f t="shared" ca="1" si="7"/>
        <v>208</v>
      </c>
      <c r="H208">
        <v>206</v>
      </c>
    </row>
    <row r="209" spans="1:11">
      <c r="A209">
        <f>MATCH(H209,H$3:H209,0)</f>
        <v>207</v>
      </c>
      <c r="B209">
        <f t="shared" si="6"/>
        <v>1</v>
      </c>
      <c r="C209">
        <f t="shared" ca="1" si="7"/>
        <v>209</v>
      </c>
      <c r="H209">
        <v>207</v>
      </c>
    </row>
    <row r="210" spans="1:11">
      <c r="A210">
        <f>MATCH(H210,H$3:H210,0)</f>
        <v>208</v>
      </c>
      <c r="B210">
        <f t="shared" si="6"/>
        <v>1</v>
      </c>
      <c r="C210">
        <f t="shared" ca="1" si="7"/>
        <v>210</v>
      </c>
      <c r="H210">
        <v>208</v>
      </c>
    </row>
    <row r="211" spans="1:11">
      <c r="A211">
        <f>MATCH(H211,H$3:H211,0)</f>
        <v>209</v>
      </c>
      <c r="B211">
        <f t="shared" si="6"/>
        <v>1</v>
      </c>
      <c r="C211">
        <f t="shared" ca="1" si="7"/>
        <v>211</v>
      </c>
      <c r="H211">
        <v>209</v>
      </c>
    </row>
    <row r="212" spans="1:11">
      <c r="A212">
        <f>MATCH(H212,H$3:H212,0)</f>
        <v>210</v>
      </c>
      <c r="B212">
        <f t="shared" si="6"/>
        <v>1</v>
      </c>
      <c r="C212">
        <f t="shared" ca="1" si="7"/>
        <v>212</v>
      </c>
      <c r="H212">
        <v>210</v>
      </c>
      <c r="I212" t="s">
        <v>77</v>
      </c>
      <c r="J212" t="s">
        <v>137</v>
      </c>
      <c r="K212" t="s">
        <v>283</v>
      </c>
    </row>
    <row r="213" spans="1:11">
      <c r="A213">
        <f>MATCH(H213,H$3:H213,0)</f>
        <v>211</v>
      </c>
      <c r="B213">
        <f t="shared" si="6"/>
        <v>1</v>
      </c>
      <c r="C213">
        <f t="shared" ca="1" si="7"/>
        <v>213</v>
      </c>
      <c r="H213">
        <v>211</v>
      </c>
      <c r="I213" t="s">
        <v>78</v>
      </c>
      <c r="J213" t="s">
        <v>138</v>
      </c>
      <c r="K213" t="s">
        <v>278</v>
      </c>
    </row>
    <row r="214" spans="1:11">
      <c r="A214">
        <f>MATCH(H214,H$3:H214,0)</f>
        <v>212</v>
      </c>
      <c r="B214">
        <f t="shared" si="6"/>
        <v>1</v>
      </c>
      <c r="C214">
        <f t="shared" ca="1" si="7"/>
        <v>214</v>
      </c>
      <c r="H214">
        <v>212</v>
      </c>
      <c r="I214" s="1" t="s">
        <v>79</v>
      </c>
      <c r="J214" t="s">
        <v>139</v>
      </c>
      <c r="K214" t="s">
        <v>288</v>
      </c>
    </row>
    <row r="215" spans="1:11">
      <c r="A215">
        <f>MATCH(H215,H$3:H215,0)</f>
        <v>213</v>
      </c>
      <c r="B215">
        <f t="shared" si="6"/>
        <v>1</v>
      </c>
      <c r="C215">
        <f t="shared" ca="1" si="7"/>
        <v>215</v>
      </c>
      <c r="H215">
        <v>213</v>
      </c>
    </row>
    <row r="216" spans="1:11">
      <c r="A216">
        <f>MATCH(H216,H$3:H216,0)</f>
        <v>214</v>
      </c>
      <c r="B216">
        <f t="shared" si="6"/>
        <v>1</v>
      </c>
      <c r="C216">
        <f t="shared" ca="1" si="7"/>
        <v>216</v>
      </c>
      <c r="H216">
        <v>214</v>
      </c>
      <c r="K216" t="s">
        <v>308</v>
      </c>
    </row>
    <row r="217" spans="1:11">
      <c r="A217">
        <f>MATCH(H217,H$3:H217,0)</f>
        <v>215</v>
      </c>
      <c r="B217">
        <f t="shared" si="6"/>
        <v>1</v>
      </c>
      <c r="C217">
        <f t="shared" ca="1" si="7"/>
        <v>217</v>
      </c>
      <c r="H217">
        <v>215</v>
      </c>
      <c r="K217" t="s">
        <v>311</v>
      </c>
    </row>
    <row r="218" spans="1:11">
      <c r="A218">
        <f>MATCH(H218,H$3:H218,0)</f>
        <v>216</v>
      </c>
      <c r="B218">
        <f t="shared" si="6"/>
        <v>1</v>
      </c>
      <c r="C218">
        <f t="shared" ca="1" si="7"/>
        <v>218</v>
      </c>
      <c r="H218">
        <v>216</v>
      </c>
      <c r="K218" t="s">
        <v>314</v>
      </c>
    </row>
    <row r="219" spans="1:11">
      <c r="A219">
        <f>MATCH(H219,H$3:H219,0)</f>
        <v>217</v>
      </c>
      <c r="B219">
        <f t="shared" si="6"/>
        <v>1</v>
      </c>
      <c r="C219">
        <f t="shared" ca="1" si="7"/>
        <v>219</v>
      </c>
      <c r="H219">
        <v>217</v>
      </c>
      <c r="K219" t="s">
        <v>316</v>
      </c>
    </row>
    <row r="220" spans="1:11">
      <c r="A220">
        <f>MATCH(H220,H$3:H220,0)</f>
        <v>218</v>
      </c>
      <c r="B220">
        <f t="shared" si="6"/>
        <v>1</v>
      </c>
      <c r="C220">
        <f t="shared" ca="1" si="7"/>
        <v>220</v>
      </c>
      <c r="H220">
        <v>218</v>
      </c>
      <c r="K220" t="s">
        <v>318</v>
      </c>
    </row>
    <row r="221" spans="1:11">
      <c r="A221">
        <f>MATCH(H221,H$3:H221,0)</f>
        <v>219</v>
      </c>
      <c r="B221">
        <f t="shared" si="6"/>
        <v>1</v>
      </c>
      <c r="C221">
        <f t="shared" ca="1" si="7"/>
        <v>221</v>
      </c>
      <c r="H221">
        <v>219</v>
      </c>
      <c r="K221" t="s">
        <v>319</v>
      </c>
    </row>
    <row r="222" spans="1:11">
      <c r="A222">
        <f>MATCH(H222,H$3:H222,0)</f>
        <v>220</v>
      </c>
      <c r="B222">
        <f t="shared" si="6"/>
        <v>1</v>
      </c>
      <c r="C222">
        <f t="shared" ca="1" si="7"/>
        <v>222</v>
      </c>
      <c r="H222">
        <v>220</v>
      </c>
      <c r="K222" t="s">
        <v>322</v>
      </c>
    </row>
    <row r="223" spans="1:11">
      <c r="A223">
        <f>MATCH(H223,H$3:H223,0)</f>
        <v>221</v>
      </c>
      <c r="B223">
        <f t="shared" si="6"/>
        <v>1</v>
      </c>
      <c r="C223">
        <f t="shared" ca="1" si="7"/>
        <v>223</v>
      </c>
      <c r="H223">
        <v>221</v>
      </c>
      <c r="K223" t="s">
        <v>323</v>
      </c>
    </row>
    <row r="224" spans="1:11">
      <c r="A224">
        <f>MATCH(H224,H$3:H224,0)</f>
        <v>222</v>
      </c>
      <c r="B224">
        <f t="shared" si="6"/>
        <v>1</v>
      </c>
      <c r="C224">
        <f t="shared" ca="1" si="7"/>
        <v>224</v>
      </c>
      <c r="H224">
        <v>222</v>
      </c>
      <c r="K224" t="s">
        <v>326</v>
      </c>
    </row>
    <row r="225" spans="1:11">
      <c r="A225">
        <f>MATCH(H225,H$3:H225,0)</f>
        <v>223</v>
      </c>
      <c r="B225">
        <f t="shared" si="6"/>
        <v>1</v>
      </c>
      <c r="C225">
        <f t="shared" ca="1" si="7"/>
        <v>225</v>
      </c>
      <c r="H225">
        <v>223</v>
      </c>
      <c r="K225" t="s">
        <v>329</v>
      </c>
    </row>
    <row r="226" spans="1:11">
      <c r="A226">
        <f>MATCH(H226,H$3:H226,0)</f>
        <v>224</v>
      </c>
      <c r="B226">
        <f t="shared" si="6"/>
        <v>1</v>
      </c>
      <c r="C226">
        <f t="shared" ca="1" si="7"/>
        <v>226</v>
      </c>
      <c r="H226">
        <v>224</v>
      </c>
      <c r="K226" t="s">
        <v>332</v>
      </c>
    </row>
    <row r="227" spans="1:11">
      <c r="A227">
        <f>MATCH(H227,H$3:H227,0)</f>
        <v>225</v>
      </c>
      <c r="B227">
        <f t="shared" si="6"/>
        <v>1</v>
      </c>
      <c r="C227">
        <f t="shared" ca="1" si="7"/>
        <v>227</v>
      </c>
      <c r="H227">
        <v>225</v>
      </c>
      <c r="K227" t="s">
        <v>335</v>
      </c>
    </row>
    <row r="228" spans="1:11">
      <c r="A228">
        <f>MATCH(H228,H$3:H228,0)</f>
        <v>226</v>
      </c>
      <c r="B228">
        <f t="shared" si="6"/>
        <v>1</v>
      </c>
      <c r="C228">
        <f t="shared" ca="1" si="7"/>
        <v>228</v>
      </c>
      <c r="H228">
        <v>226</v>
      </c>
      <c r="K228" t="s">
        <v>338</v>
      </c>
    </row>
    <row r="229" spans="1:11">
      <c r="A229">
        <f>MATCH(H229,H$3:H229,0)</f>
        <v>227</v>
      </c>
      <c r="B229">
        <f t="shared" si="6"/>
        <v>1</v>
      </c>
      <c r="C229">
        <f t="shared" ca="1" si="7"/>
        <v>229</v>
      </c>
      <c r="H229">
        <v>227</v>
      </c>
      <c r="K229" t="s">
        <v>341</v>
      </c>
    </row>
    <row r="230" spans="1:11">
      <c r="A230">
        <f>MATCH(H230,H$3:H230,0)</f>
        <v>228</v>
      </c>
      <c r="B230">
        <f t="shared" si="6"/>
        <v>1</v>
      </c>
      <c r="C230">
        <f t="shared" ca="1" si="7"/>
        <v>230</v>
      </c>
      <c r="H230">
        <v>228</v>
      </c>
      <c r="K230" t="s">
        <v>342</v>
      </c>
    </row>
    <row r="231" spans="1:11">
      <c r="A231">
        <f>MATCH(H231,H$3:H231,0)</f>
        <v>229</v>
      </c>
      <c r="B231">
        <f t="shared" si="6"/>
        <v>1</v>
      </c>
      <c r="C231">
        <f t="shared" ca="1" si="7"/>
        <v>231</v>
      </c>
      <c r="H231">
        <v>229</v>
      </c>
    </row>
    <row r="232" spans="1:11">
      <c r="A232">
        <f>MATCH(H232,H$3:H232,0)</f>
        <v>230</v>
      </c>
      <c r="B232">
        <f t="shared" si="6"/>
        <v>1</v>
      </c>
      <c r="C232">
        <f t="shared" ca="1" si="7"/>
        <v>232</v>
      </c>
      <c r="H232">
        <v>230</v>
      </c>
    </row>
    <row r="233" spans="1:11">
      <c r="A233">
        <f>MATCH(H233,H$3:H233,0)</f>
        <v>231</v>
      </c>
      <c r="B233">
        <f t="shared" si="6"/>
        <v>1</v>
      </c>
      <c r="C233">
        <f t="shared" ca="1" si="7"/>
        <v>233</v>
      </c>
      <c r="H233">
        <v>231</v>
      </c>
    </row>
    <row r="234" spans="1:11">
      <c r="A234">
        <f>MATCH(H234,H$3:H234,0)</f>
        <v>232</v>
      </c>
      <c r="B234">
        <f t="shared" si="6"/>
        <v>1</v>
      </c>
      <c r="C234">
        <f t="shared" ca="1" si="7"/>
        <v>234</v>
      </c>
      <c r="H234">
        <v>232</v>
      </c>
    </row>
    <row r="235" spans="1:11">
      <c r="A235">
        <f>MATCH(H235,H$3:H235,0)</f>
        <v>233</v>
      </c>
      <c r="B235">
        <f t="shared" si="6"/>
        <v>1</v>
      </c>
      <c r="C235">
        <f t="shared" ca="1" si="7"/>
        <v>235</v>
      </c>
      <c r="H235">
        <v>233</v>
      </c>
    </row>
    <row r="236" spans="1:11">
      <c r="A236">
        <f>MATCH(H236,H$3:H236,0)</f>
        <v>234</v>
      </c>
      <c r="B236">
        <f t="shared" si="6"/>
        <v>1</v>
      </c>
      <c r="C236">
        <f t="shared" ca="1" si="7"/>
        <v>236</v>
      </c>
      <c r="H236">
        <v>234</v>
      </c>
    </row>
    <row r="237" spans="1:11">
      <c r="A237">
        <f>MATCH(H237,H$3:H237,0)</f>
        <v>235</v>
      </c>
      <c r="B237">
        <f t="shared" si="6"/>
        <v>1</v>
      </c>
      <c r="C237">
        <f t="shared" ca="1" si="7"/>
        <v>237</v>
      </c>
      <c r="H237">
        <v>235</v>
      </c>
    </row>
    <row r="238" spans="1:11">
      <c r="A238">
        <f>MATCH(H238,H$3:H238,0)</f>
        <v>236</v>
      </c>
      <c r="B238">
        <f t="shared" si="6"/>
        <v>1</v>
      </c>
      <c r="C238">
        <f t="shared" ca="1" si="7"/>
        <v>238</v>
      </c>
      <c r="H238">
        <v>236</v>
      </c>
    </row>
    <row r="239" spans="1:11">
      <c r="A239">
        <f>MATCH(H239,H$3:H239,0)</f>
        <v>237</v>
      </c>
      <c r="B239">
        <f t="shared" si="6"/>
        <v>1</v>
      </c>
      <c r="C239">
        <f t="shared" ca="1" si="7"/>
        <v>239</v>
      </c>
      <c r="H239">
        <v>237</v>
      </c>
    </row>
    <row r="240" spans="1:11">
      <c r="A240">
        <f>MATCH(H240,H$3:H240,0)</f>
        <v>238</v>
      </c>
      <c r="B240">
        <f t="shared" si="6"/>
        <v>1</v>
      </c>
      <c r="C240">
        <f t="shared" ca="1" si="7"/>
        <v>240</v>
      </c>
      <c r="H240">
        <v>238</v>
      </c>
    </row>
    <row r="241" spans="1:8">
      <c r="A241">
        <f>MATCH(H241,H$3:H241,0)</f>
        <v>239</v>
      </c>
      <c r="B241">
        <f t="shared" si="6"/>
        <v>1</v>
      </c>
      <c r="C241">
        <f t="shared" ca="1" si="7"/>
        <v>241</v>
      </c>
      <c r="H241">
        <v>239</v>
      </c>
    </row>
    <row r="242" spans="1:8">
      <c r="A242">
        <f>MATCH(H242,H$3:H242,0)</f>
        <v>240</v>
      </c>
      <c r="B242">
        <f t="shared" si="6"/>
        <v>1</v>
      </c>
      <c r="C242">
        <f t="shared" ca="1" si="7"/>
        <v>242</v>
      </c>
      <c r="H242">
        <v>240</v>
      </c>
    </row>
    <row r="243" spans="1:8">
      <c r="A243">
        <f>MATCH(H243,H$3:H243,0)</f>
        <v>241</v>
      </c>
      <c r="B243">
        <f t="shared" si="6"/>
        <v>1</v>
      </c>
      <c r="C243">
        <f t="shared" ca="1" si="7"/>
        <v>243</v>
      </c>
      <c r="H243">
        <v>241</v>
      </c>
    </row>
    <row r="244" spans="1:8">
      <c r="A244">
        <f>MATCH(H244,H$3:H244,0)</f>
        <v>242</v>
      </c>
      <c r="B244">
        <f t="shared" si="6"/>
        <v>1</v>
      </c>
      <c r="C244">
        <f t="shared" ca="1" si="7"/>
        <v>244</v>
      </c>
      <c r="H244">
        <v>242</v>
      </c>
    </row>
    <row r="245" spans="1:8">
      <c r="A245">
        <f>MATCH(H245,H$3:H245,0)</f>
        <v>243</v>
      </c>
      <c r="B245">
        <f t="shared" si="6"/>
        <v>1</v>
      </c>
      <c r="C245">
        <f t="shared" ca="1" si="7"/>
        <v>245</v>
      </c>
      <c r="H245">
        <v>243</v>
      </c>
    </row>
    <row r="246" spans="1:8">
      <c r="A246">
        <f>MATCH(H246,H$3:H246,0)</f>
        <v>244</v>
      </c>
      <c r="B246">
        <f t="shared" si="6"/>
        <v>1</v>
      </c>
      <c r="C246">
        <f t="shared" ca="1" si="7"/>
        <v>246</v>
      </c>
      <c r="H246">
        <v>244</v>
      </c>
    </row>
    <row r="247" spans="1:8">
      <c r="A247">
        <f>MATCH(H247,H$3:H247,0)</f>
        <v>245</v>
      </c>
      <c r="B247">
        <f t="shared" si="6"/>
        <v>1</v>
      </c>
      <c r="C247">
        <f t="shared" ca="1" si="7"/>
        <v>247</v>
      </c>
      <c r="H247">
        <v>245</v>
      </c>
    </row>
    <row r="248" spans="1:8">
      <c r="A248">
        <f>MATCH(H248,H$3:H248,0)</f>
        <v>246</v>
      </c>
      <c r="B248">
        <f t="shared" si="6"/>
        <v>1</v>
      </c>
      <c r="C248">
        <f t="shared" ca="1" si="7"/>
        <v>248</v>
      </c>
      <c r="H248">
        <v>246</v>
      </c>
    </row>
    <row r="249" spans="1:8">
      <c r="A249">
        <f>MATCH(H249,H$3:H249,0)</f>
        <v>247</v>
      </c>
      <c r="B249">
        <f t="shared" si="6"/>
        <v>1</v>
      </c>
      <c r="C249">
        <f t="shared" ca="1" si="7"/>
        <v>249</v>
      </c>
      <c r="H249">
        <v>247</v>
      </c>
    </row>
    <row r="250" spans="1:8">
      <c r="A250">
        <f>MATCH(H250,H$3:H250,0)</f>
        <v>248</v>
      </c>
      <c r="B250">
        <f t="shared" si="6"/>
        <v>1</v>
      </c>
      <c r="C250">
        <f t="shared" ca="1" si="7"/>
        <v>250</v>
      </c>
      <c r="H250">
        <v>248</v>
      </c>
    </row>
    <row r="251" spans="1:8">
      <c r="A251">
        <f>MATCH(H251,H$3:H251,0)</f>
        <v>249</v>
      </c>
      <c r="B251">
        <f t="shared" si="6"/>
        <v>1</v>
      </c>
      <c r="C251">
        <f t="shared" ca="1" si="7"/>
        <v>251</v>
      </c>
      <c r="H251">
        <v>249</v>
      </c>
    </row>
    <row r="252" spans="1:8">
      <c r="A252">
        <f>MATCH(H252,H$3:H252,0)</f>
        <v>250</v>
      </c>
      <c r="B252">
        <f t="shared" si="6"/>
        <v>1</v>
      </c>
      <c r="C252">
        <f t="shared" ca="1" si="7"/>
        <v>252</v>
      </c>
      <c r="H252">
        <v>250</v>
      </c>
    </row>
    <row r="253" spans="1:8">
      <c r="A253">
        <f>MATCH(H253,H$3:H253,0)</f>
        <v>251</v>
      </c>
      <c r="B253">
        <f t="shared" si="6"/>
        <v>1</v>
      </c>
      <c r="C253">
        <f t="shared" ca="1" si="7"/>
        <v>253</v>
      </c>
      <c r="H253">
        <v>251</v>
      </c>
    </row>
    <row r="254" spans="1:8">
      <c r="A254">
        <f>MATCH(H254,H$3:H254,0)</f>
        <v>252</v>
      </c>
      <c r="B254">
        <f t="shared" si="6"/>
        <v>1</v>
      </c>
      <c r="C254">
        <f t="shared" ca="1" si="7"/>
        <v>254</v>
      </c>
      <c r="H254">
        <v>252</v>
      </c>
    </row>
    <row r="255" spans="1:8">
      <c r="A255">
        <f>MATCH(H255,H$3:H255,0)</f>
        <v>253</v>
      </c>
      <c r="B255">
        <f t="shared" si="6"/>
        <v>1</v>
      </c>
      <c r="C255">
        <f t="shared" ca="1" si="7"/>
        <v>255</v>
      </c>
      <c r="H255">
        <v>253</v>
      </c>
    </row>
    <row r="256" spans="1:8">
      <c r="A256">
        <f>MATCH(H256,H$3:H256,0)</f>
        <v>254</v>
      </c>
      <c r="B256">
        <f t="shared" si="6"/>
        <v>1</v>
      </c>
      <c r="C256">
        <f t="shared" ca="1" si="7"/>
        <v>256</v>
      </c>
      <c r="H256">
        <v>254</v>
      </c>
    </row>
    <row r="257" spans="1:8">
      <c r="A257">
        <f>MATCH(H257,H$3:H257,0)</f>
        <v>255</v>
      </c>
      <c r="B257">
        <f t="shared" si="6"/>
        <v>1</v>
      </c>
      <c r="C257">
        <f t="shared" ca="1" si="7"/>
        <v>257</v>
      </c>
      <c r="H257">
        <v>255</v>
      </c>
    </row>
    <row r="258" spans="1:8">
      <c r="A258">
        <f>MATCH(H258,H$3:H258,0)</f>
        <v>256</v>
      </c>
      <c r="B258">
        <f t="shared" si="6"/>
        <v>1</v>
      </c>
      <c r="C258">
        <f t="shared" ca="1" si="7"/>
        <v>258</v>
      </c>
      <c r="H258">
        <v>256</v>
      </c>
    </row>
    <row r="259" spans="1:8">
      <c r="A259">
        <f>MATCH(H259,H$3:H259,0)</f>
        <v>257</v>
      </c>
      <c r="B259">
        <f t="shared" si="6"/>
        <v>1</v>
      </c>
      <c r="C259">
        <f t="shared" ca="1" si="7"/>
        <v>259</v>
      </c>
      <c r="H259">
        <v>257</v>
      </c>
    </row>
    <row r="260" spans="1:8">
      <c r="A260">
        <f>MATCH(H260,H$3:H260,0)</f>
        <v>258</v>
      </c>
      <c r="B260">
        <f t="shared" ref="B260:B323" si="8">COUNTIF(H$3:H$3102,H260)</f>
        <v>1</v>
      </c>
      <c r="C260">
        <f t="shared" ref="C260:C323" ca="1" si="9">LOOKUP(1,1/((OFFSET(D$3,A260-1,0,B260,1)="")+(OFFSET(D$3,A260-1,0,B260,1)=D$2))/((OFFSET(E$3,A260-1,0,B260,1)="")+(OFFSET(E$3,A260-1,0,B260,1)=E$2))/((OFFSET(F$3,A260-1,0,B260,1)="")+(OFFSET(F$3,A260-1,0,B260,1)=F$2))/((OFFSET(G$3,A260-1,0,B260,1)="")+(OFFSET(G$3,A260-1,0,B260,1)&lt;=G$2)),ROW(OFFSET(D$3,A260-1,0,B260,1)))</f>
        <v>260</v>
      </c>
      <c r="H260">
        <v>258</v>
      </c>
    </row>
    <row r="261" spans="1:8">
      <c r="A261">
        <f>MATCH(H261,H$3:H261,0)</f>
        <v>259</v>
      </c>
      <c r="B261">
        <f t="shared" si="8"/>
        <v>1</v>
      </c>
      <c r="C261">
        <f t="shared" ca="1" si="9"/>
        <v>261</v>
      </c>
      <c r="H261">
        <v>259</v>
      </c>
    </row>
    <row r="262" spans="1:8">
      <c r="A262">
        <f>MATCH(H262,H$3:H262,0)</f>
        <v>260</v>
      </c>
      <c r="B262">
        <f t="shared" si="8"/>
        <v>1</v>
      </c>
      <c r="C262">
        <f t="shared" ca="1" si="9"/>
        <v>262</v>
      </c>
      <c r="H262">
        <v>260</v>
      </c>
    </row>
    <row r="263" spans="1:8">
      <c r="A263">
        <f>MATCH(H263,H$3:H263,0)</f>
        <v>261</v>
      </c>
      <c r="B263">
        <f t="shared" si="8"/>
        <v>1</v>
      </c>
      <c r="C263">
        <f t="shared" ca="1" si="9"/>
        <v>263</v>
      </c>
      <c r="H263">
        <v>261</v>
      </c>
    </row>
    <row r="264" spans="1:8">
      <c r="A264">
        <f>MATCH(H264,H$3:H264,0)</f>
        <v>262</v>
      </c>
      <c r="B264">
        <f t="shared" si="8"/>
        <v>1</v>
      </c>
      <c r="C264">
        <f t="shared" ca="1" si="9"/>
        <v>264</v>
      </c>
      <c r="H264">
        <v>262</v>
      </c>
    </row>
    <row r="265" spans="1:8">
      <c r="A265">
        <f>MATCH(H265,H$3:H265,0)</f>
        <v>263</v>
      </c>
      <c r="B265">
        <f t="shared" si="8"/>
        <v>1</v>
      </c>
      <c r="C265">
        <f t="shared" ca="1" si="9"/>
        <v>265</v>
      </c>
      <c r="H265">
        <v>263</v>
      </c>
    </row>
    <row r="266" spans="1:8">
      <c r="A266">
        <f>MATCH(H266,H$3:H266,0)</f>
        <v>264</v>
      </c>
      <c r="B266">
        <f t="shared" si="8"/>
        <v>1</v>
      </c>
      <c r="C266">
        <f t="shared" ca="1" si="9"/>
        <v>266</v>
      </c>
      <c r="H266">
        <v>264</v>
      </c>
    </row>
    <row r="267" spans="1:8">
      <c r="A267">
        <f>MATCH(H267,H$3:H267,0)</f>
        <v>265</v>
      </c>
      <c r="B267">
        <f t="shared" si="8"/>
        <v>1</v>
      </c>
      <c r="C267">
        <f t="shared" ca="1" si="9"/>
        <v>267</v>
      </c>
      <c r="H267">
        <v>265</v>
      </c>
    </row>
    <row r="268" spans="1:8">
      <c r="A268">
        <f>MATCH(H268,H$3:H268,0)</f>
        <v>266</v>
      </c>
      <c r="B268">
        <f t="shared" si="8"/>
        <v>1</v>
      </c>
      <c r="C268">
        <f t="shared" ca="1" si="9"/>
        <v>268</v>
      </c>
      <c r="H268">
        <v>266</v>
      </c>
    </row>
    <row r="269" spans="1:8">
      <c r="A269">
        <f>MATCH(H269,H$3:H269,0)</f>
        <v>267</v>
      </c>
      <c r="B269">
        <f t="shared" si="8"/>
        <v>1</v>
      </c>
      <c r="C269">
        <f t="shared" ca="1" si="9"/>
        <v>269</v>
      </c>
      <c r="H269">
        <v>267</v>
      </c>
    </row>
    <row r="270" spans="1:8">
      <c r="A270">
        <f>MATCH(H270,H$3:H270,0)</f>
        <v>268</v>
      </c>
      <c r="B270">
        <f t="shared" si="8"/>
        <v>1</v>
      </c>
      <c r="C270">
        <f t="shared" ca="1" si="9"/>
        <v>270</v>
      </c>
      <c r="H270">
        <v>268</v>
      </c>
    </row>
    <row r="271" spans="1:8">
      <c r="A271">
        <f>MATCH(H271,H$3:H271,0)</f>
        <v>269</v>
      </c>
      <c r="B271">
        <f t="shared" si="8"/>
        <v>1</v>
      </c>
      <c r="C271">
        <f t="shared" ca="1" si="9"/>
        <v>271</v>
      </c>
      <c r="H271">
        <v>269</v>
      </c>
    </row>
    <row r="272" spans="1:8">
      <c r="A272">
        <f>MATCH(H272,H$3:H272,0)</f>
        <v>270</v>
      </c>
      <c r="B272">
        <f t="shared" si="8"/>
        <v>1</v>
      </c>
      <c r="C272">
        <f t="shared" ca="1" si="9"/>
        <v>272</v>
      </c>
      <c r="H272">
        <v>270</v>
      </c>
    </row>
    <row r="273" spans="1:8">
      <c r="A273">
        <f>MATCH(H273,H$3:H273,0)</f>
        <v>271</v>
      </c>
      <c r="B273">
        <f t="shared" si="8"/>
        <v>1</v>
      </c>
      <c r="C273">
        <f t="shared" ca="1" si="9"/>
        <v>273</v>
      </c>
      <c r="H273">
        <v>271</v>
      </c>
    </row>
    <row r="274" spans="1:8">
      <c r="A274">
        <f>MATCH(H274,H$3:H274,0)</f>
        <v>272</v>
      </c>
      <c r="B274">
        <f t="shared" si="8"/>
        <v>1</v>
      </c>
      <c r="C274">
        <f t="shared" ca="1" si="9"/>
        <v>274</v>
      </c>
      <c r="H274">
        <v>272</v>
      </c>
    </row>
    <row r="275" spans="1:8">
      <c r="A275">
        <f>MATCH(H275,H$3:H275,0)</f>
        <v>273</v>
      </c>
      <c r="B275">
        <f t="shared" si="8"/>
        <v>1</v>
      </c>
      <c r="C275">
        <f t="shared" ca="1" si="9"/>
        <v>275</v>
      </c>
      <c r="H275">
        <v>273</v>
      </c>
    </row>
    <row r="276" spans="1:8">
      <c r="A276">
        <f>MATCH(H276,H$3:H276,0)</f>
        <v>274</v>
      </c>
      <c r="B276">
        <f t="shared" si="8"/>
        <v>1</v>
      </c>
      <c r="C276">
        <f t="shared" ca="1" si="9"/>
        <v>276</v>
      </c>
      <c r="H276">
        <v>274</v>
      </c>
    </row>
    <row r="277" spans="1:8">
      <c r="A277">
        <f>MATCH(H277,H$3:H277,0)</f>
        <v>275</v>
      </c>
      <c r="B277">
        <f t="shared" si="8"/>
        <v>1</v>
      </c>
      <c r="C277">
        <f t="shared" ca="1" si="9"/>
        <v>277</v>
      </c>
      <c r="H277">
        <v>275</v>
      </c>
    </row>
    <row r="278" spans="1:8">
      <c r="A278">
        <f>MATCH(H278,H$3:H278,0)</f>
        <v>276</v>
      </c>
      <c r="B278">
        <f t="shared" si="8"/>
        <v>1</v>
      </c>
      <c r="C278">
        <f t="shared" ca="1" si="9"/>
        <v>278</v>
      </c>
      <c r="H278">
        <v>276</v>
      </c>
    </row>
    <row r="279" spans="1:8">
      <c r="A279">
        <f>MATCH(H279,H$3:H279,0)</f>
        <v>277</v>
      </c>
      <c r="B279">
        <f t="shared" si="8"/>
        <v>1</v>
      </c>
      <c r="C279">
        <f t="shared" ca="1" si="9"/>
        <v>279</v>
      </c>
      <c r="H279">
        <v>277</v>
      </c>
    </row>
    <row r="280" spans="1:8">
      <c r="A280">
        <f>MATCH(H280,H$3:H280,0)</f>
        <v>278</v>
      </c>
      <c r="B280">
        <f t="shared" si="8"/>
        <v>1</v>
      </c>
      <c r="C280">
        <f t="shared" ca="1" si="9"/>
        <v>280</v>
      </c>
      <c r="H280">
        <v>278</v>
      </c>
    </row>
    <row r="281" spans="1:8">
      <c r="A281">
        <f>MATCH(H281,H$3:H281,0)</f>
        <v>279</v>
      </c>
      <c r="B281">
        <f t="shared" si="8"/>
        <v>1</v>
      </c>
      <c r="C281">
        <f t="shared" ca="1" si="9"/>
        <v>281</v>
      </c>
      <c r="H281">
        <v>279</v>
      </c>
    </row>
    <row r="282" spans="1:8">
      <c r="A282">
        <f>MATCH(H282,H$3:H282,0)</f>
        <v>280</v>
      </c>
      <c r="B282">
        <f t="shared" si="8"/>
        <v>1</v>
      </c>
      <c r="C282">
        <f t="shared" ca="1" si="9"/>
        <v>282</v>
      </c>
      <c r="H282">
        <v>280</v>
      </c>
    </row>
    <row r="283" spans="1:8">
      <c r="A283">
        <f>MATCH(H283,H$3:H283,0)</f>
        <v>281</v>
      </c>
      <c r="B283">
        <f t="shared" si="8"/>
        <v>1</v>
      </c>
      <c r="C283">
        <f t="shared" ca="1" si="9"/>
        <v>283</v>
      </c>
      <c r="H283">
        <v>281</v>
      </c>
    </row>
    <row r="284" spans="1:8">
      <c r="A284">
        <f>MATCH(H284,H$3:H284,0)</f>
        <v>282</v>
      </c>
      <c r="B284">
        <f t="shared" si="8"/>
        <v>1</v>
      </c>
      <c r="C284">
        <f t="shared" ca="1" si="9"/>
        <v>284</v>
      </c>
      <c r="H284">
        <v>282</v>
      </c>
    </row>
    <row r="285" spans="1:8">
      <c r="A285">
        <f>MATCH(H285,H$3:H285,0)</f>
        <v>283</v>
      </c>
      <c r="B285">
        <f t="shared" si="8"/>
        <v>1</v>
      </c>
      <c r="C285">
        <f t="shared" ca="1" si="9"/>
        <v>285</v>
      </c>
      <c r="H285">
        <v>283</v>
      </c>
    </row>
    <row r="286" spans="1:8">
      <c r="A286">
        <f>MATCH(H286,H$3:H286,0)</f>
        <v>284</v>
      </c>
      <c r="B286">
        <f t="shared" si="8"/>
        <v>1</v>
      </c>
      <c r="C286">
        <f t="shared" ca="1" si="9"/>
        <v>286</v>
      </c>
      <c r="H286">
        <v>284</v>
      </c>
    </row>
    <row r="287" spans="1:8">
      <c r="A287">
        <f>MATCH(H287,H$3:H287,0)</f>
        <v>285</v>
      </c>
      <c r="B287">
        <f t="shared" si="8"/>
        <v>1</v>
      </c>
      <c r="C287">
        <f t="shared" ca="1" si="9"/>
        <v>287</v>
      </c>
      <c r="H287">
        <v>285</v>
      </c>
    </row>
    <row r="288" spans="1:8">
      <c r="A288">
        <f>MATCH(H288,H$3:H288,0)</f>
        <v>286</v>
      </c>
      <c r="B288">
        <f t="shared" si="8"/>
        <v>1</v>
      </c>
      <c r="C288">
        <f t="shared" ca="1" si="9"/>
        <v>288</v>
      </c>
      <c r="H288">
        <v>286</v>
      </c>
    </row>
    <row r="289" spans="1:10">
      <c r="A289">
        <f>MATCH(H289,H$3:H289,0)</f>
        <v>287</v>
      </c>
      <c r="B289">
        <f t="shared" si="8"/>
        <v>1</v>
      </c>
      <c r="C289">
        <f t="shared" ca="1" si="9"/>
        <v>289</v>
      </c>
      <c r="H289">
        <v>287</v>
      </c>
    </row>
    <row r="290" spans="1:10">
      <c r="A290">
        <f>MATCH(H290,H$3:H290,0)</f>
        <v>288</v>
      </c>
      <c r="B290">
        <f t="shared" si="8"/>
        <v>1</v>
      </c>
      <c r="C290">
        <f t="shared" ca="1" si="9"/>
        <v>290</v>
      </c>
      <c r="H290">
        <v>288</v>
      </c>
    </row>
    <row r="291" spans="1:10">
      <c r="A291">
        <f>MATCH(H291,H$3:H291,0)</f>
        <v>289</v>
      </c>
      <c r="B291">
        <f t="shared" si="8"/>
        <v>1</v>
      </c>
      <c r="C291">
        <f t="shared" ca="1" si="9"/>
        <v>291</v>
      </c>
      <c r="H291">
        <v>289</v>
      </c>
    </row>
    <row r="292" spans="1:10">
      <c r="A292">
        <f>MATCH(H292,H$3:H292,0)</f>
        <v>290</v>
      </c>
      <c r="B292">
        <f t="shared" si="8"/>
        <v>1</v>
      </c>
      <c r="C292">
        <f t="shared" ca="1" si="9"/>
        <v>292</v>
      </c>
      <c r="H292">
        <v>290</v>
      </c>
    </row>
    <row r="293" spans="1:10">
      <c r="A293">
        <f>MATCH(H293,H$3:H293,0)</f>
        <v>291</v>
      </c>
      <c r="B293">
        <f t="shared" si="8"/>
        <v>1</v>
      </c>
      <c r="C293">
        <f t="shared" ca="1" si="9"/>
        <v>293</v>
      </c>
      <c r="H293">
        <v>291</v>
      </c>
    </row>
    <row r="294" spans="1:10">
      <c r="A294">
        <f>MATCH(H294,H$3:H294,0)</f>
        <v>292</v>
      </c>
      <c r="B294">
        <f t="shared" si="8"/>
        <v>1</v>
      </c>
      <c r="C294">
        <f t="shared" ca="1" si="9"/>
        <v>294</v>
      </c>
      <c r="H294">
        <v>292</v>
      </c>
    </row>
    <row r="295" spans="1:10">
      <c r="A295">
        <f>MATCH(H295,H$3:H295,0)</f>
        <v>293</v>
      </c>
      <c r="B295">
        <f t="shared" si="8"/>
        <v>1</v>
      </c>
      <c r="C295">
        <f t="shared" ca="1" si="9"/>
        <v>295</v>
      </c>
      <c r="H295">
        <v>293</v>
      </c>
    </row>
    <row r="296" spans="1:10">
      <c r="A296">
        <f>MATCH(H296,H$3:H296,0)</f>
        <v>294</v>
      </c>
      <c r="B296">
        <f t="shared" si="8"/>
        <v>1</v>
      </c>
      <c r="C296">
        <f t="shared" ca="1" si="9"/>
        <v>296</v>
      </c>
      <c r="H296">
        <v>294</v>
      </c>
    </row>
    <row r="297" spans="1:10">
      <c r="A297">
        <f>MATCH(H297,H$3:H297,0)</f>
        <v>295</v>
      </c>
      <c r="B297">
        <f t="shared" si="8"/>
        <v>1</v>
      </c>
      <c r="C297">
        <f t="shared" ca="1" si="9"/>
        <v>297</v>
      </c>
      <c r="H297">
        <v>295</v>
      </c>
    </row>
    <row r="298" spans="1:10">
      <c r="A298">
        <f>MATCH(H298,H$3:H298,0)</f>
        <v>296</v>
      </c>
      <c r="B298">
        <f t="shared" si="8"/>
        <v>1</v>
      </c>
      <c r="C298">
        <f t="shared" ca="1" si="9"/>
        <v>298</v>
      </c>
      <c r="H298">
        <v>296</v>
      </c>
    </row>
    <row r="299" spans="1:10">
      <c r="A299">
        <f>MATCH(H299,H$3:H299,0)</f>
        <v>297</v>
      </c>
      <c r="B299">
        <f t="shared" si="8"/>
        <v>1</v>
      </c>
      <c r="C299">
        <f t="shared" ca="1" si="9"/>
        <v>299</v>
      </c>
      <c r="H299">
        <v>297</v>
      </c>
    </row>
    <row r="300" spans="1:10">
      <c r="A300">
        <f>MATCH(H300,H$3:H300,0)</f>
        <v>298</v>
      </c>
      <c r="B300">
        <f t="shared" si="8"/>
        <v>1</v>
      </c>
      <c r="C300">
        <f t="shared" ca="1" si="9"/>
        <v>300</v>
      </c>
      <c r="H300">
        <v>298</v>
      </c>
    </row>
    <row r="301" spans="1:10">
      <c r="A301">
        <f>MATCH(H301,H$3:H301,0)</f>
        <v>299</v>
      </c>
      <c r="B301">
        <f t="shared" si="8"/>
        <v>1</v>
      </c>
      <c r="C301">
        <f t="shared" ca="1" si="9"/>
        <v>301</v>
      </c>
      <c r="H301">
        <v>299</v>
      </c>
    </row>
    <row r="302" spans="1:10">
      <c r="A302">
        <f>MATCH(H302,H$3:H302,0)</f>
        <v>300</v>
      </c>
      <c r="B302">
        <f t="shared" si="8"/>
        <v>1</v>
      </c>
      <c r="C302">
        <f t="shared" ca="1" si="9"/>
        <v>302</v>
      </c>
      <c r="H302">
        <v>300</v>
      </c>
      <c r="I302" t="s">
        <v>141</v>
      </c>
      <c r="J302" t="s">
        <v>143</v>
      </c>
    </row>
    <row r="303" spans="1:10">
      <c r="A303">
        <f>MATCH(H303,H$3:H303,0)</f>
        <v>301</v>
      </c>
      <c r="B303">
        <f t="shared" si="8"/>
        <v>1</v>
      </c>
      <c r="C303">
        <f t="shared" ca="1" si="9"/>
        <v>303</v>
      </c>
      <c r="H303">
        <v>301</v>
      </c>
      <c r="I303" t="s">
        <v>140</v>
      </c>
      <c r="J303" t="s">
        <v>145</v>
      </c>
    </row>
    <row r="304" spans="1:10">
      <c r="A304">
        <f>MATCH(H304,H$3:H304,0)</f>
        <v>302</v>
      </c>
      <c r="B304">
        <f t="shared" si="8"/>
        <v>1</v>
      </c>
      <c r="C304">
        <f t="shared" ca="1" si="9"/>
        <v>304</v>
      </c>
      <c r="H304">
        <v>302</v>
      </c>
      <c r="I304" t="s">
        <v>142</v>
      </c>
      <c r="J304" t="s">
        <v>144</v>
      </c>
    </row>
    <row r="305" spans="1:10">
      <c r="A305">
        <f>MATCH(H305,H$3:H305,0)</f>
        <v>303</v>
      </c>
      <c r="B305">
        <f t="shared" si="8"/>
        <v>1</v>
      </c>
      <c r="C305">
        <f t="shared" ca="1" si="9"/>
        <v>305</v>
      </c>
      <c r="H305">
        <v>303</v>
      </c>
      <c r="I305" t="s">
        <v>149</v>
      </c>
      <c r="J305" t="s">
        <v>150</v>
      </c>
    </row>
    <row r="306" spans="1:10">
      <c r="A306">
        <f>MATCH(H306,H$3:H306,0)</f>
        <v>304</v>
      </c>
      <c r="B306">
        <f t="shared" si="8"/>
        <v>1</v>
      </c>
      <c r="C306">
        <f t="shared" ca="1" si="9"/>
        <v>306</v>
      </c>
      <c r="H306">
        <v>304</v>
      </c>
      <c r="I306" t="s">
        <v>151</v>
      </c>
      <c r="J306" t="s">
        <v>152</v>
      </c>
    </row>
    <row r="307" spans="1:10">
      <c r="A307">
        <f>MATCH(H307,H$3:H307,0)</f>
        <v>305</v>
      </c>
      <c r="B307">
        <f t="shared" si="8"/>
        <v>1</v>
      </c>
      <c r="C307">
        <f t="shared" ca="1" si="9"/>
        <v>307</v>
      </c>
      <c r="H307">
        <v>305</v>
      </c>
      <c r="I307" t="s">
        <v>155</v>
      </c>
      <c r="J307" t="s">
        <v>156</v>
      </c>
    </row>
    <row r="308" spans="1:10">
      <c r="A308">
        <f>MATCH(H308,H$3:H308,0)</f>
        <v>306</v>
      </c>
      <c r="B308">
        <f t="shared" si="8"/>
        <v>1</v>
      </c>
      <c r="C308">
        <f t="shared" ca="1" si="9"/>
        <v>308</v>
      </c>
      <c r="H308">
        <v>306</v>
      </c>
      <c r="I308" t="s">
        <v>158</v>
      </c>
      <c r="J308" t="s">
        <v>159</v>
      </c>
    </row>
    <row r="309" spans="1:10">
      <c r="A309">
        <f>MATCH(H309,H$3:H309,0)</f>
        <v>307</v>
      </c>
      <c r="B309">
        <f t="shared" si="8"/>
        <v>1</v>
      </c>
      <c r="C309">
        <f t="shared" ca="1" si="9"/>
        <v>309</v>
      </c>
      <c r="H309">
        <v>307</v>
      </c>
      <c r="I309" t="s">
        <v>160</v>
      </c>
      <c r="J309" t="s">
        <v>161</v>
      </c>
    </row>
    <row r="310" spans="1:10">
      <c r="A310">
        <f>MATCH(H310,H$3:H310,0)</f>
        <v>308</v>
      </c>
      <c r="B310">
        <f t="shared" si="8"/>
        <v>1</v>
      </c>
      <c r="C310">
        <f t="shared" ca="1" si="9"/>
        <v>310</v>
      </c>
      <c r="H310">
        <v>308</v>
      </c>
      <c r="I310" t="s">
        <v>163</v>
      </c>
      <c r="J310" t="s">
        <v>164</v>
      </c>
    </row>
    <row r="311" spans="1:10">
      <c r="A311">
        <f>MATCH(H311,H$3:H311,0)</f>
        <v>309</v>
      </c>
      <c r="B311">
        <f t="shared" si="8"/>
        <v>1</v>
      </c>
      <c r="C311">
        <f t="shared" ca="1" si="9"/>
        <v>311</v>
      </c>
      <c r="H311">
        <v>309</v>
      </c>
      <c r="I311" t="s">
        <v>176</v>
      </c>
      <c r="J311" t="s">
        <v>177</v>
      </c>
    </row>
    <row r="312" spans="1:10">
      <c r="A312">
        <f>MATCH(H312,H$3:H312,0)</f>
        <v>310</v>
      </c>
      <c r="B312">
        <f t="shared" si="8"/>
        <v>1</v>
      </c>
      <c r="C312">
        <f t="shared" ca="1" si="9"/>
        <v>312</v>
      </c>
      <c r="H312">
        <v>310</v>
      </c>
      <c r="I312" t="s">
        <v>179</v>
      </c>
      <c r="J312" t="s">
        <v>180</v>
      </c>
    </row>
    <row r="313" spans="1:10">
      <c r="A313">
        <f>MATCH(H313,H$3:H313,0)</f>
        <v>311</v>
      </c>
      <c r="B313">
        <f t="shared" si="8"/>
        <v>1</v>
      </c>
      <c r="C313">
        <f t="shared" ca="1" si="9"/>
        <v>313</v>
      </c>
      <c r="H313">
        <v>311</v>
      </c>
      <c r="I313" t="s">
        <v>182</v>
      </c>
      <c r="J313" t="s">
        <v>183</v>
      </c>
    </row>
    <row r="314" spans="1:10">
      <c r="A314">
        <f>MATCH(H314,H$3:H314,0)</f>
        <v>312</v>
      </c>
      <c r="B314">
        <f t="shared" si="8"/>
        <v>1</v>
      </c>
      <c r="C314">
        <f t="shared" ca="1" si="9"/>
        <v>314</v>
      </c>
      <c r="H314">
        <v>312</v>
      </c>
      <c r="I314" t="s">
        <v>185</v>
      </c>
      <c r="J314" t="s">
        <v>186</v>
      </c>
    </row>
    <row r="315" spans="1:10">
      <c r="A315">
        <f>MATCH(H315,H$3:H315,0)</f>
        <v>313</v>
      </c>
      <c r="B315">
        <f t="shared" si="8"/>
        <v>1</v>
      </c>
      <c r="C315">
        <f t="shared" ca="1" si="9"/>
        <v>315</v>
      </c>
      <c r="H315">
        <v>313</v>
      </c>
      <c r="I315" t="s">
        <v>188</v>
      </c>
      <c r="J315" t="s">
        <v>189</v>
      </c>
    </row>
    <row r="316" spans="1:10">
      <c r="A316">
        <f>MATCH(H316,H$3:H316,0)</f>
        <v>314</v>
      </c>
      <c r="B316">
        <f t="shared" si="8"/>
        <v>1</v>
      </c>
      <c r="C316">
        <f t="shared" ca="1" si="9"/>
        <v>316</v>
      </c>
      <c r="H316">
        <v>314</v>
      </c>
      <c r="I316" t="s">
        <v>191</v>
      </c>
      <c r="J316" t="s">
        <v>192</v>
      </c>
    </row>
    <row r="317" spans="1:10">
      <c r="A317">
        <f>MATCH(H317,H$3:H317,0)</f>
        <v>315</v>
      </c>
      <c r="B317">
        <f t="shared" si="8"/>
        <v>1</v>
      </c>
      <c r="C317">
        <f t="shared" ca="1" si="9"/>
        <v>317</v>
      </c>
      <c r="H317">
        <v>315</v>
      </c>
      <c r="I317" t="s">
        <v>194</v>
      </c>
      <c r="J317" t="s">
        <v>195</v>
      </c>
    </row>
    <row r="318" spans="1:10">
      <c r="A318">
        <f>MATCH(H318,H$3:H318,0)</f>
        <v>316</v>
      </c>
      <c r="B318">
        <f t="shared" si="8"/>
        <v>1</v>
      </c>
      <c r="C318">
        <f t="shared" ca="1" si="9"/>
        <v>318</v>
      </c>
      <c r="H318">
        <v>316</v>
      </c>
      <c r="I318" t="s">
        <v>197</v>
      </c>
      <c r="J318" t="s">
        <v>198</v>
      </c>
    </row>
    <row r="319" spans="1:10">
      <c r="A319">
        <f>MATCH(H319,H$3:H319,0)</f>
        <v>317</v>
      </c>
      <c r="B319">
        <f t="shared" si="8"/>
        <v>1</v>
      </c>
      <c r="C319">
        <f t="shared" ca="1" si="9"/>
        <v>319</v>
      </c>
      <c r="H319">
        <v>317</v>
      </c>
      <c r="I319" t="s">
        <v>200</v>
      </c>
      <c r="J319" t="s">
        <v>201</v>
      </c>
    </row>
    <row r="320" spans="1:10">
      <c r="A320">
        <f>MATCH(H320,H$3:H320,0)</f>
        <v>318</v>
      </c>
      <c r="B320">
        <f t="shared" si="8"/>
        <v>1</v>
      </c>
      <c r="C320">
        <f t="shared" ca="1" si="9"/>
        <v>320</v>
      </c>
      <c r="H320">
        <v>318</v>
      </c>
      <c r="I320" t="s">
        <v>203</v>
      </c>
      <c r="J320" t="s">
        <v>204</v>
      </c>
    </row>
    <row r="321" spans="1:10">
      <c r="A321">
        <f>MATCH(H321,H$3:H321,0)</f>
        <v>319</v>
      </c>
      <c r="B321">
        <f t="shared" si="8"/>
        <v>1</v>
      </c>
      <c r="C321">
        <f t="shared" ca="1" si="9"/>
        <v>321</v>
      </c>
      <c r="H321">
        <v>319</v>
      </c>
      <c r="I321" s="1" t="s">
        <v>3929</v>
      </c>
      <c r="J321" t="s">
        <v>206</v>
      </c>
    </row>
    <row r="322" spans="1:10">
      <c r="A322">
        <f>MATCH(H322,H$3:H322,0)</f>
        <v>320</v>
      </c>
      <c r="B322">
        <f t="shared" si="8"/>
        <v>1</v>
      </c>
      <c r="C322">
        <f t="shared" ca="1" si="9"/>
        <v>322</v>
      </c>
      <c r="H322">
        <v>320</v>
      </c>
      <c r="I322" t="s">
        <v>208</v>
      </c>
      <c r="J322" t="s">
        <v>209</v>
      </c>
    </row>
    <row r="323" spans="1:10">
      <c r="A323">
        <f>MATCH(H323,H$3:H323,0)</f>
        <v>321</v>
      </c>
      <c r="B323">
        <f t="shared" si="8"/>
        <v>1</v>
      </c>
      <c r="C323">
        <f t="shared" ca="1" si="9"/>
        <v>323</v>
      </c>
      <c r="H323">
        <v>321</v>
      </c>
      <c r="I323" s="1" t="s">
        <v>3928</v>
      </c>
      <c r="J323" t="s">
        <v>211</v>
      </c>
    </row>
    <row r="324" spans="1:10">
      <c r="A324">
        <f>MATCH(H324,H$3:H324,0)</f>
        <v>322</v>
      </c>
      <c r="B324">
        <f t="shared" ref="B324:B387" si="10">COUNTIF(H$3:H$3102,H324)</f>
        <v>1</v>
      </c>
      <c r="C324">
        <f t="shared" ref="C324:C387" ca="1" si="11">LOOKUP(1,1/((OFFSET(D$3,A324-1,0,B324,1)="")+(OFFSET(D$3,A324-1,0,B324,1)=D$2))/((OFFSET(E$3,A324-1,0,B324,1)="")+(OFFSET(E$3,A324-1,0,B324,1)=E$2))/((OFFSET(F$3,A324-1,0,B324,1)="")+(OFFSET(F$3,A324-1,0,B324,1)=F$2))/((OFFSET(G$3,A324-1,0,B324,1)="")+(OFFSET(G$3,A324-1,0,B324,1)&lt;=G$2)),ROW(OFFSET(D$3,A324-1,0,B324,1)))</f>
        <v>324</v>
      </c>
      <c r="H324">
        <v>322</v>
      </c>
      <c r="I324" t="s">
        <v>213</v>
      </c>
      <c r="J324" t="s">
        <v>214</v>
      </c>
    </row>
    <row r="325" spans="1:10">
      <c r="A325">
        <f>MATCH(H325,H$3:H325,0)</f>
        <v>323</v>
      </c>
      <c r="B325">
        <f t="shared" si="10"/>
        <v>1</v>
      </c>
      <c r="C325">
        <f t="shared" ca="1" si="11"/>
        <v>325</v>
      </c>
      <c r="H325">
        <v>323</v>
      </c>
      <c r="I325" t="s">
        <v>216</v>
      </c>
      <c r="J325" t="s">
        <v>217</v>
      </c>
    </row>
    <row r="326" spans="1:10">
      <c r="A326">
        <f>MATCH(H326,H$3:H326,0)</f>
        <v>324</v>
      </c>
      <c r="B326">
        <f t="shared" si="10"/>
        <v>1</v>
      </c>
      <c r="C326">
        <f t="shared" ca="1" si="11"/>
        <v>326</v>
      </c>
      <c r="H326">
        <v>324</v>
      </c>
      <c r="I326" t="s">
        <v>219</v>
      </c>
      <c r="J326" t="s">
        <v>220</v>
      </c>
    </row>
    <row r="327" spans="1:10">
      <c r="A327">
        <f>MATCH(H327,H$3:H327,0)</f>
        <v>325</v>
      </c>
      <c r="B327">
        <f t="shared" si="10"/>
        <v>1</v>
      </c>
      <c r="C327">
        <f t="shared" ca="1" si="11"/>
        <v>327</v>
      </c>
      <c r="H327">
        <v>325</v>
      </c>
      <c r="I327" t="s">
        <v>222</v>
      </c>
      <c r="J327" t="s">
        <v>223</v>
      </c>
    </row>
    <row r="328" spans="1:10">
      <c r="A328">
        <f>MATCH(H328,H$3:H328,0)</f>
        <v>326</v>
      </c>
      <c r="B328">
        <f t="shared" si="10"/>
        <v>1</v>
      </c>
      <c r="C328">
        <f t="shared" ca="1" si="11"/>
        <v>328</v>
      </c>
      <c r="H328">
        <v>326</v>
      </c>
      <c r="I328" t="s">
        <v>225</v>
      </c>
      <c r="J328" s="1" t="s">
        <v>3293</v>
      </c>
    </row>
    <row r="329" spans="1:10">
      <c r="A329">
        <f>MATCH(H329,H$3:H329,0)</f>
        <v>327</v>
      </c>
      <c r="B329">
        <f t="shared" si="10"/>
        <v>1</v>
      </c>
      <c r="C329">
        <f t="shared" ca="1" si="11"/>
        <v>329</v>
      </c>
      <c r="H329">
        <v>327</v>
      </c>
      <c r="I329" t="s">
        <v>227</v>
      </c>
      <c r="J329" t="s">
        <v>228</v>
      </c>
    </row>
    <row r="330" spans="1:10">
      <c r="A330">
        <f>MATCH(H330,H$3:H330,0)</f>
        <v>328</v>
      </c>
      <c r="B330">
        <f t="shared" si="10"/>
        <v>1</v>
      </c>
      <c r="C330">
        <f t="shared" ca="1" si="11"/>
        <v>330</v>
      </c>
      <c r="H330">
        <v>328</v>
      </c>
      <c r="I330" t="s">
        <v>230</v>
      </c>
      <c r="J330" t="s">
        <v>231</v>
      </c>
    </row>
    <row r="331" spans="1:10">
      <c r="A331">
        <f>MATCH(H331,H$3:H331,0)</f>
        <v>329</v>
      </c>
      <c r="B331">
        <f t="shared" si="10"/>
        <v>1</v>
      </c>
      <c r="C331">
        <f t="shared" ca="1" si="11"/>
        <v>331</v>
      </c>
      <c r="H331">
        <v>329</v>
      </c>
      <c r="I331" t="s">
        <v>233</v>
      </c>
      <c r="J331" t="s">
        <v>234</v>
      </c>
    </row>
    <row r="332" spans="1:10">
      <c r="A332">
        <f>MATCH(H332,H$3:H332,0)</f>
        <v>330</v>
      </c>
      <c r="B332">
        <f t="shared" si="10"/>
        <v>1</v>
      </c>
      <c r="C332">
        <f t="shared" ca="1" si="11"/>
        <v>332</v>
      </c>
      <c r="H332">
        <v>330</v>
      </c>
      <c r="I332" t="s">
        <v>236</v>
      </c>
      <c r="J332" t="s">
        <v>237</v>
      </c>
    </row>
    <row r="333" spans="1:10">
      <c r="A333">
        <f>MATCH(H333,H$3:H333,0)</f>
        <v>331</v>
      </c>
      <c r="B333">
        <f t="shared" si="10"/>
        <v>1</v>
      </c>
      <c r="C333">
        <f t="shared" ca="1" si="11"/>
        <v>333</v>
      </c>
      <c r="H333">
        <v>331</v>
      </c>
      <c r="I333" t="s">
        <v>239</v>
      </c>
      <c r="J333" t="s">
        <v>240</v>
      </c>
    </row>
    <row r="334" spans="1:10">
      <c r="A334">
        <f>MATCH(H334,H$3:H334,0)</f>
        <v>332</v>
      </c>
      <c r="B334">
        <f t="shared" si="10"/>
        <v>1</v>
      </c>
      <c r="C334">
        <f t="shared" ca="1" si="11"/>
        <v>334</v>
      </c>
      <c r="H334">
        <v>332</v>
      </c>
      <c r="I334" t="s">
        <v>242</v>
      </c>
      <c r="J334" t="s">
        <v>243</v>
      </c>
    </row>
    <row r="335" spans="1:10">
      <c r="A335">
        <f>MATCH(H335,H$3:H335,0)</f>
        <v>333</v>
      </c>
      <c r="B335">
        <f t="shared" si="10"/>
        <v>1</v>
      </c>
      <c r="C335">
        <f t="shared" ca="1" si="11"/>
        <v>335</v>
      </c>
      <c r="H335">
        <v>333</v>
      </c>
      <c r="I335" t="s">
        <v>245</v>
      </c>
      <c r="J335" t="s">
        <v>246</v>
      </c>
    </row>
    <row r="336" spans="1:10">
      <c r="A336">
        <f>MATCH(H336,H$3:H336,0)</f>
        <v>334</v>
      </c>
      <c r="B336">
        <f t="shared" si="10"/>
        <v>1</v>
      </c>
      <c r="C336">
        <f t="shared" ca="1" si="11"/>
        <v>336</v>
      </c>
      <c r="H336">
        <v>334</v>
      </c>
      <c r="I336" t="s">
        <v>248</v>
      </c>
      <c r="J336" t="s">
        <v>249</v>
      </c>
    </row>
    <row r="337" spans="1:10">
      <c r="A337">
        <f>MATCH(H337,H$3:H337,0)</f>
        <v>335</v>
      </c>
      <c r="B337">
        <f t="shared" si="10"/>
        <v>1</v>
      </c>
      <c r="C337">
        <f t="shared" ca="1" si="11"/>
        <v>337</v>
      </c>
      <c r="H337">
        <v>335</v>
      </c>
      <c r="I337" t="s">
        <v>251</v>
      </c>
      <c r="J337" t="s">
        <v>252</v>
      </c>
    </row>
    <row r="338" spans="1:10">
      <c r="A338">
        <f>MATCH(H338,H$3:H338,0)</f>
        <v>336</v>
      </c>
      <c r="B338">
        <f t="shared" si="10"/>
        <v>1</v>
      </c>
      <c r="C338">
        <f t="shared" ca="1" si="11"/>
        <v>338</v>
      </c>
      <c r="H338">
        <v>336</v>
      </c>
      <c r="I338" t="s">
        <v>345</v>
      </c>
      <c r="J338" t="s">
        <v>254</v>
      </c>
    </row>
    <row r="339" spans="1:10">
      <c r="A339">
        <f>MATCH(H339,H$3:H339,0)</f>
        <v>337</v>
      </c>
      <c r="B339">
        <f t="shared" si="10"/>
        <v>1</v>
      </c>
      <c r="C339">
        <f t="shared" ca="1" si="11"/>
        <v>339</v>
      </c>
      <c r="H339">
        <v>337</v>
      </c>
      <c r="I339" t="s">
        <v>256</v>
      </c>
      <c r="J339" t="s">
        <v>257</v>
      </c>
    </row>
    <row r="340" spans="1:10">
      <c r="A340">
        <f>MATCH(H340,H$3:H340,0)</f>
        <v>338</v>
      </c>
      <c r="B340">
        <f t="shared" si="10"/>
        <v>1</v>
      </c>
      <c r="C340">
        <f t="shared" ca="1" si="11"/>
        <v>340</v>
      </c>
      <c r="H340">
        <v>338</v>
      </c>
      <c r="I340" t="s">
        <v>259</v>
      </c>
      <c r="J340" t="s">
        <v>260</v>
      </c>
    </row>
    <row r="341" spans="1:10">
      <c r="A341">
        <f>MATCH(H341,H$3:H341,0)</f>
        <v>339</v>
      </c>
      <c r="B341">
        <f t="shared" si="10"/>
        <v>1</v>
      </c>
      <c r="C341">
        <f t="shared" ca="1" si="11"/>
        <v>341</v>
      </c>
      <c r="H341">
        <v>339</v>
      </c>
      <c r="I341" t="s">
        <v>262</v>
      </c>
      <c r="J341" t="s">
        <v>263</v>
      </c>
    </row>
    <row r="342" spans="1:10">
      <c r="A342">
        <f>MATCH(H342,H$3:H342,0)</f>
        <v>340</v>
      </c>
      <c r="B342">
        <f t="shared" si="10"/>
        <v>1</v>
      </c>
      <c r="C342">
        <f t="shared" ca="1" si="11"/>
        <v>342</v>
      </c>
      <c r="H342">
        <v>340</v>
      </c>
      <c r="I342" t="s">
        <v>264</v>
      </c>
      <c r="J342" t="s">
        <v>265</v>
      </c>
    </row>
    <row r="343" spans="1:10">
      <c r="A343">
        <f>MATCH(H343,H$3:H343,0)</f>
        <v>341</v>
      </c>
      <c r="B343">
        <f t="shared" si="10"/>
        <v>1</v>
      </c>
      <c r="C343">
        <f t="shared" ca="1" si="11"/>
        <v>343</v>
      </c>
      <c r="H343">
        <v>341</v>
      </c>
      <c r="I343" t="s">
        <v>267</v>
      </c>
      <c r="J343" t="s">
        <v>268</v>
      </c>
    </row>
    <row r="344" spans="1:10">
      <c r="A344">
        <f>MATCH(H344,H$3:H344,0)</f>
        <v>342</v>
      </c>
      <c r="B344">
        <f t="shared" si="10"/>
        <v>1</v>
      </c>
      <c r="C344">
        <f t="shared" ca="1" si="11"/>
        <v>344</v>
      </c>
      <c r="H344">
        <v>342</v>
      </c>
      <c r="I344" t="s">
        <v>270</v>
      </c>
      <c r="J344" t="s">
        <v>272</v>
      </c>
    </row>
    <row r="345" spans="1:10">
      <c r="A345">
        <f>MATCH(H345,H$3:H345,0)</f>
        <v>343</v>
      </c>
      <c r="B345">
        <f t="shared" si="10"/>
        <v>1</v>
      </c>
      <c r="C345">
        <f t="shared" ca="1" si="11"/>
        <v>345</v>
      </c>
      <c r="H345">
        <v>343</v>
      </c>
      <c r="I345" t="s">
        <v>271</v>
      </c>
      <c r="J345" t="s">
        <v>273</v>
      </c>
    </row>
    <row r="346" spans="1:10">
      <c r="A346">
        <f>MATCH(H346,H$3:H346,0)</f>
        <v>344</v>
      </c>
      <c r="B346">
        <f t="shared" si="10"/>
        <v>1</v>
      </c>
      <c r="C346">
        <f t="shared" ca="1" si="11"/>
        <v>346</v>
      </c>
      <c r="H346">
        <v>344</v>
      </c>
      <c r="I346" t="s">
        <v>274</v>
      </c>
      <c r="J346" t="s">
        <v>275</v>
      </c>
    </row>
    <row r="347" spans="1:10">
      <c r="A347">
        <f>MATCH(H347,H$3:H347,0)</f>
        <v>345</v>
      </c>
      <c r="B347">
        <f t="shared" si="10"/>
        <v>1</v>
      </c>
      <c r="C347">
        <f t="shared" ca="1" si="11"/>
        <v>347</v>
      </c>
      <c r="H347">
        <v>345</v>
      </c>
      <c r="I347" t="s">
        <v>276</v>
      </c>
      <c r="J347" t="s">
        <v>277</v>
      </c>
    </row>
    <row r="348" spans="1:10">
      <c r="A348">
        <f>MATCH(H348,H$3:H348,0)</f>
        <v>346</v>
      </c>
      <c r="B348">
        <f t="shared" si="10"/>
        <v>1</v>
      </c>
      <c r="C348">
        <f t="shared" ca="1" si="11"/>
        <v>348</v>
      </c>
      <c r="H348">
        <v>346</v>
      </c>
      <c r="I348" t="s">
        <v>279</v>
      </c>
      <c r="J348" t="s">
        <v>281</v>
      </c>
    </row>
    <row r="349" spans="1:10">
      <c r="A349">
        <f>MATCH(H349,H$3:H349,0)</f>
        <v>347</v>
      </c>
      <c r="B349">
        <f t="shared" si="10"/>
        <v>1</v>
      </c>
      <c r="C349">
        <f t="shared" ca="1" si="11"/>
        <v>349</v>
      </c>
      <c r="H349">
        <v>347</v>
      </c>
      <c r="I349" t="s">
        <v>280</v>
      </c>
      <c r="J349" t="s">
        <v>282</v>
      </c>
    </row>
    <row r="350" spans="1:10">
      <c r="A350">
        <f>MATCH(H350,H$3:H350,0)</f>
        <v>348</v>
      </c>
      <c r="B350">
        <f t="shared" si="10"/>
        <v>1</v>
      </c>
      <c r="C350">
        <f t="shared" ca="1" si="11"/>
        <v>350</v>
      </c>
      <c r="H350">
        <v>348</v>
      </c>
      <c r="I350" t="s">
        <v>284</v>
      </c>
      <c r="J350" t="s">
        <v>286</v>
      </c>
    </row>
    <row r="351" spans="1:10">
      <c r="A351">
        <f>MATCH(H351,H$3:H351,0)</f>
        <v>349</v>
      </c>
      <c r="B351">
        <f t="shared" si="10"/>
        <v>1</v>
      </c>
      <c r="C351">
        <f t="shared" ca="1" si="11"/>
        <v>351</v>
      </c>
      <c r="H351">
        <v>349</v>
      </c>
      <c r="I351" t="s">
        <v>285</v>
      </c>
      <c r="J351" t="s">
        <v>287</v>
      </c>
    </row>
    <row r="352" spans="1:10">
      <c r="A352">
        <f>MATCH(H352,H$3:H352,0)</f>
        <v>350</v>
      </c>
      <c r="B352">
        <f t="shared" si="10"/>
        <v>1</v>
      </c>
      <c r="C352">
        <f t="shared" ca="1" si="11"/>
        <v>352</v>
      </c>
      <c r="H352">
        <v>350</v>
      </c>
      <c r="I352" t="s">
        <v>290</v>
      </c>
      <c r="J352" t="s">
        <v>292</v>
      </c>
    </row>
    <row r="353" spans="1:10">
      <c r="A353">
        <f>MATCH(H353,H$3:H353,0)</f>
        <v>351</v>
      </c>
      <c r="B353">
        <f t="shared" si="10"/>
        <v>1</v>
      </c>
      <c r="C353">
        <f t="shared" ca="1" si="11"/>
        <v>353</v>
      </c>
      <c r="H353">
        <v>351</v>
      </c>
      <c r="I353" t="s">
        <v>291</v>
      </c>
      <c r="J353" t="s">
        <v>293</v>
      </c>
    </row>
    <row r="354" spans="1:10">
      <c r="A354">
        <f>MATCH(H354,H$3:H354,0)</f>
        <v>352</v>
      </c>
      <c r="B354">
        <f t="shared" si="10"/>
        <v>1</v>
      </c>
      <c r="C354">
        <f t="shared" ca="1" si="11"/>
        <v>354</v>
      </c>
      <c r="H354">
        <v>352</v>
      </c>
      <c r="I354" t="s">
        <v>295</v>
      </c>
      <c r="J354" t="s">
        <v>296</v>
      </c>
    </row>
    <row r="355" spans="1:10">
      <c r="A355">
        <f>MATCH(H355,H$3:H355,0)</f>
        <v>353</v>
      </c>
      <c r="B355">
        <f t="shared" si="10"/>
        <v>1</v>
      </c>
      <c r="C355">
        <f t="shared" ca="1" si="11"/>
        <v>355</v>
      </c>
      <c r="H355">
        <v>353</v>
      </c>
      <c r="I355" t="s">
        <v>298</v>
      </c>
      <c r="J355" t="s">
        <v>299</v>
      </c>
    </row>
    <row r="356" spans="1:10">
      <c r="A356">
        <f>MATCH(H356,H$3:H356,0)</f>
        <v>354</v>
      </c>
      <c r="B356">
        <f t="shared" si="10"/>
        <v>1</v>
      </c>
      <c r="C356">
        <f t="shared" ca="1" si="11"/>
        <v>356</v>
      </c>
      <c r="H356">
        <v>354</v>
      </c>
      <c r="I356" t="s">
        <v>301</v>
      </c>
      <c r="J356" t="s">
        <v>302</v>
      </c>
    </row>
    <row r="357" spans="1:10">
      <c r="A357">
        <f>MATCH(H357,H$3:H357,0)</f>
        <v>355</v>
      </c>
      <c r="B357">
        <f t="shared" si="10"/>
        <v>1</v>
      </c>
      <c r="C357">
        <f t="shared" ca="1" si="11"/>
        <v>357</v>
      </c>
      <c r="H357">
        <v>355</v>
      </c>
      <c r="I357" t="s">
        <v>304</v>
      </c>
      <c r="J357" t="s">
        <v>305</v>
      </c>
    </row>
    <row r="358" spans="1:10">
      <c r="A358">
        <f>MATCH(H358,H$3:H358,0)</f>
        <v>356</v>
      </c>
      <c r="B358">
        <f t="shared" si="10"/>
        <v>1</v>
      </c>
      <c r="C358">
        <f t="shared" ca="1" si="11"/>
        <v>358</v>
      </c>
      <c r="H358">
        <v>356</v>
      </c>
      <c r="I358" t="s">
        <v>306</v>
      </c>
      <c r="J358" t="s">
        <v>307</v>
      </c>
    </row>
    <row r="359" spans="1:10">
      <c r="A359">
        <f>MATCH(H359,H$3:H359,0)</f>
        <v>357</v>
      </c>
      <c r="B359">
        <f t="shared" si="10"/>
        <v>1</v>
      </c>
      <c r="C359">
        <f t="shared" ca="1" si="11"/>
        <v>359</v>
      </c>
      <c r="H359">
        <v>357</v>
      </c>
      <c r="I359" t="s">
        <v>309</v>
      </c>
      <c r="J359" t="s">
        <v>310</v>
      </c>
    </row>
    <row r="360" spans="1:10">
      <c r="A360">
        <f>MATCH(H360,H$3:H360,0)</f>
        <v>358</v>
      </c>
      <c r="B360">
        <f t="shared" si="10"/>
        <v>1</v>
      </c>
      <c r="C360">
        <f t="shared" ca="1" si="11"/>
        <v>360</v>
      </c>
      <c r="H360">
        <v>358</v>
      </c>
      <c r="I360" t="s">
        <v>312</v>
      </c>
      <c r="J360" t="s">
        <v>313</v>
      </c>
    </row>
    <row r="361" spans="1:10">
      <c r="A361">
        <f>MATCH(H361,H$3:H361,0)</f>
        <v>359</v>
      </c>
      <c r="B361">
        <f t="shared" si="10"/>
        <v>1</v>
      </c>
      <c r="C361">
        <f t="shared" ca="1" si="11"/>
        <v>361</v>
      </c>
      <c r="H361">
        <v>359</v>
      </c>
      <c r="I361" t="s">
        <v>315</v>
      </c>
      <c r="J361" s="1" t="s">
        <v>3930</v>
      </c>
    </row>
    <row r="362" spans="1:10">
      <c r="A362">
        <f>MATCH(H362,H$3:H362,0)</f>
        <v>360</v>
      </c>
      <c r="B362">
        <f t="shared" si="10"/>
        <v>1</v>
      </c>
      <c r="C362">
        <f t="shared" ca="1" si="11"/>
        <v>362</v>
      </c>
      <c r="H362">
        <v>360</v>
      </c>
      <c r="I362" t="s">
        <v>317</v>
      </c>
      <c r="J362" t="s">
        <v>317</v>
      </c>
    </row>
    <row r="363" spans="1:10">
      <c r="A363">
        <f>MATCH(H363,H$3:H363,0)</f>
        <v>361</v>
      </c>
      <c r="B363">
        <f t="shared" si="10"/>
        <v>1</v>
      </c>
      <c r="C363">
        <f t="shared" ca="1" si="11"/>
        <v>363</v>
      </c>
      <c r="H363">
        <v>361</v>
      </c>
      <c r="I363" t="s">
        <v>320</v>
      </c>
      <c r="J363" t="s">
        <v>321</v>
      </c>
    </row>
    <row r="364" spans="1:10">
      <c r="A364">
        <f>MATCH(H364,H$3:H364,0)</f>
        <v>362</v>
      </c>
      <c r="B364">
        <f t="shared" si="10"/>
        <v>1</v>
      </c>
      <c r="C364">
        <f t="shared" ca="1" si="11"/>
        <v>364</v>
      </c>
      <c r="H364">
        <v>362</v>
      </c>
      <c r="I364" t="s">
        <v>324</v>
      </c>
      <c r="J364" t="s">
        <v>325</v>
      </c>
    </row>
    <row r="365" spans="1:10">
      <c r="A365">
        <f>MATCH(H365,H$3:H365,0)</f>
        <v>363</v>
      </c>
      <c r="B365">
        <f t="shared" si="10"/>
        <v>1</v>
      </c>
      <c r="C365">
        <f t="shared" ca="1" si="11"/>
        <v>365</v>
      </c>
      <c r="H365">
        <v>363</v>
      </c>
      <c r="I365" t="s">
        <v>327</v>
      </c>
      <c r="J365" t="s">
        <v>328</v>
      </c>
    </row>
    <row r="366" spans="1:10">
      <c r="A366">
        <f>MATCH(H366,H$3:H366,0)</f>
        <v>364</v>
      </c>
      <c r="B366">
        <f t="shared" si="10"/>
        <v>1</v>
      </c>
      <c r="C366">
        <f t="shared" ca="1" si="11"/>
        <v>366</v>
      </c>
      <c r="H366">
        <v>364</v>
      </c>
      <c r="I366" t="s">
        <v>330</v>
      </c>
      <c r="J366" t="s">
        <v>331</v>
      </c>
    </row>
    <row r="367" spans="1:10">
      <c r="A367">
        <f>MATCH(H367,H$3:H367,0)</f>
        <v>365</v>
      </c>
      <c r="B367">
        <f t="shared" si="10"/>
        <v>1</v>
      </c>
      <c r="C367">
        <f t="shared" ca="1" si="11"/>
        <v>367</v>
      </c>
      <c r="H367">
        <v>365</v>
      </c>
      <c r="I367" t="s">
        <v>333</v>
      </c>
      <c r="J367" t="s">
        <v>334</v>
      </c>
    </row>
    <row r="368" spans="1:10">
      <c r="A368">
        <f>MATCH(H368,H$3:H368,0)</f>
        <v>366</v>
      </c>
      <c r="B368">
        <f t="shared" si="10"/>
        <v>1</v>
      </c>
      <c r="C368">
        <f t="shared" ca="1" si="11"/>
        <v>368</v>
      </c>
      <c r="H368">
        <v>366</v>
      </c>
      <c r="I368" t="s">
        <v>336</v>
      </c>
      <c r="J368" t="s">
        <v>337</v>
      </c>
    </row>
    <row r="369" spans="1:10">
      <c r="A369">
        <f>MATCH(H369,H$3:H369,0)</f>
        <v>367</v>
      </c>
      <c r="B369">
        <f t="shared" si="10"/>
        <v>1</v>
      </c>
      <c r="C369">
        <f t="shared" ca="1" si="11"/>
        <v>369</v>
      </c>
      <c r="H369">
        <v>367</v>
      </c>
      <c r="I369" t="s">
        <v>339</v>
      </c>
      <c r="J369" t="s">
        <v>340</v>
      </c>
    </row>
    <row r="370" spans="1:10">
      <c r="A370">
        <f>MATCH(H370,H$3:H370,0)</f>
        <v>368</v>
      </c>
      <c r="B370">
        <f t="shared" si="10"/>
        <v>1</v>
      </c>
      <c r="C370">
        <f t="shared" ca="1" si="11"/>
        <v>370</v>
      </c>
      <c r="H370">
        <v>368</v>
      </c>
      <c r="I370" t="s">
        <v>343</v>
      </c>
      <c r="J370" t="s">
        <v>344</v>
      </c>
    </row>
    <row r="371" spans="1:10">
      <c r="A371">
        <f>MATCH(H371,H$3:H371,0)</f>
        <v>369</v>
      </c>
      <c r="B371">
        <f t="shared" si="10"/>
        <v>1</v>
      </c>
      <c r="C371">
        <f t="shared" ca="1" si="11"/>
        <v>371</v>
      </c>
      <c r="H371">
        <v>369</v>
      </c>
    </row>
    <row r="372" spans="1:10">
      <c r="A372">
        <f>MATCH(H372,H$3:H372,0)</f>
        <v>370</v>
      </c>
      <c r="B372">
        <f t="shared" si="10"/>
        <v>1</v>
      </c>
      <c r="C372">
        <f t="shared" ca="1" si="11"/>
        <v>372</v>
      </c>
      <c r="H372">
        <v>370</v>
      </c>
    </row>
    <row r="373" spans="1:10">
      <c r="A373">
        <f>MATCH(H373,H$3:H373,0)</f>
        <v>371</v>
      </c>
      <c r="B373">
        <f t="shared" si="10"/>
        <v>1</v>
      </c>
      <c r="C373">
        <f t="shared" ca="1" si="11"/>
        <v>373</v>
      </c>
      <c r="H373">
        <v>371</v>
      </c>
    </row>
    <row r="374" spans="1:10">
      <c r="A374">
        <f>MATCH(H374,H$3:H374,0)</f>
        <v>372</v>
      </c>
      <c r="B374">
        <f t="shared" si="10"/>
        <v>1</v>
      </c>
      <c r="C374">
        <f t="shared" ca="1" si="11"/>
        <v>374</v>
      </c>
      <c r="H374">
        <v>372</v>
      </c>
    </row>
    <row r="375" spans="1:10">
      <c r="A375">
        <f>MATCH(H375,H$3:H375,0)</f>
        <v>373</v>
      </c>
      <c r="B375">
        <f t="shared" si="10"/>
        <v>1</v>
      </c>
      <c r="C375">
        <f t="shared" ca="1" si="11"/>
        <v>375</v>
      </c>
      <c r="H375">
        <v>373</v>
      </c>
    </row>
    <row r="376" spans="1:10">
      <c r="A376">
        <f>MATCH(H376,H$3:H376,0)</f>
        <v>374</v>
      </c>
      <c r="B376">
        <f t="shared" si="10"/>
        <v>1</v>
      </c>
      <c r="C376">
        <f t="shared" ca="1" si="11"/>
        <v>376</v>
      </c>
      <c r="H376">
        <v>374</v>
      </c>
    </row>
    <row r="377" spans="1:10">
      <c r="A377">
        <f>MATCH(H377,H$3:H377,0)</f>
        <v>375</v>
      </c>
      <c r="B377">
        <f t="shared" si="10"/>
        <v>1</v>
      </c>
      <c r="C377">
        <f t="shared" ca="1" si="11"/>
        <v>377</v>
      </c>
      <c r="H377">
        <v>375</v>
      </c>
    </row>
    <row r="378" spans="1:10">
      <c r="A378">
        <f>MATCH(H378,H$3:H378,0)</f>
        <v>376</v>
      </c>
      <c r="B378">
        <f t="shared" si="10"/>
        <v>1</v>
      </c>
      <c r="C378">
        <f t="shared" ca="1" si="11"/>
        <v>378</v>
      </c>
      <c r="H378">
        <v>376</v>
      </c>
    </row>
    <row r="379" spans="1:10">
      <c r="A379">
        <f>MATCH(H379,H$3:H379,0)</f>
        <v>377</v>
      </c>
      <c r="B379">
        <f t="shared" si="10"/>
        <v>1</v>
      </c>
      <c r="C379">
        <f t="shared" ca="1" si="11"/>
        <v>379</v>
      </c>
      <c r="H379">
        <v>377</v>
      </c>
    </row>
    <row r="380" spans="1:10">
      <c r="A380">
        <f>MATCH(H380,H$3:H380,0)</f>
        <v>378</v>
      </c>
      <c r="B380">
        <f t="shared" si="10"/>
        <v>1</v>
      </c>
      <c r="C380">
        <f t="shared" ca="1" si="11"/>
        <v>380</v>
      </c>
      <c r="H380">
        <v>378</v>
      </c>
    </row>
    <row r="381" spans="1:10">
      <c r="A381">
        <f>MATCH(H381,H$3:H381,0)</f>
        <v>379</v>
      </c>
      <c r="B381">
        <f t="shared" si="10"/>
        <v>1</v>
      </c>
      <c r="C381">
        <f t="shared" ca="1" si="11"/>
        <v>381</v>
      </c>
      <c r="H381">
        <v>379</v>
      </c>
    </row>
    <row r="382" spans="1:10">
      <c r="A382">
        <f>MATCH(H382,H$3:H382,0)</f>
        <v>380</v>
      </c>
      <c r="B382">
        <f t="shared" si="10"/>
        <v>1</v>
      </c>
      <c r="C382">
        <f t="shared" ca="1" si="11"/>
        <v>382</v>
      </c>
      <c r="H382">
        <v>380</v>
      </c>
    </row>
    <row r="383" spans="1:10">
      <c r="A383">
        <f>MATCH(H383,H$3:H383,0)</f>
        <v>381</v>
      </c>
      <c r="B383">
        <f t="shared" si="10"/>
        <v>1</v>
      </c>
      <c r="C383">
        <f t="shared" ca="1" si="11"/>
        <v>383</v>
      </c>
      <c r="H383">
        <v>381</v>
      </c>
    </row>
    <row r="384" spans="1:10">
      <c r="A384">
        <f>MATCH(H384,H$3:H384,0)</f>
        <v>382</v>
      </c>
      <c r="B384">
        <f t="shared" si="10"/>
        <v>1</v>
      </c>
      <c r="C384">
        <f t="shared" ca="1" si="11"/>
        <v>384</v>
      </c>
      <c r="H384">
        <v>382</v>
      </c>
    </row>
    <row r="385" spans="1:8">
      <c r="A385">
        <f>MATCH(H385,H$3:H385,0)</f>
        <v>383</v>
      </c>
      <c r="B385">
        <f t="shared" si="10"/>
        <v>1</v>
      </c>
      <c r="C385">
        <f t="shared" ca="1" si="11"/>
        <v>385</v>
      </c>
      <c r="H385">
        <v>383</v>
      </c>
    </row>
    <row r="386" spans="1:8">
      <c r="A386">
        <f>MATCH(H386,H$3:H386,0)</f>
        <v>384</v>
      </c>
      <c r="B386">
        <f t="shared" si="10"/>
        <v>1</v>
      </c>
      <c r="C386">
        <f t="shared" ca="1" si="11"/>
        <v>386</v>
      </c>
      <c r="H386">
        <v>384</v>
      </c>
    </row>
    <row r="387" spans="1:8">
      <c r="A387">
        <f>MATCH(H387,H$3:H387,0)</f>
        <v>385</v>
      </c>
      <c r="B387">
        <f t="shared" si="10"/>
        <v>1</v>
      </c>
      <c r="C387">
        <f t="shared" ca="1" si="11"/>
        <v>387</v>
      </c>
      <c r="H387">
        <v>385</v>
      </c>
    </row>
    <row r="388" spans="1:8">
      <c r="A388">
        <f>MATCH(H388,H$3:H388,0)</f>
        <v>386</v>
      </c>
      <c r="B388">
        <f t="shared" ref="B388:B451" si="12">COUNTIF(H$3:H$3102,H388)</f>
        <v>1</v>
      </c>
      <c r="C388">
        <f t="shared" ref="C388:C451" ca="1" si="13">LOOKUP(1,1/((OFFSET(D$3,A388-1,0,B388,1)="")+(OFFSET(D$3,A388-1,0,B388,1)=D$2))/((OFFSET(E$3,A388-1,0,B388,1)="")+(OFFSET(E$3,A388-1,0,B388,1)=E$2))/((OFFSET(F$3,A388-1,0,B388,1)="")+(OFFSET(F$3,A388-1,0,B388,1)=F$2))/((OFFSET(G$3,A388-1,0,B388,1)="")+(OFFSET(G$3,A388-1,0,B388,1)&lt;=G$2)),ROW(OFFSET(D$3,A388-1,0,B388,1)))</f>
        <v>388</v>
      </c>
      <c r="H388">
        <v>386</v>
      </c>
    </row>
    <row r="389" spans="1:8">
      <c r="A389">
        <f>MATCH(H389,H$3:H389,0)</f>
        <v>387</v>
      </c>
      <c r="B389">
        <f t="shared" si="12"/>
        <v>1</v>
      </c>
      <c r="C389">
        <f t="shared" ca="1" si="13"/>
        <v>389</v>
      </c>
      <c r="H389">
        <v>387</v>
      </c>
    </row>
    <row r="390" spans="1:8">
      <c r="A390">
        <f>MATCH(H390,H$3:H390,0)</f>
        <v>388</v>
      </c>
      <c r="B390">
        <f t="shared" si="12"/>
        <v>1</v>
      </c>
      <c r="C390">
        <f t="shared" ca="1" si="13"/>
        <v>390</v>
      </c>
      <c r="H390">
        <v>388</v>
      </c>
    </row>
    <row r="391" spans="1:8">
      <c r="A391">
        <f>MATCH(H391,H$3:H391,0)</f>
        <v>389</v>
      </c>
      <c r="B391">
        <f t="shared" si="12"/>
        <v>1</v>
      </c>
      <c r="C391">
        <f t="shared" ca="1" si="13"/>
        <v>391</v>
      </c>
      <c r="H391">
        <v>389</v>
      </c>
    </row>
    <row r="392" spans="1:8">
      <c r="A392">
        <f>MATCH(H392,H$3:H392,0)</f>
        <v>390</v>
      </c>
      <c r="B392">
        <f t="shared" si="12"/>
        <v>1</v>
      </c>
      <c r="C392">
        <f t="shared" ca="1" si="13"/>
        <v>392</v>
      </c>
      <c r="H392">
        <v>390</v>
      </c>
    </row>
    <row r="393" spans="1:8">
      <c r="A393">
        <f>MATCH(H393,H$3:H393,0)</f>
        <v>391</v>
      </c>
      <c r="B393">
        <f t="shared" si="12"/>
        <v>1</v>
      </c>
      <c r="C393">
        <f t="shared" ca="1" si="13"/>
        <v>393</v>
      </c>
      <c r="H393">
        <v>391</v>
      </c>
    </row>
    <row r="394" spans="1:8">
      <c r="A394">
        <f>MATCH(H394,H$3:H394,0)</f>
        <v>392</v>
      </c>
      <c r="B394">
        <f t="shared" si="12"/>
        <v>1</v>
      </c>
      <c r="C394">
        <f t="shared" ca="1" si="13"/>
        <v>394</v>
      </c>
      <c r="H394">
        <v>392</v>
      </c>
    </row>
    <row r="395" spans="1:8">
      <c r="A395">
        <f>MATCH(H395,H$3:H395,0)</f>
        <v>393</v>
      </c>
      <c r="B395">
        <f t="shared" si="12"/>
        <v>1</v>
      </c>
      <c r="C395">
        <f t="shared" ca="1" si="13"/>
        <v>395</v>
      </c>
      <c r="H395">
        <v>393</v>
      </c>
    </row>
    <row r="396" spans="1:8">
      <c r="A396">
        <f>MATCH(H396,H$3:H396,0)</f>
        <v>394</v>
      </c>
      <c r="B396">
        <f t="shared" si="12"/>
        <v>1</v>
      </c>
      <c r="C396">
        <f t="shared" ca="1" si="13"/>
        <v>396</v>
      </c>
      <c r="H396">
        <v>394</v>
      </c>
    </row>
    <row r="397" spans="1:8">
      <c r="A397">
        <f>MATCH(H397,H$3:H397,0)</f>
        <v>395</v>
      </c>
      <c r="B397">
        <f t="shared" si="12"/>
        <v>1</v>
      </c>
      <c r="C397">
        <f t="shared" ca="1" si="13"/>
        <v>397</v>
      </c>
      <c r="H397">
        <v>395</v>
      </c>
    </row>
    <row r="398" spans="1:8">
      <c r="A398">
        <f>MATCH(H398,H$3:H398,0)</f>
        <v>396</v>
      </c>
      <c r="B398">
        <f t="shared" si="12"/>
        <v>1</v>
      </c>
      <c r="C398">
        <f t="shared" ca="1" si="13"/>
        <v>398</v>
      </c>
      <c r="H398">
        <v>396</v>
      </c>
    </row>
    <row r="399" spans="1:8">
      <c r="A399">
        <f>MATCH(H399,H$3:H399,0)</f>
        <v>397</v>
      </c>
      <c r="B399">
        <f t="shared" si="12"/>
        <v>1</v>
      </c>
      <c r="C399">
        <f t="shared" ca="1" si="13"/>
        <v>399</v>
      </c>
      <c r="H399">
        <v>397</v>
      </c>
    </row>
    <row r="400" spans="1:8">
      <c r="A400">
        <f>MATCH(H400,H$3:H400,0)</f>
        <v>398</v>
      </c>
      <c r="B400">
        <f t="shared" si="12"/>
        <v>1</v>
      </c>
      <c r="C400">
        <f t="shared" ca="1" si="13"/>
        <v>400</v>
      </c>
      <c r="H400">
        <v>398</v>
      </c>
    </row>
    <row r="401" spans="1:8">
      <c r="A401">
        <f>MATCH(H401,H$3:H401,0)</f>
        <v>399</v>
      </c>
      <c r="B401">
        <f t="shared" si="12"/>
        <v>1</v>
      </c>
      <c r="C401">
        <f t="shared" ca="1" si="13"/>
        <v>401</v>
      </c>
      <c r="H401">
        <v>399</v>
      </c>
    </row>
    <row r="402" spans="1:8">
      <c r="A402">
        <f>MATCH(H402,H$3:H402,0)</f>
        <v>400</v>
      </c>
      <c r="B402">
        <f t="shared" si="12"/>
        <v>1</v>
      </c>
      <c r="C402">
        <f t="shared" ca="1" si="13"/>
        <v>402</v>
      </c>
      <c r="H402">
        <v>400</v>
      </c>
    </row>
    <row r="403" spans="1:8">
      <c r="A403">
        <f>MATCH(H403,H$3:H403,0)</f>
        <v>401</v>
      </c>
      <c r="B403">
        <f t="shared" si="12"/>
        <v>1</v>
      </c>
      <c r="C403">
        <f t="shared" ca="1" si="13"/>
        <v>403</v>
      </c>
      <c r="H403">
        <v>401</v>
      </c>
    </row>
    <row r="404" spans="1:8">
      <c r="A404">
        <f>MATCH(H404,H$3:H404,0)</f>
        <v>402</v>
      </c>
      <c r="B404">
        <f t="shared" si="12"/>
        <v>1</v>
      </c>
      <c r="C404">
        <f t="shared" ca="1" si="13"/>
        <v>404</v>
      </c>
      <c r="H404">
        <v>402</v>
      </c>
    </row>
    <row r="405" spans="1:8">
      <c r="A405">
        <f>MATCH(H405,H$3:H405,0)</f>
        <v>403</v>
      </c>
      <c r="B405">
        <f t="shared" si="12"/>
        <v>1</v>
      </c>
      <c r="C405">
        <f t="shared" ca="1" si="13"/>
        <v>405</v>
      </c>
      <c r="H405">
        <v>403</v>
      </c>
    </row>
    <row r="406" spans="1:8">
      <c r="A406">
        <f>MATCH(H406,H$3:H406,0)</f>
        <v>404</v>
      </c>
      <c r="B406">
        <f t="shared" si="12"/>
        <v>1</v>
      </c>
      <c r="C406">
        <f t="shared" ca="1" si="13"/>
        <v>406</v>
      </c>
      <c r="H406">
        <v>404</v>
      </c>
    </row>
    <row r="407" spans="1:8">
      <c r="A407">
        <f>MATCH(H407,H$3:H407,0)</f>
        <v>405</v>
      </c>
      <c r="B407">
        <f t="shared" si="12"/>
        <v>1</v>
      </c>
      <c r="C407">
        <f t="shared" ca="1" si="13"/>
        <v>407</v>
      </c>
      <c r="H407">
        <v>405</v>
      </c>
    </row>
    <row r="408" spans="1:8">
      <c r="A408">
        <f>MATCH(H408,H$3:H408,0)</f>
        <v>406</v>
      </c>
      <c r="B408">
        <f t="shared" si="12"/>
        <v>1</v>
      </c>
      <c r="C408">
        <f t="shared" ca="1" si="13"/>
        <v>408</v>
      </c>
      <c r="H408">
        <v>406</v>
      </c>
    </row>
    <row r="409" spans="1:8">
      <c r="A409">
        <f>MATCH(H409,H$3:H409,0)</f>
        <v>407</v>
      </c>
      <c r="B409">
        <f t="shared" si="12"/>
        <v>1</v>
      </c>
      <c r="C409">
        <f t="shared" ca="1" si="13"/>
        <v>409</v>
      </c>
      <c r="H409">
        <v>407</v>
      </c>
    </row>
    <row r="410" spans="1:8">
      <c r="A410">
        <f>MATCH(H410,H$3:H410,0)</f>
        <v>408</v>
      </c>
      <c r="B410">
        <f t="shared" si="12"/>
        <v>1</v>
      </c>
      <c r="C410">
        <f t="shared" ca="1" si="13"/>
        <v>410</v>
      </c>
      <c r="H410">
        <v>408</v>
      </c>
    </row>
    <row r="411" spans="1:8">
      <c r="A411">
        <f>MATCH(H411,H$3:H411,0)</f>
        <v>409</v>
      </c>
      <c r="B411">
        <f t="shared" si="12"/>
        <v>1</v>
      </c>
      <c r="C411">
        <f t="shared" ca="1" si="13"/>
        <v>411</v>
      </c>
      <c r="H411">
        <v>409</v>
      </c>
    </row>
    <row r="412" spans="1:8">
      <c r="A412">
        <f>MATCH(H412,H$3:H412,0)</f>
        <v>410</v>
      </c>
      <c r="B412">
        <f t="shared" si="12"/>
        <v>1</v>
      </c>
      <c r="C412">
        <f t="shared" ca="1" si="13"/>
        <v>412</v>
      </c>
      <c r="H412">
        <v>410</v>
      </c>
    </row>
    <row r="413" spans="1:8">
      <c r="A413">
        <f>MATCH(H413,H$3:H413,0)</f>
        <v>411</v>
      </c>
      <c r="B413">
        <f t="shared" si="12"/>
        <v>1</v>
      </c>
      <c r="C413">
        <f t="shared" ca="1" si="13"/>
        <v>413</v>
      </c>
      <c r="H413">
        <v>411</v>
      </c>
    </row>
    <row r="414" spans="1:8">
      <c r="A414">
        <f>MATCH(H414,H$3:H414,0)</f>
        <v>412</v>
      </c>
      <c r="B414">
        <f t="shared" si="12"/>
        <v>1</v>
      </c>
      <c r="C414">
        <f t="shared" ca="1" si="13"/>
        <v>414</v>
      </c>
      <c r="H414">
        <v>412</v>
      </c>
    </row>
    <row r="415" spans="1:8">
      <c r="A415">
        <f>MATCH(H415,H$3:H415,0)</f>
        <v>413</v>
      </c>
      <c r="B415">
        <f t="shared" si="12"/>
        <v>1</v>
      </c>
      <c r="C415">
        <f t="shared" ca="1" si="13"/>
        <v>415</v>
      </c>
      <c r="H415">
        <v>413</v>
      </c>
    </row>
    <row r="416" spans="1:8">
      <c r="A416">
        <f>MATCH(H416,H$3:H416,0)</f>
        <v>414</v>
      </c>
      <c r="B416">
        <f t="shared" si="12"/>
        <v>1</v>
      </c>
      <c r="C416">
        <f t="shared" ca="1" si="13"/>
        <v>416</v>
      </c>
      <c r="H416">
        <v>414</v>
      </c>
    </row>
    <row r="417" spans="1:8">
      <c r="A417">
        <f>MATCH(H417,H$3:H417,0)</f>
        <v>415</v>
      </c>
      <c r="B417">
        <f t="shared" si="12"/>
        <v>1</v>
      </c>
      <c r="C417">
        <f t="shared" ca="1" si="13"/>
        <v>417</v>
      </c>
      <c r="H417">
        <v>415</v>
      </c>
    </row>
    <row r="418" spans="1:8">
      <c r="A418">
        <f>MATCH(H418,H$3:H418,0)</f>
        <v>416</v>
      </c>
      <c r="B418">
        <f t="shared" si="12"/>
        <v>1</v>
      </c>
      <c r="C418">
        <f t="shared" ca="1" si="13"/>
        <v>418</v>
      </c>
      <c r="H418">
        <v>416</v>
      </c>
    </row>
    <row r="419" spans="1:8">
      <c r="A419">
        <f>MATCH(H419,H$3:H419,0)</f>
        <v>417</v>
      </c>
      <c r="B419">
        <f t="shared" si="12"/>
        <v>1</v>
      </c>
      <c r="C419">
        <f t="shared" ca="1" si="13"/>
        <v>419</v>
      </c>
      <c r="H419">
        <v>417</v>
      </c>
    </row>
    <row r="420" spans="1:8">
      <c r="A420">
        <f>MATCH(H420,H$3:H420,0)</f>
        <v>418</v>
      </c>
      <c r="B420">
        <f t="shared" si="12"/>
        <v>1</v>
      </c>
      <c r="C420">
        <f t="shared" ca="1" si="13"/>
        <v>420</v>
      </c>
      <c r="H420">
        <v>418</v>
      </c>
    </row>
    <row r="421" spans="1:8">
      <c r="A421">
        <f>MATCH(H421,H$3:H421,0)</f>
        <v>419</v>
      </c>
      <c r="B421">
        <f t="shared" si="12"/>
        <v>1</v>
      </c>
      <c r="C421">
        <f t="shared" ca="1" si="13"/>
        <v>421</v>
      </c>
      <c r="H421">
        <v>419</v>
      </c>
    </row>
    <row r="422" spans="1:8">
      <c r="A422">
        <f>MATCH(H422,H$3:H422,0)</f>
        <v>420</v>
      </c>
      <c r="B422">
        <f t="shared" si="12"/>
        <v>1</v>
      </c>
      <c r="C422">
        <f t="shared" ca="1" si="13"/>
        <v>422</v>
      </c>
      <c r="H422">
        <v>420</v>
      </c>
    </row>
    <row r="423" spans="1:8">
      <c r="A423">
        <f>MATCH(H423,H$3:H423,0)</f>
        <v>421</v>
      </c>
      <c r="B423">
        <f t="shared" si="12"/>
        <v>1</v>
      </c>
      <c r="C423">
        <f t="shared" ca="1" si="13"/>
        <v>423</v>
      </c>
      <c r="H423">
        <v>421</v>
      </c>
    </row>
    <row r="424" spans="1:8">
      <c r="A424">
        <f>MATCH(H424,H$3:H424,0)</f>
        <v>422</v>
      </c>
      <c r="B424">
        <f t="shared" si="12"/>
        <v>1</v>
      </c>
      <c r="C424">
        <f t="shared" ca="1" si="13"/>
        <v>424</v>
      </c>
      <c r="H424">
        <v>422</v>
      </c>
    </row>
    <row r="425" spans="1:8">
      <c r="A425">
        <f>MATCH(H425,H$3:H425,0)</f>
        <v>423</v>
      </c>
      <c r="B425">
        <f t="shared" si="12"/>
        <v>1</v>
      </c>
      <c r="C425">
        <f t="shared" ca="1" si="13"/>
        <v>425</v>
      </c>
      <c r="H425">
        <v>423</v>
      </c>
    </row>
    <row r="426" spans="1:8">
      <c r="A426">
        <f>MATCH(H426,H$3:H426,0)</f>
        <v>424</v>
      </c>
      <c r="B426">
        <f t="shared" si="12"/>
        <v>1</v>
      </c>
      <c r="C426">
        <f t="shared" ca="1" si="13"/>
        <v>426</v>
      </c>
      <c r="H426">
        <v>424</v>
      </c>
    </row>
    <row r="427" spans="1:8">
      <c r="A427">
        <f>MATCH(H427,H$3:H427,0)</f>
        <v>425</v>
      </c>
      <c r="B427">
        <f t="shared" si="12"/>
        <v>1</v>
      </c>
      <c r="C427">
        <f t="shared" ca="1" si="13"/>
        <v>427</v>
      </c>
      <c r="H427">
        <v>425</v>
      </c>
    </row>
    <row r="428" spans="1:8">
      <c r="A428">
        <f>MATCH(H428,H$3:H428,0)</f>
        <v>426</v>
      </c>
      <c r="B428">
        <f t="shared" si="12"/>
        <v>1</v>
      </c>
      <c r="C428">
        <f t="shared" ca="1" si="13"/>
        <v>428</v>
      </c>
      <c r="H428">
        <v>426</v>
      </c>
    </row>
    <row r="429" spans="1:8">
      <c r="A429">
        <f>MATCH(H429,H$3:H429,0)</f>
        <v>427</v>
      </c>
      <c r="B429">
        <f t="shared" si="12"/>
        <v>1</v>
      </c>
      <c r="C429">
        <f t="shared" ca="1" si="13"/>
        <v>429</v>
      </c>
      <c r="H429">
        <v>427</v>
      </c>
    </row>
    <row r="430" spans="1:8">
      <c r="A430">
        <f>MATCH(H430,H$3:H430,0)</f>
        <v>428</v>
      </c>
      <c r="B430">
        <f t="shared" si="12"/>
        <v>1</v>
      </c>
      <c r="C430">
        <f t="shared" ca="1" si="13"/>
        <v>430</v>
      </c>
      <c r="H430">
        <v>428</v>
      </c>
    </row>
    <row r="431" spans="1:8">
      <c r="A431">
        <f>MATCH(H431,H$3:H431,0)</f>
        <v>429</v>
      </c>
      <c r="B431">
        <f t="shared" si="12"/>
        <v>1</v>
      </c>
      <c r="C431">
        <f t="shared" ca="1" si="13"/>
        <v>431</v>
      </c>
      <c r="H431">
        <v>429</v>
      </c>
    </row>
    <row r="432" spans="1:8">
      <c r="A432">
        <f>MATCH(H432,H$3:H432,0)</f>
        <v>430</v>
      </c>
      <c r="B432">
        <f t="shared" si="12"/>
        <v>1</v>
      </c>
      <c r="C432">
        <f t="shared" ca="1" si="13"/>
        <v>432</v>
      </c>
      <c r="H432">
        <v>430</v>
      </c>
    </row>
    <row r="433" spans="1:8">
      <c r="A433">
        <f>MATCH(H433,H$3:H433,0)</f>
        <v>431</v>
      </c>
      <c r="B433">
        <f t="shared" si="12"/>
        <v>1</v>
      </c>
      <c r="C433">
        <f t="shared" ca="1" si="13"/>
        <v>433</v>
      </c>
      <c r="H433">
        <v>431</v>
      </c>
    </row>
    <row r="434" spans="1:8">
      <c r="A434">
        <f>MATCH(H434,H$3:H434,0)</f>
        <v>432</v>
      </c>
      <c r="B434">
        <f t="shared" si="12"/>
        <v>1</v>
      </c>
      <c r="C434">
        <f t="shared" ca="1" si="13"/>
        <v>434</v>
      </c>
      <c r="H434">
        <v>432</v>
      </c>
    </row>
    <row r="435" spans="1:8">
      <c r="A435">
        <f>MATCH(H435,H$3:H435,0)</f>
        <v>433</v>
      </c>
      <c r="B435">
        <f t="shared" si="12"/>
        <v>1</v>
      </c>
      <c r="C435">
        <f t="shared" ca="1" si="13"/>
        <v>435</v>
      </c>
      <c r="H435">
        <v>433</v>
      </c>
    </row>
    <row r="436" spans="1:8">
      <c r="A436">
        <f>MATCH(H436,H$3:H436,0)</f>
        <v>434</v>
      </c>
      <c r="B436">
        <f t="shared" si="12"/>
        <v>1</v>
      </c>
      <c r="C436">
        <f t="shared" ca="1" si="13"/>
        <v>436</v>
      </c>
      <c r="H436">
        <v>434</v>
      </c>
    </row>
    <row r="437" spans="1:8">
      <c r="A437">
        <f>MATCH(H437,H$3:H437,0)</f>
        <v>435</v>
      </c>
      <c r="B437">
        <f t="shared" si="12"/>
        <v>1</v>
      </c>
      <c r="C437">
        <f t="shared" ca="1" si="13"/>
        <v>437</v>
      </c>
      <c r="H437">
        <v>435</v>
      </c>
    </row>
    <row r="438" spans="1:8">
      <c r="A438">
        <f>MATCH(H438,H$3:H438,0)</f>
        <v>436</v>
      </c>
      <c r="B438">
        <f t="shared" si="12"/>
        <v>1</v>
      </c>
      <c r="C438">
        <f t="shared" ca="1" si="13"/>
        <v>438</v>
      </c>
      <c r="H438">
        <v>436</v>
      </c>
    </row>
    <row r="439" spans="1:8">
      <c r="A439">
        <f>MATCH(H439,H$3:H439,0)</f>
        <v>437</v>
      </c>
      <c r="B439">
        <f t="shared" si="12"/>
        <v>1</v>
      </c>
      <c r="C439">
        <f t="shared" ca="1" si="13"/>
        <v>439</v>
      </c>
      <c r="H439">
        <v>437</v>
      </c>
    </row>
    <row r="440" spans="1:8">
      <c r="A440">
        <f>MATCH(H440,H$3:H440,0)</f>
        <v>438</v>
      </c>
      <c r="B440">
        <f t="shared" si="12"/>
        <v>1</v>
      </c>
      <c r="C440">
        <f t="shared" ca="1" si="13"/>
        <v>440</v>
      </c>
      <c r="H440">
        <v>438</v>
      </c>
    </row>
    <row r="441" spans="1:8">
      <c r="A441">
        <f>MATCH(H441,H$3:H441,0)</f>
        <v>439</v>
      </c>
      <c r="B441">
        <f t="shared" si="12"/>
        <v>1</v>
      </c>
      <c r="C441">
        <f t="shared" ca="1" si="13"/>
        <v>441</v>
      </c>
      <c r="H441">
        <v>439</v>
      </c>
    </row>
    <row r="442" spans="1:8">
      <c r="A442">
        <f>MATCH(H442,H$3:H442,0)</f>
        <v>440</v>
      </c>
      <c r="B442">
        <f t="shared" si="12"/>
        <v>1</v>
      </c>
      <c r="C442">
        <f t="shared" ca="1" si="13"/>
        <v>442</v>
      </c>
      <c r="H442">
        <v>440</v>
      </c>
    </row>
    <row r="443" spans="1:8">
      <c r="A443">
        <f>MATCH(H443,H$3:H443,0)</f>
        <v>441</v>
      </c>
      <c r="B443">
        <f t="shared" si="12"/>
        <v>1</v>
      </c>
      <c r="C443">
        <f t="shared" ca="1" si="13"/>
        <v>443</v>
      </c>
      <c r="H443">
        <v>441</v>
      </c>
    </row>
    <row r="444" spans="1:8">
      <c r="A444">
        <f>MATCH(H444,H$3:H444,0)</f>
        <v>442</v>
      </c>
      <c r="B444">
        <f t="shared" si="12"/>
        <v>1</v>
      </c>
      <c r="C444">
        <f t="shared" ca="1" si="13"/>
        <v>444</v>
      </c>
      <c r="H444">
        <v>442</v>
      </c>
    </row>
    <row r="445" spans="1:8">
      <c r="A445">
        <f>MATCH(H445,H$3:H445,0)</f>
        <v>443</v>
      </c>
      <c r="B445">
        <f t="shared" si="12"/>
        <v>1</v>
      </c>
      <c r="C445">
        <f t="shared" ca="1" si="13"/>
        <v>445</v>
      </c>
      <c r="H445">
        <v>443</v>
      </c>
    </row>
    <row r="446" spans="1:8">
      <c r="A446">
        <f>MATCH(H446,H$3:H446,0)</f>
        <v>444</v>
      </c>
      <c r="B446">
        <f t="shared" si="12"/>
        <v>1</v>
      </c>
      <c r="C446">
        <f t="shared" ca="1" si="13"/>
        <v>446</v>
      </c>
      <c r="H446">
        <v>444</v>
      </c>
    </row>
    <row r="447" spans="1:8">
      <c r="A447">
        <f>MATCH(H447,H$3:H447,0)</f>
        <v>445</v>
      </c>
      <c r="B447">
        <f t="shared" si="12"/>
        <v>1</v>
      </c>
      <c r="C447">
        <f t="shared" ca="1" si="13"/>
        <v>447</v>
      </c>
      <c r="H447">
        <v>445</v>
      </c>
    </row>
    <row r="448" spans="1:8">
      <c r="A448">
        <f>MATCH(H448,H$3:H448,0)</f>
        <v>446</v>
      </c>
      <c r="B448">
        <f t="shared" si="12"/>
        <v>1</v>
      </c>
      <c r="C448">
        <f t="shared" ca="1" si="13"/>
        <v>448</v>
      </c>
      <c r="H448">
        <v>446</v>
      </c>
    </row>
    <row r="449" spans="1:8">
      <c r="A449">
        <f>MATCH(H449,H$3:H449,0)</f>
        <v>447</v>
      </c>
      <c r="B449">
        <f t="shared" si="12"/>
        <v>1</v>
      </c>
      <c r="C449">
        <f t="shared" ca="1" si="13"/>
        <v>449</v>
      </c>
      <c r="H449">
        <v>447</v>
      </c>
    </row>
    <row r="450" spans="1:8">
      <c r="A450">
        <f>MATCH(H450,H$3:H450,0)</f>
        <v>448</v>
      </c>
      <c r="B450">
        <f t="shared" si="12"/>
        <v>1</v>
      </c>
      <c r="C450">
        <f t="shared" ca="1" si="13"/>
        <v>450</v>
      </c>
      <c r="H450">
        <v>448</v>
      </c>
    </row>
    <row r="451" spans="1:8">
      <c r="A451">
        <f>MATCH(H451,H$3:H451,0)</f>
        <v>449</v>
      </c>
      <c r="B451">
        <f t="shared" si="12"/>
        <v>1</v>
      </c>
      <c r="C451">
        <f t="shared" ca="1" si="13"/>
        <v>451</v>
      </c>
      <c r="H451">
        <v>449</v>
      </c>
    </row>
    <row r="452" spans="1:8">
      <c r="A452">
        <f>MATCH(H452,H$3:H452,0)</f>
        <v>450</v>
      </c>
      <c r="B452">
        <f t="shared" ref="B452:B515" si="14">COUNTIF(H$3:H$3102,H452)</f>
        <v>1</v>
      </c>
      <c r="C452">
        <f t="shared" ref="C452:C515" ca="1" si="15">LOOKUP(1,1/((OFFSET(D$3,A452-1,0,B452,1)="")+(OFFSET(D$3,A452-1,0,B452,1)=D$2))/((OFFSET(E$3,A452-1,0,B452,1)="")+(OFFSET(E$3,A452-1,0,B452,1)=E$2))/((OFFSET(F$3,A452-1,0,B452,1)="")+(OFFSET(F$3,A452-1,0,B452,1)=F$2))/((OFFSET(G$3,A452-1,0,B452,1)="")+(OFFSET(G$3,A452-1,0,B452,1)&lt;=G$2)),ROW(OFFSET(D$3,A452-1,0,B452,1)))</f>
        <v>452</v>
      </c>
      <c r="H452">
        <v>450</v>
      </c>
    </row>
    <row r="453" spans="1:8">
      <c r="A453">
        <f>MATCH(H453,H$3:H453,0)</f>
        <v>451</v>
      </c>
      <c r="B453">
        <f t="shared" si="14"/>
        <v>1</v>
      </c>
      <c r="C453">
        <f t="shared" ca="1" si="15"/>
        <v>453</v>
      </c>
      <c r="H453">
        <v>451</v>
      </c>
    </row>
    <row r="454" spans="1:8">
      <c r="A454">
        <f>MATCH(H454,H$3:H454,0)</f>
        <v>452</v>
      </c>
      <c r="B454">
        <f t="shared" si="14"/>
        <v>1</v>
      </c>
      <c r="C454">
        <f t="shared" ca="1" si="15"/>
        <v>454</v>
      </c>
      <c r="H454">
        <v>452</v>
      </c>
    </row>
    <row r="455" spans="1:8">
      <c r="A455">
        <f>MATCH(H455,H$3:H455,0)</f>
        <v>453</v>
      </c>
      <c r="B455">
        <f t="shared" si="14"/>
        <v>1</v>
      </c>
      <c r="C455">
        <f t="shared" ca="1" si="15"/>
        <v>455</v>
      </c>
      <c r="H455">
        <v>453</v>
      </c>
    </row>
    <row r="456" spans="1:8">
      <c r="A456">
        <f>MATCH(H456,H$3:H456,0)</f>
        <v>454</v>
      </c>
      <c r="B456">
        <f t="shared" si="14"/>
        <v>1</v>
      </c>
      <c r="C456">
        <f t="shared" ca="1" si="15"/>
        <v>456</v>
      </c>
      <c r="H456">
        <v>454</v>
      </c>
    </row>
    <row r="457" spans="1:8">
      <c r="A457">
        <f>MATCH(H457,H$3:H457,0)</f>
        <v>455</v>
      </c>
      <c r="B457">
        <f t="shared" si="14"/>
        <v>1</v>
      </c>
      <c r="C457">
        <f t="shared" ca="1" si="15"/>
        <v>457</v>
      </c>
      <c r="H457">
        <v>455</v>
      </c>
    </row>
    <row r="458" spans="1:8">
      <c r="A458">
        <f>MATCH(H458,H$3:H458,0)</f>
        <v>456</v>
      </c>
      <c r="B458">
        <f t="shared" si="14"/>
        <v>1</v>
      </c>
      <c r="C458">
        <f t="shared" ca="1" si="15"/>
        <v>458</v>
      </c>
      <c r="H458">
        <v>456</v>
      </c>
    </row>
    <row r="459" spans="1:8">
      <c r="A459">
        <f>MATCH(H459,H$3:H459,0)</f>
        <v>457</v>
      </c>
      <c r="B459">
        <f t="shared" si="14"/>
        <v>1</v>
      </c>
      <c r="C459">
        <f t="shared" ca="1" si="15"/>
        <v>459</v>
      </c>
      <c r="H459">
        <v>457</v>
      </c>
    </row>
    <row r="460" spans="1:8">
      <c r="A460">
        <f>MATCH(H460,H$3:H460,0)</f>
        <v>458</v>
      </c>
      <c r="B460">
        <f t="shared" si="14"/>
        <v>1</v>
      </c>
      <c r="C460">
        <f t="shared" ca="1" si="15"/>
        <v>460</v>
      </c>
      <c r="H460">
        <v>458</v>
      </c>
    </row>
    <row r="461" spans="1:8">
      <c r="A461">
        <f>MATCH(H461,H$3:H461,0)</f>
        <v>459</v>
      </c>
      <c r="B461">
        <f t="shared" si="14"/>
        <v>1</v>
      </c>
      <c r="C461">
        <f t="shared" ca="1" si="15"/>
        <v>461</v>
      </c>
      <c r="H461">
        <v>459</v>
      </c>
    </row>
    <row r="462" spans="1:8">
      <c r="A462">
        <f>MATCH(H462,H$3:H462,0)</f>
        <v>460</v>
      </c>
      <c r="B462">
        <f t="shared" si="14"/>
        <v>1</v>
      </c>
      <c r="C462">
        <f t="shared" ca="1" si="15"/>
        <v>462</v>
      </c>
      <c r="H462">
        <v>460</v>
      </c>
    </row>
    <row r="463" spans="1:8">
      <c r="A463">
        <f>MATCH(H463,H$3:H463,0)</f>
        <v>461</v>
      </c>
      <c r="B463">
        <f t="shared" si="14"/>
        <v>1</v>
      </c>
      <c r="C463">
        <f t="shared" ca="1" si="15"/>
        <v>463</v>
      </c>
      <c r="H463">
        <v>461</v>
      </c>
    </row>
    <row r="464" spans="1:8">
      <c r="A464">
        <f>MATCH(H464,H$3:H464,0)</f>
        <v>462</v>
      </c>
      <c r="B464">
        <f t="shared" si="14"/>
        <v>1</v>
      </c>
      <c r="C464">
        <f t="shared" ca="1" si="15"/>
        <v>464</v>
      </c>
      <c r="H464">
        <v>462</v>
      </c>
    </row>
    <row r="465" spans="1:8">
      <c r="A465">
        <f>MATCH(H465,H$3:H465,0)</f>
        <v>463</v>
      </c>
      <c r="B465">
        <f t="shared" si="14"/>
        <v>1</v>
      </c>
      <c r="C465">
        <f t="shared" ca="1" si="15"/>
        <v>465</v>
      </c>
      <c r="H465">
        <v>463</v>
      </c>
    </row>
    <row r="466" spans="1:8">
      <c r="A466">
        <f>MATCH(H466,H$3:H466,0)</f>
        <v>464</v>
      </c>
      <c r="B466">
        <f t="shared" si="14"/>
        <v>1</v>
      </c>
      <c r="C466">
        <f t="shared" ca="1" si="15"/>
        <v>466</v>
      </c>
      <c r="H466">
        <v>464</v>
      </c>
    </row>
    <row r="467" spans="1:8">
      <c r="A467">
        <f>MATCH(H467,H$3:H467,0)</f>
        <v>465</v>
      </c>
      <c r="B467">
        <f t="shared" si="14"/>
        <v>1</v>
      </c>
      <c r="C467">
        <f t="shared" ca="1" si="15"/>
        <v>467</v>
      </c>
      <c r="H467">
        <v>465</v>
      </c>
    </row>
    <row r="468" spans="1:8">
      <c r="A468">
        <f>MATCH(H468,H$3:H468,0)</f>
        <v>466</v>
      </c>
      <c r="B468">
        <f t="shared" si="14"/>
        <v>1</v>
      </c>
      <c r="C468">
        <f t="shared" ca="1" si="15"/>
        <v>468</v>
      </c>
      <c r="H468">
        <v>466</v>
      </c>
    </row>
    <row r="469" spans="1:8">
      <c r="A469">
        <f>MATCH(H469,H$3:H469,0)</f>
        <v>467</v>
      </c>
      <c r="B469">
        <f t="shared" si="14"/>
        <v>1</v>
      </c>
      <c r="C469">
        <f t="shared" ca="1" si="15"/>
        <v>469</v>
      </c>
      <c r="H469">
        <v>467</v>
      </c>
    </row>
    <row r="470" spans="1:8">
      <c r="A470">
        <f>MATCH(H470,H$3:H470,0)</f>
        <v>468</v>
      </c>
      <c r="B470">
        <f t="shared" si="14"/>
        <v>1</v>
      </c>
      <c r="C470">
        <f t="shared" ca="1" si="15"/>
        <v>470</v>
      </c>
      <c r="H470">
        <v>468</v>
      </c>
    </row>
    <row r="471" spans="1:8">
      <c r="A471">
        <f>MATCH(H471,H$3:H471,0)</f>
        <v>469</v>
      </c>
      <c r="B471">
        <f t="shared" si="14"/>
        <v>1</v>
      </c>
      <c r="C471">
        <f t="shared" ca="1" si="15"/>
        <v>471</v>
      </c>
      <c r="H471">
        <v>469</v>
      </c>
    </row>
    <row r="472" spans="1:8">
      <c r="A472">
        <f>MATCH(H472,H$3:H472,0)</f>
        <v>470</v>
      </c>
      <c r="B472">
        <f t="shared" si="14"/>
        <v>1</v>
      </c>
      <c r="C472">
        <f t="shared" ca="1" si="15"/>
        <v>472</v>
      </c>
      <c r="H472">
        <v>470</v>
      </c>
    </row>
    <row r="473" spans="1:8">
      <c r="A473">
        <f>MATCH(H473,H$3:H473,0)</f>
        <v>471</v>
      </c>
      <c r="B473">
        <f t="shared" si="14"/>
        <v>1</v>
      </c>
      <c r="C473">
        <f t="shared" ca="1" si="15"/>
        <v>473</v>
      </c>
      <c r="H473">
        <v>471</v>
      </c>
    </row>
    <row r="474" spans="1:8">
      <c r="A474">
        <f>MATCH(H474,H$3:H474,0)</f>
        <v>472</v>
      </c>
      <c r="B474">
        <f t="shared" si="14"/>
        <v>1</v>
      </c>
      <c r="C474">
        <f t="shared" ca="1" si="15"/>
        <v>474</v>
      </c>
      <c r="H474">
        <v>472</v>
      </c>
    </row>
    <row r="475" spans="1:8">
      <c r="A475">
        <f>MATCH(H475,H$3:H475,0)</f>
        <v>473</v>
      </c>
      <c r="B475">
        <f t="shared" si="14"/>
        <v>1</v>
      </c>
      <c r="C475">
        <f t="shared" ca="1" si="15"/>
        <v>475</v>
      </c>
      <c r="H475">
        <v>473</v>
      </c>
    </row>
    <row r="476" spans="1:8">
      <c r="A476">
        <f>MATCH(H476,H$3:H476,0)</f>
        <v>474</v>
      </c>
      <c r="B476">
        <f t="shared" si="14"/>
        <v>1</v>
      </c>
      <c r="C476">
        <f t="shared" ca="1" si="15"/>
        <v>476</v>
      </c>
      <c r="H476">
        <v>474</v>
      </c>
    </row>
    <row r="477" spans="1:8">
      <c r="A477">
        <f>MATCH(H477,H$3:H477,0)</f>
        <v>475</v>
      </c>
      <c r="B477">
        <f t="shared" si="14"/>
        <v>1</v>
      </c>
      <c r="C477">
        <f t="shared" ca="1" si="15"/>
        <v>477</v>
      </c>
      <c r="H477">
        <v>475</v>
      </c>
    </row>
    <row r="478" spans="1:8">
      <c r="A478">
        <f>MATCH(H478,H$3:H478,0)</f>
        <v>476</v>
      </c>
      <c r="B478">
        <f t="shared" si="14"/>
        <v>1</v>
      </c>
      <c r="C478">
        <f t="shared" ca="1" si="15"/>
        <v>478</v>
      </c>
      <c r="H478">
        <v>476</v>
      </c>
    </row>
    <row r="479" spans="1:8">
      <c r="A479">
        <f>MATCH(H479,H$3:H479,0)</f>
        <v>477</v>
      </c>
      <c r="B479">
        <f t="shared" si="14"/>
        <v>1</v>
      </c>
      <c r="C479">
        <f t="shared" ca="1" si="15"/>
        <v>479</v>
      </c>
      <c r="H479">
        <v>477</v>
      </c>
    </row>
    <row r="480" spans="1:8">
      <c r="A480">
        <f>MATCH(H480,H$3:H480,0)</f>
        <v>478</v>
      </c>
      <c r="B480">
        <f t="shared" si="14"/>
        <v>1</v>
      </c>
      <c r="C480">
        <f t="shared" ca="1" si="15"/>
        <v>480</v>
      </c>
      <c r="H480">
        <v>478</v>
      </c>
    </row>
    <row r="481" spans="1:8">
      <c r="A481">
        <f>MATCH(H481,H$3:H481,0)</f>
        <v>479</v>
      </c>
      <c r="B481">
        <f t="shared" si="14"/>
        <v>1</v>
      </c>
      <c r="C481">
        <f t="shared" ca="1" si="15"/>
        <v>481</v>
      </c>
      <c r="H481">
        <v>479</v>
      </c>
    </row>
    <row r="482" spans="1:8">
      <c r="A482">
        <f>MATCH(H482,H$3:H482,0)</f>
        <v>480</v>
      </c>
      <c r="B482">
        <f t="shared" si="14"/>
        <v>1</v>
      </c>
      <c r="C482">
        <f t="shared" ca="1" si="15"/>
        <v>482</v>
      </c>
      <c r="H482">
        <v>480</v>
      </c>
    </row>
    <row r="483" spans="1:8">
      <c r="A483">
        <f>MATCH(H483,H$3:H483,0)</f>
        <v>481</v>
      </c>
      <c r="B483">
        <f t="shared" si="14"/>
        <v>1</v>
      </c>
      <c r="C483">
        <f t="shared" ca="1" si="15"/>
        <v>483</v>
      </c>
      <c r="H483">
        <v>481</v>
      </c>
    </row>
    <row r="484" spans="1:8">
      <c r="A484">
        <f>MATCH(H484,H$3:H484,0)</f>
        <v>482</v>
      </c>
      <c r="B484">
        <f t="shared" si="14"/>
        <v>1</v>
      </c>
      <c r="C484">
        <f t="shared" ca="1" si="15"/>
        <v>484</v>
      </c>
      <c r="H484">
        <v>482</v>
      </c>
    </row>
    <row r="485" spans="1:8">
      <c r="A485">
        <f>MATCH(H485,H$3:H485,0)</f>
        <v>483</v>
      </c>
      <c r="B485">
        <f t="shared" si="14"/>
        <v>1</v>
      </c>
      <c r="C485">
        <f t="shared" ca="1" si="15"/>
        <v>485</v>
      </c>
      <c r="H485">
        <v>483</v>
      </c>
    </row>
    <row r="486" spans="1:8">
      <c r="A486">
        <f>MATCH(H486,H$3:H486,0)</f>
        <v>484</v>
      </c>
      <c r="B486">
        <f t="shared" si="14"/>
        <v>1</v>
      </c>
      <c r="C486">
        <f t="shared" ca="1" si="15"/>
        <v>486</v>
      </c>
      <c r="H486">
        <v>484</v>
      </c>
    </row>
    <row r="487" spans="1:8">
      <c r="A487">
        <f>MATCH(H487,H$3:H487,0)</f>
        <v>485</v>
      </c>
      <c r="B487">
        <f t="shared" si="14"/>
        <v>1</v>
      </c>
      <c r="C487">
        <f t="shared" ca="1" si="15"/>
        <v>487</v>
      </c>
      <c r="H487">
        <v>485</v>
      </c>
    </row>
    <row r="488" spans="1:8">
      <c r="A488">
        <f>MATCH(H488,H$3:H488,0)</f>
        <v>486</v>
      </c>
      <c r="B488">
        <f t="shared" si="14"/>
        <v>1</v>
      </c>
      <c r="C488">
        <f t="shared" ca="1" si="15"/>
        <v>488</v>
      </c>
      <c r="H488">
        <v>486</v>
      </c>
    </row>
    <row r="489" spans="1:8">
      <c r="A489">
        <f>MATCH(H489,H$3:H489,0)</f>
        <v>487</v>
      </c>
      <c r="B489">
        <f t="shared" si="14"/>
        <v>1</v>
      </c>
      <c r="C489">
        <f t="shared" ca="1" si="15"/>
        <v>489</v>
      </c>
      <c r="H489">
        <v>487</v>
      </c>
    </row>
    <row r="490" spans="1:8">
      <c r="A490">
        <f>MATCH(H490,H$3:H490,0)</f>
        <v>488</v>
      </c>
      <c r="B490">
        <f t="shared" si="14"/>
        <v>1</v>
      </c>
      <c r="C490">
        <f t="shared" ca="1" si="15"/>
        <v>490</v>
      </c>
      <c r="H490">
        <v>488</v>
      </c>
    </row>
    <row r="491" spans="1:8">
      <c r="A491">
        <f>MATCH(H491,H$3:H491,0)</f>
        <v>489</v>
      </c>
      <c r="B491">
        <f t="shared" si="14"/>
        <v>1</v>
      </c>
      <c r="C491">
        <f t="shared" ca="1" si="15"/>
        <v>491</v>
      </c>
      <c r="H491">
        <v>489</v>
      </c>
    </row>
    <row r="492" spans="1:8">
      <c r="A492">
        <f>MATCH(H492,H$3:H492,0)</f>
        <v>490</v>
      </c>
      <c r="B492">
        <f t="shared" si="14"/>
        <v>1</v>
      </c>
      <c r="C492">
        <f t="shared" ca="1" si="15"/>
        <v>492</v>
      </c>
      <c r="H492">
        <v>490</v>
      </c>
    </row>
    <row r="493" spans="1:8">
      <c r="A493">
        <f>MATCH(H493,H$3:H493,0)</f>
        <v>491</v>
      </c>
      <c r="B493">
        <f t="shared" si="14"/>
        <v>1</v>
      </c>
      <c r="C493">
        <f t="shared" ca="1" si="15"/>
        <v>493</v>
      </c>
      <c r="H493">
        <v>491</v>
      </c>
    </row>
    <row r="494" spans="1:8">
      <c r="A494">
        <f>MATCH(H494,H$3:H494,0)</f>
        <v>492</v>
      </c>
      <c r="B494">
        <f t="shared" si="14"/>
        <v>1</v>
      </c>
      <c r="C494">
        <f t="shared" ca="1" si="15"/>
        <v>494</v>
      </c>
      <c r="H494">
        <v>492</v>
      </c>
    </row>
    <row r="495" spans="1:8">
      <c r="A495">
        <f>MATCH(H495,H$3:H495,0)</f>
        <v>493</v>
      </c>
      <c r="B495">
        <f t="shared" si="14"/>
        <v>1</v>
      </c>
      <c r="C495">
        <f t="shared" ca="1" si="15"/>
        <v>495</v>
      </c>
      <c r="H495">
        <v>493</v>
      </c>
    </row>
    <row r="496" spans="1:8">
      <c r="A496">
        <f>MATCH(H496,H$3:H496,0)</f>
        <v>494</v>
      </c>
      <c r="B496">
        <f t="shared" si="14"/>
        <v>1</v>
      </c>
      <c r="C496">
        <f t="shared" ca="1" si="15"/>
        <v>496</v>
      </c>
      <c r="H496">
        <v>494</v>
      </c>
    </row>
    <row r="497" spans="1:8">
      <c r="A497">
        <f>MATCH(H497,H$3:H497,0)</f>
        <v>495</v>
      </c>
      <c r="B497">
        <f t="shared" si="14"/>
        <v>1</v>
      </c>
      <c r="C497">
        <f t="shared" ca="1" si="15"/>
        <v>497</v>
      </c>
      <c r="H497">
        <v>495</v>
      </c>
    </row>
    <row r="498" spans="1:8">
      <c r="A498">
        <f>MATCH(H498,H$3:H498,0)</f>
        <v>496</v>
      </c>
      <c r="B498">
        <f t="shared" si="14"/>
        <v>1</v>
      </c>
      <c r="C498">
        <f t="shared" ca="1" si="15"/>
        <v>498</v>
      </c>
      <c r="H498">
        <v>496</v>
      </c>
    </row>
    <row r="499" spans="1:8">
      <c r="A499">
        <f>MATCH(H499,H$3:H499,0)</f>
        <v>497</v>
      </c>
      <c r="B499">
        <f t="shared" si="14"/>
        <v>1</v>
      </c>
      <c r="C499">
        <f t="shared" ca="1" si="15"/>
        <v>499</v>
      </c>
      <c r="H499">
        <v>497</v>
      </c>
    </row>
    <row r="500" spans="1:8">
      <c r="A500">
        <f>MATCH(H500,H$3:H500,0)</f>
        <v>498</v>
      </c>
      <c r="B500">
        <f t="shared" si="14"/>
        <v>1</v>
      </c>
      <c r="C500">
        <f t="shared" ca="1" si="15"/>
        <v>500</v>
      </c>
      <c r="H500">
        <v>498</v>
      </c>
    </row>
    <row r="501" spans="1:8">
      <c r="A501">
        <f>MATCH(H501,H$3:H501,0)</f>
        <v>499</v>
      </c>
      <c r="B501">
        <f t="shared" si="14"/>
        <v>1</v>
      </c>
      <c r="C501">
        <f t="shared" ca="1" si="15"/>
        <v>501</v>
      </c>
      <c r="H501">
        <v>499</v>
      </c>
    </row>
    <row r="502" spans="1:8">
      <c r="A502">
        <f>MATCH(H502,H$3:H502,0)</f>
        <v>500</v>
      </c>
      <c r="B502">
        <f t="shared" si="14"/>
        <v>1</v>
      </c>
      <c r="C502">
        <f t="shared" ca="1" si="15"/>
        <v>502</v>
      </c>
      <c r="H502">
        <v>500</v>
      </c>
    </row>
    <row r="503" spans="1:8">
      <c r="A503">
        <f>MATCH(H503,H$3:H503,0)</f>
        <v>501</v>
      </c>
      <c r="B503">
        <f t="shared" si="14"/>
        <v>1</v>
      </c>
      <c r="C503">
        <f t="shared" ca="1" si="15"/>
        <v>503</v>
      </c>
      <c r="H503">
        <v>501</v>
      </c>
    </row>
    <row r="504" spans="1:8">
      <c r="A504">
        <f>MATCH(H504,H$3:H504,0)</f>
        <v>502</v>
      </c>
      <c r="B504">
        <f t="shared" si="14"/>
        <v>1</v>
      </c>
      <c r="C504">
        <f t="shared" ca="1" si="15"/>
        <v>504</v>
      </c>
      <c r="H504">
        <v>502</v>
      </c>
    </row>
    <row r="505" spans="1:8">
      <c r="A505">
        <f>MATCH(H505,H$3:H505,0)</f>
        <v>503</v>
      </c>
      <c r="B505">
        <f t="shared" si="14"/>
        <v>1</v>
      </c>
      <c r="C505">
        <f t="shared" ca="1" si="15"/>
        <v>505</v>
      </c>
      <c r="H505">
        <v>503</v>
      </c>
    </row>
    <row r="506" spans="1:8">
      <c r="A506">
        <f>MATCH(H506,H$3:H506,0)</f>
        <v>504</v>
      </c>
      <c r="B506">
        <f t="shared" si="14"/>
        <v>1</v>
      </c>
      <c r="C506">
        <f t="shared" ca="1" si="15"/>
        <v>506</v>
      </c>
      <c r="H506">
        <v>504</v>
      </c>
    </row>
    <row r="507" spans="1:8">
      <c r="A507">
        <f>MATCH(H507,H$3:H507,0)</f>
        <v>505</v>
      </c>
      <c r="B507">
        <f t="shared" si="14"/>
        <v>1</v>
      </c>
      <c r="C507">
        <f t="shared" ca="1" si="15"/>
        <v>507</v>
      </c>
      <c r="H507">
        <v>505</v>
      </c>
    </row>
    <row r="508" spans="1:8">
      <c r="A508">
        <f>MATCH(H508,H$3:H508,0)</f>
        <v>506</v>
      </c>
      <c r="B508">
        <f t="shared" si="14"/>
        <v>1</v>
      </c>
      <c r="C508">
        <f t="shared" ca="1" si="15"/>
        <v>508</v>
      </c>
      <c r="H508">
        <v>506</v>
      </c>
    </row>
    <row r="509" spans="1:8">
      <c r="A509">
        <f>MATCH(H509,H$3:H509,0)</f>
        <v>507</v>
      </c>
      <c r="B509">
        <f t="shared" si="14"/>
        <v>1</v>
      </c>
      <c r="C509">
        <f t="shared" ca="1" si="15"/>
        <v>509</v>
      </c>
      <c r="H509">
        <v>507</v>
      </c>
    </row>
    <row r="510" spans="1:8">
      <c r="A510">
        <f>MATCH(H510,H$3:H510,0)</f>
        <v>508</v>
      </c>
      <c r="B510">
        <f t="shared" si="14"/>
        <v>1</v>
      </c>
      <c r="C510">
        <f t="shared" ca="1" si="15"/>
        <v>510</v>
      </c>
      <c r="H510">
        <v>508</v>
      </c>
    </row>
    <row r="511" spans="1:8">
      <c r="A511">
        <f>MATCH(H511,H$3:H511,0)</f>
        <v>509</v>
      </c>
      <c r="B511">
        <f t="shared" si="14"/>
        <v>1</v>
      </c>
      <c r="C511">
        <f t="shared" ca="1" si="15"/>
        <v>511</v>
      </c>
      <c r="H511">
        <v>509</v>
      </c>
    </row>
    <row r="512" spans="1:8">
      <c r="A512">
        <f>MATCH(H512,H$3:H512,0)</f>
        <v>510</v>
      </c>
      <c r="B512">
        <f t="shared" si="14"/>
        <v>1</v>
      </c>
      <c r="C512">
        <f t="shared" ca="1" si="15"/>
        <v>512</v>
      </c>
      <c r="H512">
        <v>510</v>
      </c>
    </row>
    <row r="513" spans="1:8">
      <c r="A513">
        <f>MATCH(H513,H$3:H513,0)</f>
        <v>511</v>
      </c>
      <c r="B513">
        <f t="shared" si="14"/>
        <v>1</v>
      </c>
      <c r="C513">
        <f t="shared" ca="1" si="15"/>
        <v>513</v>
      </c>
      <c r="H513">
        <v>511</v>
      </c>
    </row>
    <row r="514" spans="1:8">
      <c r="A514">
        <f>MATCH(H514,H$3:H514,0)</f>
        <v>512</v>
      </c>
      <c r="B514">
        <f t="shared" si="14"/>
        <v>1</v>
      </c>
      <c r="C514">
        <f t="shared" ca="1" si="15"/>
        <v>514</v>
      </c>
      <c r="H514">
        <v>512</v>
      </c>
    </row>
    <row r="515" spans="1:8">
      <c r="A515">
        <f>MATCH(H515,H$3:H515,0)</f>
        <v>513</v>
      </c>
      <c r="B515">
        <f t="shared" si="14"/>
        <v>1</v>
      </c>
      <c r="C515">
        <f t="shared" ca="1" si="15"/>
        <v>515</v>
      </c>
      <c r="H515">
        <v>513</v>
      </c>
    </row>
    <row r="516" spans="1:8">
      <c r="A516">
        <f>MATCH(H516,H$3:H516,0)</f>
        <v>514</v>
      </c>
      <c r="B516">
        <f t="shared" ref="B516:B579" si="16">COUNTIF(H$3:H$3102,H516)</f>
        <v>1</v>
      </c>
      <c r="C516">
        <f t="shared" ref="C516:C579" ca="1" si="17">LOOKUP(1,1/((OFFSET(D$3,A516-1,0,B516,1)="")+(OFFSET(D$3,A516-1,0,B516,1)=D$2))/((OFFSET(E$3,A516-1,0,B516,1)="")+(OFFSET(E$3,A516-1,0,B516,1)=E$2))/((OFFSET(F$3,A516-1,0,B516,1)="")+(OFFSET(F$3,A516-1,0,B516,1)=F$2))/((OFFSET(G$3,A516-1,0,B516,1)="")+(OFFSET(G$3,A516-1,0,B516,1)&lt;=G$2)),ROW(OFFSET(D$3,A516-1,0,B516,1)))</f>
        <v>516</v>
      </c>
      <c r="H516">
        <v>514</v>
      </c>
    </row>
    <row r="517" spans="1:8">
      <c r="A517">
        <f>MATCH(H517,H$3:H517,0)</f>
        <v>515</v>
      </c>
      <c r="B517">
        <f t="shared" si="16"/>
        <v>1</v>
      </c>
      <c r="C517">
        <f t="shared" ca="1" si="17"/>
        <v>517</v>
      </c>
      <c r="H517">
        <v>515</v>
      </c>
    </row>
    <row r="518" spans="1:8">
      <c r="A518">
        <f>MATCH(H518,H$3:H518,0)</f>
        <v>516</v>
      </c>
      <c r="B518">
        <f t="shared" si="16"/>
        <v>1</v>
      </c>
      <c r="C518">
        <f t="shared" ca="1" si="17"/>
        <v>518</v>
      </c>
      <c r="H518">
        <v>516</v>
      </c>
    </row>
    <row r="519" spans="1:8">
      <c r="A519">
        <f>MATCH(H519,H$3:H519,0)</f>
        <v>517</v>
      </c>
      <c r="B519">
        <f t="shared" si="16"/>
        <v>1</v>
      </c>
      <c r="C519">
        <f t="shared" ca="1" si="17"/>
        <v>519</v>
      </c>
      <c r="H519">
        <v>517</v>
      </c>
    </row>
    <row r="520" spans="1:8">
      <c r="A520">
        <f>MATCH(H520,H$3:H520,0)</f>
        <v>518</v>
      </c>
      <c r="B520">
        <f t="shared" si="16"/>
        <v>1</v>
      </c>
      <c r="C520">
        <f t="shared" ca="1" si="17"/>
        <v>520</v>
      </c>
      <c r="H520">
        <v>518</v>
      </c>
    </row>
    <row r="521" spans="1:8">
      <c r="A521">
        <f>MATCH(H521,H$3:H521,0)</f>
        <v>519</v>
      </c>
      <c r="B521">
        <f t="shared" si="16"/>
        <v>1</v>
      </c>
      <c r="C521">
        <f t="shared" ca="1" si="17"/>
        <v>521</v>
      </c>
      <c r="H521">
        <v>519</v>
      </c>
    </row>
    <row r="522" spans="1:8">
      <c r="A522">
        <f>MATCH(H522,H$3:H522,0)</f>
        <v>520</v>
      </c>
      <c r="B522">
        <f t="shared" si="16"/>
        <v>1</v>
      </c>
      <c r="C522">
        <f t="shared" ca="1" si="17"/>
        <v>522</v>
      </c>
      <c r="H522">
        <v>520</v>
      </c>
    </row>
    <row r="523" spans="1:8">
      <c r="A523">
        <f>MATCH(H523,H$3:H523,0)</f>
        <v>521</v>
      </c>
      <c r="B523">
        <f t="shared" si="16"/>
        <v>1</v>
      </c>
      <c r="C523">
        <f t="shared" ca="1" si="17"/>
        <v>523</v>
      </c>
      <c r="H523">
        <v>521</v>
      </c>
    </row>
    <row r="524" spans="1:8">
      <c r="A524">
        <f>MATCH(H524,H$3:H524,0)</f>
        <v>522</v>
      </c>
      <c r="B524">
        <f t="shared" si="16"/>
        <v>1</v>
      </c>
      <c r="C524">
        <f t="shared" ca="1" si="17"/>
        <v>524</v>
      </c>
      <c r="H524">
        <v>522</v>
      </c>
    </row>
    <row r="525" spans="1:8">
      <c r="A525">
        <f>MATCH(H525,H$3:H525,0)</f>
        <v>523</v>
      </c>
      <c r="B525">
        <f t="shared" si="16"/>
        <v>1</v>
      </c>
      <c r="C525">
        <f t="shared" ca="1" si="17"/>
        <v>525</v>
      </c>
      <c r="H525">
        <v>523</v>
      </c>
    </row>
    <row r="526" spans="1:8">
      <c r="A526">
        <f>MATCH(H526,H$3:H526,0)</f>
        <v>524</v>
      </c>
      <c r="B526">
        <f t="shared" si="16"/>
        <v>1</v>
      </c>
      <c r="C526">
        <f t="shared" ca="1" si="17"/>
        <v>526</v>
      </c>
      <c r="H526">
        <v>524</v>
      </c>
    </row>
    <row r="527" spans="1:8">
      <c r="A527">
        <f>MATCH(H527,H$3:H527,0)</f>
        <v>525</v>
      </c>
      <c r="B527">
        <f t="shared" si="16"/>
        <v>1</v>
      </c>
      <c r="C527">
        <f t="shared" ca="1" si="17"/>
        <v>527</v>
      </c>
      <c r="H527">
        <v>525</v>
      </c>
    </row>
    <row r="528" spans="1:8">
      <c r="A528">
        <f>MATCH(H528,H$3:H528,0)</f>
        <v>526</v>
      </c>
      <c r="B528">
        <f t="shared" si="16"/>
        <v>1</v>
      </c>
      <c r="C528">
        <f t="shared" ca="1" si="17"/>
        <v>528</v>
      </c>
      <c r="H528">
        <v>526</v>
      </c>
    </row>
    <row r="529" spans="1:8">
      <c r="A529">
        <f>MATCH(H529,H$3:H529,0)</f>
        <v>527</v>
      </c>
      <c r="B529">
        <f t="shared" si="16"/>
        <v>1</v>
      </c>
      <c r="C529">
        <f t="shared" ca="1" si="17"/>
        <v>529</v>
      </c>
      <c r="H529">
        <v>527</v>
      </c>
    </row>
    <row r="530" spans="1:8">
      <c r="A530">
        <f>MATCH(H530,H$3:H530,0)</f>
        <v>528</v>
      </c>
      <c r="B530">
        <f t="shared" si="16"/>
        <v>1</v>
      </c>
      <c r="C530">
        <f t="shared" ca="1" si="17"/>
        <v>530</v>
      </c>
      <c r="H530">
        <v>528</v>
      </c>
    </row>
    <row r="531" spans="1:8">
      <c r="A531">
        <f>MATCH(H531,H$3:H531,0)</f>
        <v>529</v>
      </c>
      <c r="B531">
        <f t="shared" si="16"/>
        <v>1</v>
      </c>
      <c r="C531">
        <f t="shared" ca="1" si="17"/>
        <v>531</v>
      </c>
      <c r="H531">
        <v>529</v>
      </c>
    </row>
    <row r="532" spans="1:8">
      <c r="A532">
        <f>MATCH(H532,H$3:H532,0)</f>
        <v>530</v>
      </c>
      <c r="B532">
        <f t="shared" si="16"/>
        <v>1</v>
      </c>
      <c r="C532">
        <f t="shared" ca="1" si="17"/>
        <v>532</v>
      </c>
      <c r="H532">
        <v>530</v>
      </c>
    </row>
    <row r="533" spans="1:8">
      <c r="A533">
        <f>MATCH(H533,H$3:H533,0)</f>
        <v>531</v>
      </c>
      <c r="B533">
        <f t="shared" si="16"/>
        <v>1</v>
      </c>
      <c r="C533">
        <f t="shared" ca="1" si="17"/>
        <v>533</v>
      </c>
      <c r="H533">
        <v>531</v>
      </c>
    </row>
    <row r="534" spans="1:8">
      <c r="A534">
        <f>MATCH(H534,H$3:H534,0)</f>
        <v>532</v>
      </c>
      <c r="B534">
        <f t="shared" si="16"/>
        <v>1</v>
      </c>
      <c r="C534">
        <f t="shared" ca="1" si="17"/>
        <v>534</v>
      </c>
      <c r="H534">
        <v>532</v>
      </c>
    </row>
    <row r="535" spans="1:8">
      <c r="A535">
        <f>MATCH(H535,H$3:H535,0)</f>
        <v>533</v>
      </c>
      <c r="B535">
        <f t="shared" si="16"/>
        <v>1</v>
      </c>
      <c r="C535">
        <f t="shared" ca="1" si="17"/>
        <v>535</v>
      </c>
      <c r="H535">
        <v>533</v>
      </c>
    </row>
    <row r="536" spans="1:8">
      <c r="A536">
        <f>MATCH(H536,H$3:H536,0)</f>
        <v>534</v>
      </c>
      <c r="B536">
        <f t="shared" si="16"/>
        <v>1</v>
      </c>
      <c r="C536">
        <f t="shared" ca="1" si="17"/>
        <v>536</v>
      </c>
      <c r="H536">
        <v>534</v>
      </c>
    </row>
    <row r="537" spans="1:8">
      <c r="A537">
        <f>MATCH(H537,H$3:H537,0)</f>
        <v>535</v>
      </c>
      <c r="B537">
        <f t="shared" si="16"/>
        <v>1</v>
      </c>
      <c r="C537">
        <f t="shared" ca="1" si="17"/>
        <v>537</v>
      </c>
      <c r="H537">
        <v>535</v>
      </c>
    </row>
    <row r="538" spans="1:8">
      <c r="A538">
        <f>MATCH(H538,H$3:H538,0)</f>
        <v>536</v>
      </c>
      <c r="B538">
        <f t="shared" si="16"/>
        <v>1</v>
      </c>
      <c r="C538">
        <f t="shared" ca="1" si="17"/>
        <v>538</v>
      </c>
      <c r="H538">
        <v>536</v>
      </c>
    </row>
    <row r="539" spans="1:8">
      <c r="A539">
        <f>MATCH(H539,H$3:H539,0)</f>
        <v>537</v>
      </c>
      <c r="B539">
        <f t="shared" si="16"/>
        <v>1</v>
      </c>
      <c r="C539">
        <f t="shared" ca="1" si="17"/>
        <v>539</v>
      </c>
      <c r="H539">
        <v>537</v>
      </c>
    </row>
    <row r="540" spans="1:8">
      <c r="A540">
        <f>MATCH(H540,H$3:H540,0)</f>
        <v>538</v>
      </c>
      <c r="B540">
        <f t="shared" si="16"/>
        <v>1</v>
      </c>
      <c r="C540">
        <f t="shared" ca="1" si="17"/>
        <v>540</v>
      </c>
      <c r="H540">
        <v>538</v>
      </c>
    </row>
    <row r="541" spans="1:8">
      <c r="A541">
        <f>MATCH(H541,H$3:H541,0)</f>
        <v>539</v>
      </c>
      <c r="B541">
        <f t="shared" si="16"/>
        <v>1</v>
      </c>
      <c r="C541">
        <f t="shared" ca="1" si="17"/>
        <v>541</v>
      </c>
      <c r="H541">
        <v>539</v>
      </c>
    </row>
    <row r="542" spans="1:8">
      <c r="A542">
        <f>MATCH(H542,H$3:H542,0)</f>
        <v>540</v>
      </c>
      <c r="B542">
        <f t="shared" si="16"/>
        <v>1</v>
      </c>
      <c r="C542">
        <f t="shared" ca="1" si="17"/>
        <v>542</v>
      </c>
      <c r="H542">
        <v>540</v>
      </c>
    </row>
    <row r="543" spans="1:8">
      <c r="A543">
        <f>MATCH(H543,H$3:H543,0)</f>
        <v>541</v>
      </c>
      <c r="B543">
        <f t="shared" si="16"/>
        <v>1</v>
      </c>
      <c r="C543">
        <f t="shared" ca="1" si="17"/>
        <v>543</v>
      </c>
      <c r="H543">
        <v>541</v>
      </c>
    </row>
    <row r="544" spans="1:8">
      <c r="A544">
        <f>MATCH(H544,H$3:H544,0)</f>
        <v>542</v>
      </c>
      <c r="B544">
        <f t="shared" si="16"/>
        <v>1</v>
      </c>
      <c r="C544">
        <f t="shared" ca="1" si="17"/>
        <v>544</v>
      </c>
      <c r="H544">
        <v>542</v>
      </c>
    </row>
    <row r="545" spans="1:8">
      <c r="A545">
        <f>MATCH(H545,H$3:H545,0)</f>
        <v>543</v>
      </c>
      <c r="B545">
        <f t="shared" si="16"/>
        <v>1</v>
      </c>
      <c r="C545">
        <f t="shared" ca="1" si="17"/>
        <v>545</v>
      </c>
      <c r="H545">
        <v>543</v>
      </c>
    </row>
    <row r="546" spans="1:8">
      <c r="A546">
        <f>MATCH(H546,H$3:H546,0)</f>
        <v>544</v>
      </c>
      <c r="B546">
        <f t="shared" si="16"/>
        <v>1</v>
      </c>
      <c r="C546">
        <f t="shared" ca="1" si="17"/>
        <v>546</v>
      </c>
      <c r="H546">
        <v>544</v>
      </c>
    </row>
    <row r="547" spans="1:8">
      <c r="A547">
        <f>MATCH(H547,H$3:H547,0)</f>
        <v>545</v>
      </c>
      <c r="B547">
        <f t="shared" si="16"/>
        <v>1</v>
      </c>
      <c r="C547">
        <f t="shared" ca="1" si="17"/>
        <v>547</v>
      </c>
      <c r="H547">
        <v>545</v>
      </c>
    </row>
    <row r="548" spans="1:8">
      <c r="A548">
        <f>MATCH(H548,H$3:H548,0)</f>
        <v>546</v>
      </c>
      <c r="B548">
        <f t="shared" si="16"/>
        <v>1</v>
      </c>
      <c r="C548">
        <f t="shared" ca="1" si="17"/>
        <v>548</v>
      </c>
      <c r="H548">
        <v>546</v>
      </c>
    </row>
    <row r="549" spans="1:8">
      <c r="A549">
        <f>MATCH(H549,H$3:H549,0)</f>
        <v>547</v>
      </c>
      <c r="B549">
        <f t="shared" si="16"/>
        <v>1</v>
      </c>
      <c r="C549">
        <f t="shared" ca="1" si="17"/>
        <v>549</v>
      </c>
      <c r="H549">
        <v>547</v>
      </c>
    </row>
    <row r="550" spans="1:8">
      <c r="A550">
        <f>MATCH(H550,H$3:H550,0)</f>
        <v>548</v>
      </c>
      <c r="B550">
        <f t="shared" si="16"/>
        <v>1</v>
      </c>
      <c r="C550">
        <f t="shared" ca="1" si="17"/>
        <v>550</v>
      </c>
      <c r="H550">
        <v>548</v>
      </c>
    </row>
    <row r="551" spans="1:8">
      <c r="A551">
        <f>MATCH(H551,H$3:H551,0)</f>
        <v>549</v>
      </c>
      <c r="B551">
        <f t="shared" si="16"/>
        <v>1</v>
      </c>
      <c r="C551">
        <f t="shared" ca="1" si="17"/>
        <v>551</v>
      </c>
      <c r="H551">
        <v>549</v>
      </c>
    </row>
    <row r="552" spans="1:8">
      <c r="A552">
        <f>MATCH(H552,H$3:H552,0)</f>
        <v>550</v>
      </c>
      <c r="B552">
        <f t="shared" si="16"/>
        <v>1</v>
      </c>
      <c r="C552">
        <f t="shared" ca="1" si="17"/>
        <v>552</v>
      </c>
      <c r="H552">
        <v>550</v>
      </c>
    </row>
    <row r="553" spans="1:8">
      <c r="A553">
        <f>MATCH(H553,H$3:H553,0)</f>
        <v>551</v>
      </c>
      <c r="B553">
        <f t="shared" si="16"/>
        <v>1</v>
      </c>
      <c r="C553">
        <f t="shared" ca="1" si="17"/>
        <v>553</v>
      </c>
      <c r="H553">
        <v>551</v>
      </c>
    </row>
    <row r="554" spans="1:8">
      <c r="A554">
        <f>MATCH(H554,H$3:H554,0)</f>
        <v>552</v>
      </c>
      <c r="B554">
        <f t="shared" si="16"/>
        <v>1</v>
      </c>
      <c r="C554">
        <f t="shared" ca="1" si="17"/>
        <v>554</v>
      </c>
      <c r="H554">
        <v>552</v>
      </c>
    </row>
    <row r="555" spans="1:8">
      <c r="A555">
        <f>MATCH(H555,H$3:H555,0)</f>
        <v>553</v>
      </c>
      <c r="B555">
        <f t="shared" si="16"/>
        <v>1</v>
      </c>
      <c r="C555">
        <f t="shared" ca="1" si="17"/>
        <v>555</v>
      </c>
      <c r="H555">
        <v>553</v>
      </c>
    </row>
    <row r="556" spans="1:8">
      <c r="A556">
        <f>MATCH(H556,H$3:H556,0)</f>
        <v>554</v>
      </c>
      <c r="B556">
        <f t="shared" si="16"/>
        <v>1</v>
      </c>
      <c r="C556">
        <f t="shared" ca="1" si="17"/>
        <v>556</v>
      </c>
      <c r="H556">
        <v>554</v>
      </c>
    </row>
    <row r="557" spans="1:8">
      <c r="A557">
        <f>MATCH(H557,H$3:H557,0)</f>
        <v>555</v>
      </c>
      <c r="B557">
        <f t="shared" si="16"/>
        <v>1</v>
      </c>
      <c r="C557">
        <f t="shared" ca="1" si="17"/>
        <v>557</v>
      </c>
      <c r="H557">
        <v>555</v>
      </c>
    </row>
    <row r="558" spans="1:8">
      <c r="A558">
        <f>MATCH(H558,H$3:H558,0)</f>
        <v>556</v>
      </c>
      <c r="B558">
        <f t="shared" si="16"/>
        <v>1</v>
      </c>
      <c r="C558">
        <f t="shared" ca="1" si="17"/>
        <v>558</v>
      </c>
      <c r="H558">
        <v>556</v>
      </c>
    </row>
    <row r="559" spans="1:8">
      <c r="A559">
        <f>MATCH(H559,H$3:H559,0)</f>
        <v>557</v>
      </c>
      <c r="B559">
        <f t="shared" si="16"/>
        <v>1</v>
      </c>
      <c r="C559">
        <f t="shared" ca="1" si="17"/>
        <v>559</v>
      </c>
      <c r="H559">
        <v>557</v>
      </c>
    </row>
    <row r="560" spans="1:8">
      <c r="A560">
        <f>MATCH(H560,H$3:H560,0)</f>
        <v>558</v>
      </c>
      <c r="B560">
        <f t="shared" si="16"/>
        <v>1</v>
      </c>
      <c r="C560">
        <f t="shared" ca="1" si="17"/>
        <v>560</v>
      </c>
      <c r="H560">
        <v>558</v>
      </c>
    </row>
    <row r="561" spans="1:8">
      <c r="A561">
        <f>MATCH(H561,H$3:H561,0)</f>
        <v>559</v>
      </c>
      <c r="B561">
        <f t="shared" si="16"/>
        <v>1</v>
      </c>
      <c r="C561">
        <f t="shared" ca="1" si="17"/>
        <v>561</v>
      </c>
      <c r="H561">
        <v>559</v>
      </c>
    </row>
    <row r="562" spans="1:8">
      <c r="A562">
        <f>MATCH(H562,H$3:H562,0)</f>
        <v>560</v>
      </c>
      <c r="B562">
        <f t="shared" si="16"/>
        <v>1</v>
      </c>
      <c r="C562">
        <f t="shared" ca="1" si="17"/>
        <v>562</v>
      </c>
      <c r="H562">
        <v>560</v>
      </c>
    </row>
    <row r="563" spans="1:8">
      <c r="A563">
        <f>MATCH(H563,H$3:H563,0)</f>
        <v>561</v>
      </c>
      <c r="B563">
        <f t="shared" si="16"/>
        <v>1</v>
      </c>
      <c r="C563">
        <f t="shared" ca="1" si="17"/>
        <v>563</v>
      </c>
      <c r="H563">
        <v>561</v>
      </c>
    </row>
    <row r="564" spans="1:8">
      <c r="A564">
        <f>MATCH(H564,H$3:H564,0)</f>
        <v>562</v>
      </c>
      <c r="B564">
        <f t="shared" si="16"/>
        <v>1</v>
      </c>
      <c r="C564">
        <f t="shared" ca="1" si="17"/>
        <v>564</v>
      </c>
      <c r="H564">
        <v>562</v>
      </c>
    </row>
    <row r="565" spans="1:8">
      <c r="A565">
        <f>MATCH(H565,H$3:H565,0)</f>
        <v>563</v>
      </c>
      <c r="B565">
        <f t="shared" si="16"/>
        <v>1</v>
      </c>
      <c r="C565">
        <f t="shared" ca="1" si="17"/>
        <v>565</v>
      </c>
      <c r="H565">
        <v>563</v>
      </c>
    </row>
    <row r="566" spans="1:8">
      <c r="A566">
        <f>MATCH(H566,H$3:H566,0)</f>
        <v>564</v>
      </c>
      <c r="B566">
        <f t="shared" si="16"/>
        <v>1</v>
      </c>
      <c r="C566">
        <f t="shared" ca="1" si="17"/>
        <v>566</v>
      </c>
      <c r="H566">
        <v>564</v>
      </c>
    </row>
    <row r="567" spans="1:8">
      <c r="A567">
        <f>MATCH(H567,H$3:H567,0)</f>
        <v>565</v>
      </c>
      <c r="B567">
        <f t="shared" si="16"/>
        <v>1</v>
      </c>
      <c r="C567">
        <f t="shared" ca="1" si="17"/>
        <v>567</v>
      </c>
      <c r="H567">
        <v>565</v>
      </c>
    </row>
    <row r="568" spans="1:8">
      <c r="A568">
        <f>MATCH(H568,H$3:H568,0)</f>
        <v>566</v>
      </c>
      <c r="B568">
        <f t="shared" si="16"/>
        <v>1</v>
      </c>
      <c r="C568">
        <f t="shared" ca="1" si="17"/>
        <v>568</v>
      </c>
      <c r="H568">
        <v>566</v>
      </c>
    </row>
    <row r="569" spans="1:8">
      <c r="A569">
        <f>MATCH(H569,H$3:H569,0)</f>
        <v>567</v>
      </c>
      <c r="B569">
        <f t="shared" si="16"/>
        <v>1</v>
      </c>
      <c r="C569">
        <f t="shared" ca="1" si="17"/>
        <v>569</v>
      </c>
      <c r="H569">
        <v>567</v>
      </c>
    </row>
    <row r="570" spans="1:8">
      <c r="A570">
        <f>MATCH(H570,H$3:H570,0)</f>
        <v>568</v>
      </c>
      <c r="B570">
        <f t="shared" si="16"/>
        <v>1</v>
      </c>
      <c r="C570">
        <f t="shared" ca="1" si="17"/>
        <v>570</v>
      </c>
      <c r="H570">
        <v>568</v>
      </c>
    </row>
    <row r="571" spans="1:8">
      <c r="A571">
        <f>MATCH(H571,H$3:H571,0)</f>
        <v>569</v>
      </c>
      <c r="B571">
        <f t="shared" si="16"/>
        <v>1</v>
      </c>
      <c r="C571">
        <f t="shared" ca="1" si="17"/>
        <v>571</v>
      </c>
      <c r="H571">
        <v>569</v>
      </c>
    </row>
    <row r="572" spans="1:8">
      <c r="A572">
        <f>MATCH(H572,H$3:H572,0)</f>
        <v>570</v>
      </c>
      <c r="B572">
        <f t="shared" si="16"/>
        <v>1</v>
      </c>
      <c r="C572">
        <f t="shared" ca="1" si="17"/>
        <v>572</v>
      </c>
      <c r="H572">
        <v>570</v>
      </c>
    </row>
    <row r="573" spans="1:8">
      <c r="A573">
        <f>MATCH(H573,H$3:H573,0)</f>
        <v>571</v>
      </c>
      <c r="B573">
        <f t="shared" si="16"/>
        <v>1</v>
      </c>
      <c r="C573">
        <f t="shared" ca="1" si="17"/>
        <v>573</v>
      </c>
      <c r="H573">
        <v>571</v>
      </c>
    </row>
    <row r="574" spans="1:8">
      <c r="A574">
        <f>MATCH(H574,H$3:H574,0)</f>
        <v>572</v>
      </c>
      <c r="B574">
        <f t="shared" si="16"/>
        <v>1</v>
      </c>
      <c r="C574">
        <f t="shared" ca="1" si="17"/>
        <v>574</v>
      </c>
      <c r="H574">
        <v>572</v>
      </c>
    </row>
    <row r="575" spans="1:8">
      <c r="A575">
        <f>MATCH(H575,H$3:H575,0)</f>
        <v>573</v>
      </c>
      <c r="B575">
        <f t="shared" si="16"/>
        <v>1</v>
      </c>
      <c r="C575">
        <f t="shared" ca="1" si="17"/>
        <v>575</v>
      </c>
      <c r="H575">
        <v>573</v>
      </c>
    </row>
    <row r="576" spans="1:8">
      <c r="A576">
        <f>MATCH(H576,H$3:H576,0)</f>
        <v>574</v>
      </c>
      <c r="B576">
        <f t="shared" si="16"/>
        <v>1</v>
      </c>
      <c r="C576">
        <f t="shared" ca="1" si="17"/>
        <v>576</v>
      </c>
      <c r="H576">
        <v>574</v>
      </c>
    </row>
    <row r="577" spans="1:8">
      <c r="A577">
        <f>MATCH(H577,H$3:H577,0)</f>
        <v>575</v>
      </c>
      <c r="B577">
        <f t="shared" si="16"/>
        <v>1</v>
      </c>
      <c r="C577">
        <f t="shared" ca="1" si="17"/>
        <v>577</v>
      </c>
      <c r="H577">
        <v>575</v>
      </c>
    </row>
    <row r="578" spans="1:8">
      <c r="A578">
        <f>MATCH(H578,H$3:H578,0)</f>
        <v>576</v>
      </c>
      <c r="B578">
        <f t="shared" si="16"/>
        <v>1</v>
      </c>
      <c r="C578">
        <f t="shared" ca="1" si="17"/>
        <v>578</v>
      </c>
      <c r="H578">
        <v>576</v>
      </c>
    </row>
    <row r="579" spans="1:8">
      <c r="A579">
        <f>MATCH(H579,H$3:H579,0)</f>
        <v>577</v>
      </c>
      <c r="B579">
        <f t="shared" si="16"/>
        <v>1</v>
      </c>
      <c r="C579">
        <f t="shared" ca="1" si="17"/>
        <v>579</v>
      </c>
      <c r="H579">
        <v>577</v>
      </c>
    </row>
    <row r="580" spans="1:8">
      <c r="A580">
        <f>MATCH(H580,H$3:H580,0)</f>
        <v>578</v>
      </c>
      <c r="B580">
        <f t="shared" ref="B580:B643" si="18">COUNTIF(H$3:H$3102,H580)</f>
        <v>1</v>
      </c>
      <c r="C580">
        <f t="shared" ref="C580:C643" ca="1" si="19">LOOKUP(1,1/((OFFSET(D$3,A580-1,0,B580,1)="")+(OFFSET(D$3,A580-1,0,B580,1)=D$2))/((OFFSET(E$3,A580-1,0,B580,1)="")+(OFFSET(E$3,A580-1,0,B580,1)=E$2))/((OFFSET(F$3,A580-1,0,B580,1)="")+(OFFSET(F$3,A580-1,0,B580,1)=F$2))/((OFFSET(G$3,A580-1,0,B580,1)="")+(OFFSET(G$3,A580-1,0,B580,1)&lt;=G$2)),ROW(OFFSET(D$3,A580-1,0,B580,1)))</f>
        <v>580</v>
      </c>
      <c r="H580">
        <v>578</v>
      </c>
    </row>
    <row r="581" spans="1:8">
      <c r="A581">
        <f>MATCH(H581,H$3:H581,0)</f>
        <v>579</v>
      </c>
      <c r="B581">
        <f t="shared" si="18"/>
        <v>1</v>
      </c>
      <c r="C581">
        <f t="shared" ca="1" si="19"/>
        <v>581</v>
      </c>
      <c r="H581">
        <v>579</v>
      </c>
    </row>
    <row r="582" spans="1:8">
      <c r="A582">
        <f>MATCH(H582,H$3:H582,0)</f>
        <v>580</v>
      </c>
      <c r="B582">
        <f t="shared" si="18"/>
        <v>1</v>
      </c>
      <c r="C582">
        <f t="shared" ca="1" si="19"/>
        <v>582</v>
      </c>
      <c r="H582">
        <v>580</v>
      </c>
    </row>
    <row r="583" spans="1:8">
      <c r="A583">
        <f>MATCH(H583,H$3:H583,0)</f>
        <v>581</v>
      </c>
      <c r="B583">
        <f t="shared" si="18"/>
        <v>1</v>
      </c>
      <c r="C583">
        <f t="shared" ca="1" si="19"/>
        <v>583</v>
      </c>
      <c r="H583">
        <v>581</v>
      </c>
    </row>
    <row r="584" spans="1:8">
      <c r="A584">
        <f>MATCH(H584,H$3:H584,0)</f>
        <v>582</v>
      </c>
      <c r="B584">
        <f t="shared" si="18"/>
        <v>1</v>
      </c>
      <c r="C584">
        <f t="shared" ca="1" si="19"/>
        <v>584</v>
      </c>
      <c r="H584">
        <v>582</v>
      </c>
    </row>
    <row r="585" spans="1:8">
      <c r="A585">
        <f>MATCH(H585,H$3:H585,0)</f>
        <v>583</v>
      </c>
      <c r="B585">
        <f t="shared" si="18"/>
        <v>1</v>
      </c>
      <c r="C585">
        <f t="shared" ca="1" si="19"/>
        <v>585</v>
      </c>
      <c r="H585">
        <v>583</v>
      </c>
    </row>
    <row r="586" spans="1:8">
      <c r="A586">
        <f>MATCH(H586,H$3:H586,0)</f>
        <v>584</v>
      </c>
      <c r="B586">
        <f t="shared" si="18"/>
        <v>1</v>
      </c>
      <c r="C586">
        <f t="shared" ca="1" si="19"/>
        <v>586</v>
      </c>
      <c r="H586">
        <v>584</v>
      </c>
    </row>
    <row r="587" spans="1:8">
      <c r="A587">
        <f>MATCH(H587,H$3:H587,0)</f>
        <v>585</v>
      </c>
      <c r="B587">
        <f t="shared" si="18"/>
        <v>1</v>
      </c>
      <c r="C587">
        <f t="shared" ca="1" si="19"/>
        <v>587</v>
      </c>
      <c r="H587">
        <v>585</v>
      </c>
    </row>
    <row r="588" spans="1:8">
      <c r="A588">
        <f>MATCH(H588,H$3:H588,0)</f>
        <v>586</v>
      </c>
      <c r="B588">
        <f t="shared" si="18"/>
        <v>1</v>
      </c>
      <c r="C588">
        <f t="shared" ca="1" si="19"/>
        <v>588</v>
      </c>
      <c r="H588">
        <v>586</v>
      </c>
    </row>
    <row r="589" spans="1:8">
      <c r="A589">
        <f>MATCH(H589,H$3:H589,0)</f>
        <v>587</v>
      </c>
      <c r="B589">
        <f t="shared" si="18"/>
        <v>1</v>
      </c>
      <c r="C589">
        <f t="shared" ca="1" si="19"/>
        <v>589</v>
      </c>
      <c r="H589">
        <v>587</v>
      </c>
    </row>
    <row r="590" spans="1:8">
      <c r="A590">
        <f>MATCH(H590,H$3:H590,0)</f>
        <v>588</v>
      </c>
      <c r="B590">
        <f t="shared" si="18"/>
        <v>1</v>
      </c>
      <c r="C590">
        <f t="shared" ca="1" si="19"/>
        <v>590</v>
      </c>
      <c r="H590">
        <v>588</v>
      </c>
    </row>
    <row r="591" spans="1:8">
      <c r="A591">
        <f>MATCH(H591,H$3:H591,0)</f>
        <v>589</v>
      </c>
      <c r="B591">
        <f t="shared" si="18"/>
        <v>1</v>
      </c>
      <c r="C591">
        <f t="shared" ca="1" si="19"/>
        <v>591</v>
      </c>
      <c r="H591">
        <v>589</v>
      </c>
    </row>
    <row r="592" spans="1:8">
      <c r="A592">
        <f>MATCH(H592,H$3:H592,0)</f>
        <v>590</v>
      </c>
      <c r="B592">
        <f t="shared" si="18"/>
        <v>1</v>
      </c>
      <c r="C592">
        <f t="shared" ca="1" si="19"/>
        <v>592</v>
      </c>
      <c r="H592">
        <v>590</v>
      </c>
    </row>
    <row r="593" spans="1:8">
      <c r="A593">
        <f>MATCH(H593,H$3:H593,0)</f>
        <v>591</v>
      </c>
      <c r="B593">
        <f t="shared" si="18"/>
        <v>1</v>
      </c>
      <c r="C593">
        <f t="shared" ca="1" si="19"/>
        <v>593</v>
      </c>
      <c r="H593">
        <v>591</v>
      </c>
    </row>
    <row r="594" spans="1:8">
      <c r="A594">
        <f>MATCH(H594,H$3:H594,0)</f>
        <v>592</v>
      </c>
      <c r="B594">
        <f t="shared" si="18"/>
        <v>1</v>
      </c>
      <c r="C594">
        <f t="shared" ca="1" si="19"/>
        <v>594</v>
      </c>
      <c r="H594">
        <v>592</v>
      </c>
    </row>
    <row r="595" spans="1:8">
      <c r="A595">
        <f>MATCH(H595,H$3:H595,0)</f>
        <v>593</v>
      </c>
      <c r="B595">
        <f t="shared" si="18"/>
        <v>1</v>
      </c>
      <c r="C595">
        <f t="shared" ca="1" si="19"/>
        <v>595</v>
      </c>
      <c r="H595">
        <v>593</v>
      </c>
    </row>
    <row r="596" spans="1:8">
      <c r="A596">
        <f>MATCH(H596,H$3:H596,0)</f>
        <v>594</v>
      </c>
      <c r="B596">
        <f t="shared" si="18"/>
        <v>1</v>
      </c>
      <c r="C596">
        <f t="shared" ca="1" si="19"/>
        <v>596</v>
      </c>
      <c r="H596">
        <v>594</v>
      </c>
    </row>
    <row r="597" spans="1:8">
      <c r="A597">
        <f>MATCH(H597,H$3:H597,0)</f>
        <v>595</v>
      </c>
      <c r="B597">
        <f t="shared" si="18"/>
        <v>1</v>
      </c>
      <c r="C597">
        <f t="shared" ca="1" si="19"/>
        <v>597</v>
      </c>
      <c r="H597">
        <v>595</v>
      </c>
    </row>
    <row r="598" spans="1:8">
      <c r="A598">
        <f>MATCH(H598,H$3:H598,0)</f>
        <v>596</v>
      </c>
      <c r="B598">
        <f t="shared" si="18"/>
        <v>1</v>
      </c>
      <c r="C598">
        <f t="shared" ca="1" si="19"/>
        <v>598</v>
      </c>
      <c r="H598">
        <v>596</v>
      </c>
    </row>
    <row r="599" spans="1:8">
      <c r="A599">
        <f>MATCH(H599,H$3:H599,0)</f>
        <v>597</v>
      </c>
      <c r="B599">
        <f t="shared" si="18"/>
        <v>1</v>
      </c>
      <c r="C599">
        <f t="shared" ca="1" si="19"/>
        <v>599</v>
      </c>
      <c r="H599">
        <v>597</v>
      </c>
    </row>
    <row r="600" spans="1:8">
      <c r="A600">
        <f>MATCH(H600,H$3:H600,0)</f>
        <v>598</v>
      </c>
      <c r="B600">
        <f t="shared" si="18"/>
        <v>1</v>
      </c>
      <c r="C600">
        <f t="shared" ca="1" si="19"/>
        <v>600</v>
      </c>
      <c r="H600">
        <v>598</v>
      </c>
    </row>
    <row r="601" spans="1:8">
      <c r="A601">
        <f>MATCH(H601,H$3:H601,0)</f>
        <v>599</v>
      </c>
      <c r="B601">
        <f t="shared" si="18"/>
        <v>1</v>
      </c>
      <c r="C601">
        <f t="shared" ca="1" si="19"/>
        <v>601</v>
      </c>
      <c r="H601">
        <v>599</v>
      </c>
    </row>
    <row r="602" spans="1:8">
      <c r="A602">
        <f>MATCH(H602,H$3:H602,0)</f>
        <v>600</v>
      </c>
      <c r="B602">
        <f t="shared" si="18"/>
        <v>1</v>
      </c>
      <c r="C602">
        <f t="shared" ca="1" si="19"/>
        <v>602</v>
      </c>
      <c r="H602">
        <v>600</v>
      </c>
    </row>
    <row r="603" spans="1:8">
      <c r="A603">
        <f>MATCH(H603,H$3:H603,0)</f>
        <v>601</v>
      </c>
      <c r="B603">
        <f t="shared" si="18"/>
        <v>1</v>
      </c>
      <c r="C603">
        <f t="shared" ca="1" si="19"/>
        <v>603</v>
      </c>
      <c r="H603">
        <v>601</v>
      </c>
    </row>
    <row r="604" spans="1:8">
      <c r="A604">
        <f>MATCH(H604,H$3:H604,0)</f>
        <v>602</v>
      </c>
      <c r="B604">
        <f t="shared" si="18"/>
        <v>1</v>
      </c>
      <c r="C604">
        <f t="shared" ca="1" si="19"/>
        <v>604</v>
      </c>
      <c r="H604">
        <v>602</v>
      </c>
    </row>
    <row r="605" spans="1:8">
      <c r="A605">
        <f>MATCH(H605,H$3:H605,0)</f>
        <v>603</v>
      </c>
      <c r="B605">
        <f t="shared" si="18"/>
        <v>1</v>
      </c>
      <c r="C605">
        <f t="shared" ca="1" si="19"/>
        <v>605</v>
      </c>
      <c r="H605">
        <v>603</v>
      </c>
    </row>
    <row r="606" spans="1:8">
      <c r="A606">
        <f>MATCH(H606,H$3:H606,0)</f>
        <v>604</v>
      </c>
      <c r="B606">
        <f t="shared" si="18"/>
        <v>1</v>
      </c>
      <c r="C606">
        <f t="shared" ca="1" si="19"/>
        <v>606</v>
      </c>
      <c r="H606">
        <v>604</v>
      </c>
    </row>
    <row r="607" spans="1:8">
      <c r="A607">
        <f>MATCH(H607,H$3:H607,0)</f>
        <v>605</v>
      </c>
      <c r="B607">
        <f t="shared" si="18"/>
        <v>1</v>
      </c>
      <c r="C607">
        <f t="shared" ca="1" si="19"/>
        <v>607</v>
      </c>
      <c r="H607">
        <v>605</v>
      </c>
    </row>
    <row r="608" spans="1:8">
      <c r="A608">
        <f>MATCH(H608,H$3:H608,0)</f>
        <v>606</v>
      </c>
      <c r="B608">
        <f t="shared" si="18"/>
        <v>1</v>
      </c>
      <c r="C608">
        <f t="shared" ca="1" si="19"/>
        <v>608</v>
      </c>
      <c r="H608">
        <v>606</v>
      </c>
    </row>
    <row r="609" spans="1:8">
      <c r="A609">
        <f>MATCH(H609,H$3:H609,0)</f>
        <v>607</v>
      </c>
      <c r="B609">
        <f t="shared" si="18"/>
        <v>1</v>
      </c>
      <c r="C609">
        <f t="shared" ca="1" si="19"/>
        <v>609</v>
      </c>
      <c r="H609">
        <v>607</v>
      </c>
    </row>
    <row r="610" spans="1:8">
      <c r="A610">
        <f>MATCH(H610,H$3:H610,0)</f>
        <v>608</v>
      </c>
      <c r="B610">
        <f t="shared" si="18"/>
        <v>1</v>
      </c>
      <c r="C610">
        <f t="shared" ca="1" si="19"/>
        <v>610</v>
      </c>
      <c r="H610">
        <v>608</v>
      </c>
    </row>
    <row r="611" spans="1:8">
      <c r="A611">
        <f>MATCH(H611,H$3:H611,0)</f>
        <v>609</v>
      </c>
      <c r="B611">
        <f t="shared" si="18"/>
        <v>1</v>
      </c>
      <c r="C611">
        <f t="shared" ca="1" si="19"/>
        <v>611</v>
      </c>
      <c r="H611">
        <v>609</v>
      </c>
    </row>
    <row r="612" spans="1:8">
      <c r="A612">
        <f>MATCH(H612,H$3:H612,0)</f>
        <v>610</v>
      </c>
      <c r="B612">
        <f t="shared" si="18"/>
        <v>1</v>
      </c>
      <c r="C612">
        <f t="shared" ca="1" si="19"/>
        <v>612</v>
      </c>
      <c r="H612">
        <v>610</v>
      </c>
    </row>
    <row r="613" spans="1:8">
      <c r="A613">
        <f>MATCH(H613,H$3:H613,0)</f>
        <v>611</v>
      </c>
      <c r="B613">
        <f t="shared" si="18"/>
        <v>1</v>
      </c>
      <c r="C613">
        <f t="shared" ca="1" si="19"/>
        <v>613</v>
      </c>
      <c r="H613">
        <v>611</v>
      </c>
    </row>
    <row r="614" spans="1:8">
      <c r="A614">
        <f>MATCH(H614,H$3:H614,0)</f>
        <v>612</v>
      </c>
      <c r="B614">
        <f t="shared" si="18"/>
        <v>1</v>
      </c>
      <c r="C614">
        <f t="shared" ca="1" si="19"/>
        <v>614</v>
      </c>
      <c r="H614">
        <v>612</v>
      </c>
    </row>
    <row r="615" spans="1:8">
      <c r="A615">
        <f>MATCH(H615,H$3:H615,0)</f>
        <v>613</v>
      </c>
      <c r="B615">
        <f t="shared" si="18"/>
        <v>1</v>
      </c>
      <c r="C615">
        <f t="shared" ca="1" si="19"/>
        <v>615</v>
      </c>
      <c r="H615">
        <v>613</v>
      </c>
    </row>
    <row r="616" spans="1:8">
      <c r="A616">
        <f>MATCH(H616,H$3:H616,0)</f>
        <v>614</v>
      </c>
      <c r="B616">
        <f t="shared" si="18"/>
        <v>1</v>
      </c>
      <c r="C616">
        <f t="shared" ca="1" si="19"/>
        <v>616</v>
      </c>
      <c r="H616">
        <v>614</v>
      </c>
    </row>
    <row r="617" spans="1:8">
      <c r="A617">
        <f>MATCH(H617,H$3:H617,0)</f>
        <v>615</v>
      </c>
      <c r="B617">
        <f t="shared" si="18"/>
        <v>1</v>
      </c>
      <c r="C617">
        <f t="shared" ca="1" si="19"/>
        <v>617</v>
      </c>
      <c r="H617">
        <v>615</v>
      </c>
    </row>
    <row r="618" spans="1:8">
      <c r="A618">
        <f>MATCH(H618,H$3:H618,0)</f>
        <v>616</v>
      </c>
      <c r="B618">
        <f t="shared" si="18"/>
        <v>1</v>
      </c>
      <c r="C618">
        <f t="shared" ca="1" si="19"/>
        <v>618</v>
      </c>
      <c r="H618">
        <v>616</v>
      </c>
    </row>
    <row r="619" spans="1:8">
      <c r="A619">
        <f>MATCH(H619,H$3:H619,0)</f>
        <v>617</v>
      </c>
      <c r="B619">
        <f t="shared" si="18"/>
        <v>1</v>
      </c>
      <c r="C619">
        <f t="shared" ca="1" si="19"/>
        <v>619</v>
      </c>
      <c r="H619">
        <v>617</v>
      </c>
    </row>
    <row r="620" spans="1:8">
      <c r="A620">
        <f>MATCH(H620,H$3:H620,0)</f>
        <v>618</v>
      </c>
      <c r="B620">
        <f t="shared" si="18"/>
        <v>1</v>
      </c>
      <c r="C620">
        <f t="shared" ca="1" si="19"/>
        <v>620</v>
      </c>
      <c r="H620">
        <v>618</v>
      </c>
    </row>
    <row r="621" spans="1:8">
      <c r="A621">
        <f>MATCH(H621,H$3:H621,0)</f>
        <v>619</v>
      </c>
      <c r="B621">
        <f t="shared" si="18"/>
        <v>1</v>
      </c>
      <c r="C621">
        <f t="shared" ca="1" si="19"/>
        <v>621</v>
      </c>
      <c r="H621">
        <v>619</v>
      </c>
    </row>
    <row r="622" spans="1:8">
      <c r="A622">
        <f>MATCH(H622,H$3:H622,0)</f>
        <v>620</v>
      </c>
      <c r="B622">
        <f t="shared" si="18"/>
        <v>1</v>
      </c>
      <c r="C622">
        <f t="shared" ca="1" si="19"/>
        <v>622</v>
      </c>
      <c r="H622">
        <v>620</v>
      </c>
    </row>
    <row r="623" spans="1:8">
      <c r="A623">
        <f>MATCH(H623,H$3:H623,0)</f>
        <v>621</v>
      </c>
      <c r="B623">
        <f t="shared" si="18"/>
        <v>1</v>
      </c>
      <c r="C623">
        <f t="shared" ca="1" si="19"/>
        <v>623</v>
      </c>
      <c r="H623">
        <v>621</v>
      </c>
    </row>
    <row r="624" spans="1:8">
      <c r="A624">
        <f>MATCH(H624,H$3:H624,0)</f>
        <v>622</v>
      </c>
      <c r="B624">
        <f t="shared" si="18"/>
        <v>1</v>
      </c>
      <c r="C624">
        <f t="shared" ca="1" si="19"/>
        <v>624</v>
      </c>
      <c r="H624">
        <v>622</v>
      </c>
    </row>
    <row r="625" spans="1:8">
      <c r="A625">
        <f>MATCH(H625,H$3:H625,0)</f>
        <v>623</v>
      </c>
      <c r="B625">
        <f t="shared" si="18"/>
        <v>1</v>
      </c>
      <c r="C625">
        <f t="shared" ca="1" si="19"/>
        <v>625</v>
      </c>
      <c r="H625">
        <v>623</v>
      </c>
    </row>
    <row r="626" spans="1:8">
      <c r="A626">
        <f>MATCH(H626,H$3:H626,0)</f>
        <v>624</v>
      </c>
      <c r="B626">
        <f t="shared" si="18"/>
        <v>1</v>
      </c>
      <c r="C626">
        <f t="shared" ca="1" si="19"/>
        <v>626</v>
      </c>
      <c r="H626">
        <v>624</v>
      </c>
    </row>
    <row r="627" spans="1:8">
      <c r="A627">
        <f>MATCH(H627,H$3:H627,0)</f>
        <v>625</v>
      </c>
      <c r="B627">
        <f t="shared" si="18"/>
        <v>1</v>
      </c>
      <c r="C627">
        <f t="shared" ca="1" si="19"/>
        <v>627</v>
      </c>
      <c r="H627">
        <v>625</v>
      </c>
    </row>
    <row r="628" spans="1:8">
      <c r="A628">
        <f>MATCH(H628,H$3:H628,0)</f>
        <v>626</v>
      </c>
      <c r="B628">
        <f t="shared" si="18"/>
        <v>1</v>
      </c>
      <c r="C628">
        <f t="shared" ca="1" si="19"/>
        <v>628</v>
      </c>
      <c r="H628">
        <v>626</v>
      </c>
    </row>
    <row r="629" spans="1:8">
      <c r="A629">
        <f>MATCH(H629,H$3:H629,0)</f>
        <v>627</v>
      </c>
      <c r="B629">
        <f t="shared" si="18"/>
        <v>1</v>
      </c>
      <c r="C629">
        <f t="shared" ca="1" si="19"/>
        <v>629</v>
      </c>
      <c r="H629">
        <v>627</v>
      </c>
    </row>
    <row r="630" spans="1:8">
      <c r="A630">
        <f>MATCH(H630,H$3:H630,0)</f>
        <v>628</v>
      </c>
      <c r="B630">
        <f t="shared" si="18"/>
        <v>1</v>
      </c>
      <c r="C630">
        <f t="shared" ca="1" si="19"/>
        <v>630</v>
      </c>
      <c r="H630">
        <v>628</v>
      </c>
    </row>
    <row r="631" spans="1:8">
      <c r="A631">
        <f>MATCH(H631,H$3:H631,0)</f>
        <v>629</v>
      </c>
      <c r="B631">
        <f t="shared" si="18"/>
        <v>1</v>
      </c>
      <c r="C631">
        <f t="shared" ca="1" si="19"/>
        <v>631</v>
      </c>
      <c r="H631">
        <v>629</v>
      </c>
    </row>
    <row r="632" spans="1:8">
      <c r="A632">
        <f>MATCH(H632,H$3:H632,0)</f>
        <v>630</v>
      </c>
      <c r="B632">
        <f t="shared" si="18"/>
        <v>1</v>
      </c>
      <c r="C632">
        <f t="shared" ca="1" si="19"/>
        <v>632</v>
      </c>
      <c r="H632">
        <v>630</v>
      </c>
    </row>
    <row r="633" spans="1:8">
      <c r="A633">
        <f>MATCH(H633,H$3:H633,0)</f>
        <v>631</v>
      </c>
      <c r="B633">
        <f t="shared" si="18"/>
        <v>1</v>
      </c>
      <c r="C633">
        <f t="shared" ca="1" si="19"/>
        <v>633</v>
      </c>
      <c r="H633">
        <v>631</v>
      </c>
    </row>
    <row r="634" spans="1:8">
      <c r="A634">
        <f>MATCH(H634,H$3:H634,0)</f>
        <v>632</v>
      </c>
      <c r="B634">
        <f t="shared" si="18"/>
        <v>1</v>
      </c>
      <c r="C634">
        <f t="shared" ca="1" si="19"/>
        <v>634</v>
      </c>
      <c r="H634">
        <v>632</v>
      </c>
    </row>
    <row r="635" spans="1:8">
      <c r="A635">
        <f>MATCH(H635,H$3:H635,0)</f>
        <v>633</v>
      </c>
      <c r="B635">
        <f t="shared" si="18"/>
        <v>1</v>
      </c>
      <c r="C635">
        <f t="shared" ca="1" si="19"/>
        <v>635</v>
      </c>
      <c r="H635">
        <v>633</v>
      </c>
    </row>
    <row r="636" spans="1:8">
      <c r="A636">
        <f>MATCH(H636,H$3:H636,0)</f>
        <v>634</v>
      </c>
      <c r="B636">
        <f t="shared" si="18"/>
        <v>1</v>
      </c>
      <c r="C636">
        <f t="shared" ca="1" si="19"/>
        <v>636</v>
      </c>
      <c r="H636">
        <v>634</v>
      </c>
    </row>
    <row r="637" spans="1:8">
      <c r="A637">
        <f>MATCH(H637,H$3:H637,0)</f>
        <v>635</v>
      </c>
      <c r="B637">
        <f t="shared" si="18"/>
        <v>1</v>
      </c>
      <c r="C637">
        <f t="shared" ca="1" si="19"/>
        <v>637</v>
      </c>
      <c r="H637">
        <v>635</v>
      </c>
    </row>
    <row r="638" spans="1:8">
      <c r="A638">
        <f>MATCH(H638,H$3:H638,0)</f>
        <v>636</v>
      </c>
      <c r="B638">
        <f t="shared" si="18"/>
        <v>1</v>
      </c>
      <c r="C638">
        <f t="shared" ca="1" si="19"/>
        <v>638</v>
      </c>
      <c r="H638">
        <v>636</v>
      </c>
    </row>
    <row r="639" spans="1:8">
      <c r="A639">
        <f>MATCH(H639,H$3:H639,0)</f>
        <v>637</v>
      </c>
      <c r="B639">
        <f t="shared" si="18"/>
        <v>1</v>
      </c>
      <c r="C639">
        <f t="shared" ca="1" si="19"/>
        <v>639</v>
      </c>
      <c r="H639">
        <v>637</v>
      </c>
    </row>
    <row r="640" spans="1:8">
      <c r="A640">
        <f>MATCH(H640,H$3:H640,0)</f>
        <v>638</v>
      </c>
      <c r="B640">
        <f t="shared" si="18"/>
        <v>1</v>
      </c>
      <c r="C640">
        <f t="shared" ca="1" si="19"/>
        <v>640</v>
      </c>
      <c r="H640">
        <v>638</v>
      </c>
    </row>
    <row r="641" spans="1:8">
      <c r="A641">
        <f>MATCH(H641,H$3:H641,0)</f>
        <v>639</v>
      </c>
      <c r="B641">
        <f t="shared" si="18"/>
        <v>1</v>
      </c>
      <c r="C641">
        <f t="shared" ca="1" si="19"/>
        <v>641</v>
      </c>
      <c r="H641">
        <v>639</v>
      </c>
    </row>
    <row r="642" spans="1:8">
      <c r="A642">
        <f>MATCH(H642,H$3:H642,0)</f>
        <v>640</v>
      </c>
      <c r="B642">
        <f t="shared" si="18"/>
        <v>1</v>
      </c>
      <c r="C642">
        <f t="shared" ca="1" si="19"/>
        <v>642</v>
      </c>
      <c r="H642">
        <v>640</v>
      </c>
    </row>
    <row r="643" spans="1:8">
      <c r="A643">
        <f>MATCH(H643,H$3:H643,0)</f>
        <v>641</v>
      </c>
      <c r="B643">
        <f t="shared" si="18"/>
        <v>1</v>
      </c>
      <c r="C643">
        <f t="shared" ca="1" si="19"/>
        <v>643</v>
      </c>
      <c r="H643">
        <v>641</v>
      </c>
    </row>
    <row r="644" spans="1:8">
      <c r="A644">
        <f>MATCH(H644,H$3:H644,0)</f>
        <v>642</v>
      </c>
      <c r="B644">
        <f t="shared" ref="B644:B707" si="20">COUNTIF(H$3:H$3102,H644)</f>
        <v>1</v>
      </c>
      <c r="C644">
        <f t="shared" ref="C644:C707" ca="1" si="21">LOOKUP(1,1/((OFFSET(D$3,A644-1,0,B644,1)="")+(OFFSET(D$3,A644-1,0,B644,1)=D$2))/((OFFSET(E$3,A644-1,0,B644,1)="")+(OFFSET(E$3,A644-1,0,B644,1)=E$2))/((OFFSET(F$3,A644-1,0,B644,1)="")+(OFFSET(F$3,A644-1,0,B644,1)=F$2))/((OFFSET(G$3,A644-1,0,B644,1)="")+(OFFSET(G$3,A644-1,0,B644,1)&lt;=G$2)),ROW(OFFSET(D$3,A644-1,0,B644,1)))</f>
        <v>644</v>
      </c>
      <c r="H644">
        <v>642</v>
      </c>
    </row>
    <row r="645" spans="1:8">
      <c r="A645">
        <f>MATCH(H645,H$3:H645,0)</f>
        <v>643</v>
      </c>
      <c r="B645">
        <f t="shared" si="20"/>
        <v>1</v>
      </c>
      <c r="C645">
        <f t="shared" ca="1" si="21"/>
        <v>645</v>
      </c>
      <c r="H645">
        <v>643</v>
      </c>
    </row>
    <row r="646" spans="1:8">
      <c r="A646">
        <f>MATCH(H646,H$3:H646,0)</f>
        <v>644</v>
      </c>
      <c r="B646">
        <f t="shared" si="20"/>
        <v>1</v>
      </c>
      <c r="C646">
        <f t="shared" ca="1" si="21"/>
        <v>646</v>
      </c>
      <c r="H646">
        <v>644</v>
      </c>
    </row>
    <row r="647" spans="1:8">
      <c r="A647">
        <f>MATCH(H647,H$3:H647,0)</f>
        <v>645</v>
      </c>
      <c r="B647">
        <f t="shared" si="20"/>
        <v>1</v>
      </c>
      <c r="C647">
        <f t="shared" ca="1" si="21"/>
        <v>647</v>
      </c>
      <c r="H647">
        <v>645</v>
      </c>
    </row>
    <row r="648" spans="1:8">
      <c r="A648">
        <f>MATCH(H648,H$3:H648,0)</f>
        <v>646</v>
      </c>
      <c r="B648">
        <f t="shared" si="20"/>
        <v>1</v>
      </c>
      <c r="C648">
        <f t="shared" ca="1" si="21"/>
        <v>648</v>
      </c>
      <c r="H648">
        <v>646</v>
      </c>
    </row>
    <row r="649" spans="1:8">
      <c r="A649">
        <f>MATCH(H649,H$3:H649,0)</f>
        <v>647</v>
      </c>
      <c r="B649">
        <f t="shared" si="20"/>
        <v>1</v>
      </c>
      <c r="C649">
        <f t="shared" ca="1" si="21"/>
        <v>649</v>
      </c>
      <c r="H649">
        <v>647</v>
      </c>
    </row>
    <row r="650" spans="1:8">
      <c r="A650">
        <f>MATCH(H650,H$3:H650,0)</f>
        <v>648</v>
      </c>
      <c r="B650">
        <f t="shared" si="20"/>
        <v>1</v>
      </c>
      <c r="C650">
        <f t="shared" ca="1" si="21"/>
        <v>650</v>
      </c>
      <c r="H650">
        <v>648</v>
      </c>
    </row>
    <row r="651" spans="1:8">
      <c r="A651">
        <f>MATCH(H651,H$3:H651,0)</f>
        <v>649</v>
      </c>
      <c r="B651">
        <f t="shared" si="20"/>
        <v>1</v>
      </c>
      <c r="C651">
        <f t="shared" ca="1" si="21"/>
        <v>651</v>
      </c>
      <c r="H651">
        <v>649</v>
      </c>
    </row>
    <row r="652" spans="1:8">
      <c r="A652">
        <f>MATCH(H652,H$3:H652,0)</f>
        <v>650</v>
      </c>
      <c r="B652">
        <f t="shared" si="20"/>
        <v>1</v>
      </c>
      <c r="C652">
        <f t="shared" ca="1" si="21"/>
        <v>652</v>
      </c>
      <c r="H652">
        <v>650</v>
      </c>
    </row>
    <row r="653" spans="1:8">
      <c r="A653">
        <f>MATCH(H653,H$3:H653,0)</f>
        <v>651</v>
      </c>
      <c r="B653">
        <f t="shared" si="20"/>
        <v>1</v>
      </c>
      <c r="C653">
        <f t="shared" ca="1" si="21"/>
        <v>653</v>
      </c>
      <c r="H653">
        <v>651</v>
      </c>
    </row>
    <row r="654" spans="1:8">
      <c r="A654">
        <f>MATCH(H654,H$3:H654,0)</f>
        <v>652</v>
      </c>
      <c r="B654">
        <f t="shared" si="20"/>
        <v>1</v>
      </c>
      <c r="C654">
        <f t="shared" ca="1" si="21"/>
        <v>654</v>
      </c>
      <c r="H654">
        <v>652</v>
      </c>
    </row>
    <row r="655" spans="1:8">
      <c r="A655">
        <f>MATCH(H655,H$3:H655,0)</f>
        <v>653</v>
      </c>
      <c r="B655">
        <f t="shared" si="20"/>
        <v>1</v>
      </c>
      <c r="C655">
        <f t="shared" ca="1" si="21"/>
        <v>655</v>
      </c>
      <c r="H655">
        <v>653</v>
      </c>
    </row>
    <row r="656" spans="1:8">
      <c r="A656">
        <f>MATCH(H656,H$3:H656,0)</f>
        <v>654</v>
      </c>
      <c r="B656">
        <f t="shared" si="20"/>
        <v>1</v>
      </c>
      <c r="C656">
        <f t="shared" ca="1" si="21"/>
        <v>656</v>
      </c>
      <c r="H656">
        <v>654</v>
      </c>
    </row>
    <row r="657" spans="1:8">
      <c r="A657">
        <f>MATCH(H657,H$3:H657,0)</f>
        <v>655</v>
      </c>
      <c r="B657">
        <f t="shared" si="20"/>
        <v>1</v>
      </c>
      <c r="C657">
        <f t="shared" ca="1" si="21"/>
        <v>657</v>
      </c>
      <c r="H657">
        <v>655</v>
      </c>
    </row>
    <row r="658" spans="1:8">
      <c r="A658">
        <f>MATCH(H658,H$3:H658,0)</f>
        <v>656</v>
      </c>
      <c r="B658">
        <f t="shared" si="20"/>
        <v>1</v>
      </c>
      <c r="C658">
        <f t="shared" ca="1" si="21"/>
        <v>658</v>
      </c>
      <c r="H658">
        <v>656</v>
      </c>
    </row>
    <row r="659" spans="1:8">
      <c r="A659">
        <f>MATCH(H659,H$3:H659,0)</f>
        <v>657</v>
      </c>
      <c r="B659">
        <f t="shared" si="20"/>
        <v>1</v>
      </c>
      <c r="C659">
        <f t="shared" ca="1" si="21"/>
        <v>659</v>
      </c>
      <c r="H659">
        <v>657</v>
      </c>
    </row>
    <row r="660" spans="1:8">
      <c r="A660">
        <f>MATCH(H660,H$3:H660,0)</f>
        <v>658</v>
      </c>
      <c r="B660">
        <f t="shared" si="20"/>
        <v>1</v>
      </c>
      <c r="C660">
        <f t="shared" ca="1" si="21"/>
        <v>660</v>
      </c>
      <c r="H660">
        <v>658</v>
      </c>
    </row>
    <row r="661" spans="1:8">
      <c r="A661">
        <f>MATCH(H661,H$3:H661,0)</f>
        <v>659</v>
      </c>
      <c r="B661">
        <f t="shared" si="20"/>
        <v>1</v>
      </c>
      <c r="C661">
        <f t="shared" ca="1" si="21"/>
        <v>661</v>
      </c>
      <c r="H661">
        <v>659</v>
      </c>
    </row>
    <row r="662" spans="1:8">
      <c r="A662">
        <f>MATCH(H662,H$3:H662,0)</f>
        <v>660</v>
      </c>
      <c r="B662">
        <f t="shared" si="20"/>
        <v>1</v>
      </c>
      <c r="C662">
        <f t="shared" ca="1" si="21"/>
        <v>662</v>
      </c>
      <c r="H662">
        <v>660</v>
      </c>
    </row>
    <row r="663" spans="1:8">
      <c r="A663">
        <f>MATCH(H663,H$3:H663,0)</f>
        <v>661</v>
      </c>
      <c r="B663">
        <f t="shared" si="20"/>
        <v>1</v>
      </c>
      <c r="C663">
        <f t="shared" ca="1" si="21"/>
        <v>663</v>
      </c>
      <c r="H663">
        <v>661</v>
      </c>
    </row>
    <row r="664" spans="1:8">
      <c r="A664">
        <f>MATCH(H664,H$3:H664,0)</f>
        <v>662</v>
      </c>
      <c r="B664">
        <f t="shared" si="20"/>
        <v>1</v>
      </c>
      <c r="C664">
        <f t="shared" ca="1" si="21"/>
        <v>664</v>
      </c>
      <c r="H664">
        <v>662</v>
      </c>
    </row>
    <row r="665" spans="1:8">
      <c r="A665">
        <f>MATCH(H665,H$3:H665,0)</f>
        <v>663</v>
      </c>
      <c r="B665">
        <f t="shared" si="20"/>
        <v>1</v>
      </c>
      <c r="C665">
        <f t="shared" ca="1" si="21"/>
        <v>665</v>
      </c>
      <c r="H665">
        <v>663</v>
      </c>
    </row>
    <row r="666" spans="1:8">
      <c r="A666">
        <f>MATCH(H666,H$3:H666,0)</f>
        <v>664</v>
      </c>
      <c r="B666">
        <f t="shared" si="20"/>
        <v>1</v>
      </c>
      <c r="C666">
        <f t="shared" ca="1" si="21"/>
        <v>666</v>
      </c>
      <c r="H666">
        <v>664</v>
      </c>
    </row>
    <row r="667" spans="1:8">
      <c r="A667">
        <f>MATCH(H667,H$3:H667,0)</f>
        <v>665</v>
      </c>
      <c r="B667">
        <f t="shared" si="20"/>
        <v>1</v>
      </c>
      <c r="C667">
        <f t="shared" ca="1" si="21"/>
        <v>667</v>
      </c>
      <c r="H667">
        <v>665</v>
      </c>
    </row>
    <row r="668" spans="1:8">
      <c r="A668">
        <f>MATCH(H668,H$3:H668,0)</f>
        <v>666</v>
      </c>
      <c r="B668">
        <f t="shared" si="20"/>
        <v>1</v>
      </c>
      <c r="C668">
        <f t="shared" ca="1" si="21"/>
        <v>668</v>
      </c>
      <c r="H668">
        <v>666</v>
      </c>
    </row>
    <row r="669" spans="1:8">
      <c r="A669">
        <f>MATCH(H669,H$3:H669,0)</f>
        <v>667</v>
      </c>
      <c r="B669">
        <f t="shared" si="20"/>
        <v>1</v>
      </c>
      <c r="C669">
        <f t="shared" ca="1" si="21"/>
        <v>669</v>
      </c>
      <c r="H669">
        <v>667</v>
      </c>
    </row>
    <row r="670" spans="1:8">
      <c r="A670">
        <f>MATCH(H670,H$3:H670,0)</f>
        <v>668</v>
      </c>
      <c r="B670">
        <f t="shared" si="20"/>
        <v>1</v>
      </c>
      <c r="C670">
        <f t="shared" ca="1" si="21"/>
        <v>670</v>
      </c>
      <c r="H670">
        <v>668</v>
      </c>
    </row>
    <row r="671" spans="1:8">
      <c r="A671">
        <f>MATCH(H671,H$3:H671,0)</f>
        <v>669</v>
      </c>
      <c r="B671">
        <f t="shared" si="20"/>
        <v>1</v>
      </c>
      <c r="C671">
        <f t="shared" ca="1" si="21"/>
        <v>671</v>
      </c>
      <c r="H671">
        <v>669</v>
      </c>
    </row>
    <row r="672" spans="1:8">
      <c r="A672">
        <f>MATCH(H672,H$3:H672,0)</f>
        <v>670</v>
      </c>
      <c r="B672">
        <f t="shared" si="20"/>
        <v>1</v>
      </c>
      <c r="C672">
        <f t="shared" ca="1" si="21"/>
        <v>672</v>
      </c>
      <c r="H672">
        <v>670</v>
      </c>
    </row>
    <row r="673" spans="1:8">
      <c r="A673">
        <f>MATCH(H673,H$3:H673,0)</f>
        <v>671</v>
      </c>
      <c r="B673">
        <f t="shared" si="20"/>
        <v>1</v>
      </c>
      <c r="C673">
        <f t="shared" ca="1" si="21"/>
        <v>673</v>
      </c>
      <c r="H673">
        <v>671</v>
      </c>
    </row>
    <row r="674" spans="1:8">
      <c r="A674">
        <f>MATCH(H674,H$3:H674,0)</f>
        <v>672</v>
      </c>
      <c r="B674">
        <f t="shared" si="20"/>
        <v>1</v>
      </c>
      <c r="C674">
        <f t="shared" ca="1" si="21"/>
        <v>674</v>
      </c>
      <c r="H674">
        <v>672</v>
      </c>
    </row>
    <row r="675" spans="1:8">
      <c r="A675">
        <f>MATCH(H675,H$3:H675,0)</f>
        <v>673</v>
      </c>
      <c r="B675">
        <f t="shared" si="20"/>
        <v>1</v>
      </c>
      <c r="C675">
        <f t="shared" ca="1" si="21"/>
        <v>675</v>
      </c>
      <c r="H675">
        <v>673</v>
      </c>
    </row>
    <row r="676" spans="1:8">
      <c r="A676">
        <f>MATCH(H676,H$3:H676,0)</f>
        <v>674</v>
      </c>
      <c r="B676">
        <f t="shared" si="20"/>
        <v>1</v>
      </c>
      <c r="C676">
        <f t="shared" ca="1" si="21"/>
        <v>676</v>
      </c>
      <c r="H676">
        <v>674</v>
      </c>
    </row>
    <row r="677" spans="1:8">
      <c r="A677">
        <f>MATCH(H677,H$3:H677,0)</f>
        <v>675</v>
      </c>
      <c r="B677">
        <f t="shared" si="20"/>
        <v>1</v>
      </c>
      <c r="C677">
        <f t="shared" ca="1" si="21"/>
        <v>677</v>
      </c>
      <c r="H677">
        <v>675</v>
      </c>
    </row>
    <row r="678" spans="1:8">
      <c r="A678">
        <f>MATCH(H678,H$3:H678,0)</f>
        <v>676</v>
      </c>
      <c r="B678">
        <f t="shared" si="20"/>
        <v>1</v>
      </c>
      <c r="C678">
        <f t="shared" ca="1" si="21"/>
        <v>678</v>
      </c>
      <c r="H678">
        <v>676</v>
      </c>
    </row>
    <row r="679" spans="1:8">
      <c r="A679">
        <f>MATCH(H679,H$3:H679,0)</f>
        <v>677</v>
      </c>
      <c r="B679">
        <f t="shared" si="20"/>
        <v>1</v>
      </c>
      <c r="C679">
        <f t="shared" ca="1" si="21"/>
        <v>679</v>
      </c>
      <c r="H679">
        <v>677</v>
      </c>
    </row>
    <row r="680" spans="1:8">
      <c r="A680">
        <f>MATCH(H680,H$3:H680,0)</f>
        <v>678</v>
      </c>
      <c r="B680">
        <f t="shared" si="20"/>
        <v>1</v>
      </c>
      <c r="C680">
        <f t="shared" ca="1" si="21"/>
        <v>680</v>
      </c>
      <c r="H680">
        <v>678</v>
      </c>
    </row>
    <row r="681" spans="1:8">
      <c r="A681">
        <f>MATCH(H681,H$3:H681,0)</f>
        <v>679</v>
      </c>
      <c r="B681">
        <f t="shared" si="20"/>
        <v>1</v>
      </c>
      <c r="C681">
        <f t="shared" ca="1" si="21"/>
        <v>681</v>
      </c>
      <c r="H681">
        <v>679</v>
      </c>
    </row>
    <row r="682" spans="1:8">
      <c r="A682">
        <f>MATCH(H682,H$3:H682,0)</f>
        <v>680</v>
      </c>
      <c r="B682">
        <f t="shared" si="20"/>
        <v>1</v>
      </c>
      <c r="C682">
        <f t="shared" ca="1" si="21"/>
        <v>682</v>
      </c>
      <c r="H682">
        <v>680</v>
      </c>
    </row>
    <row r="683" spans="1:8">
      <c r="A683">
        <f>MATCH(H683,H$3:H683,0)</f>
        <v>681</v>
      </c>
      <c r="B683">
        <f t="shared" si="20"/>
        <v>1</v>
      </c>
      <c r="C683">
        <f t="shared" ca="1" si="21"/>
        <v>683</v>
      </c>
      <c r="H683">
        <v>681</v>
      </c>
    </row>
    <row r="684" spans="1:8">
      <c r="A684">
        <f>MATCH(H684,H$3:H684,0)</f>
        <v>682</v>
      </c>
      <c r="B684">
        <f t="shared" si="20"/>
        <v>1</v>
      </c>
      <c r="C684">
        <f t="shared" ca="1" si="21"/>
        <v>684</v>
      </c>
      <c r="H684">
        <v>682</v>
      </c>
    </row>
    <row r="685" spans="1:8">
      <c r="A685">
        <f>MATCH(H685,H$3:H685,0)</f>
        <v>683</v>
      </c>
      <c r="B685">
        <f t="shared" si="20"/>
        <v>1</v>
      </c>
      <c r="C685">
        <f t="shared" ca="1" si="21"/>
        <v>685</v>
      </c>
      <c r="H685">
        <v>683</v>
      </c>
    </row>
    <row r="686" spans="1:8">
      <c r="A686">
        <f>MATCH(H686,H$3:H686,0)</f>
        <v>684</v>
      </c>
      <c r="B686">
        <f t="shared" si="20"/>
        <v>1</v>
      </c>
      <c r="C686">
        <f t="shared" ca="1" si="21"/>
        <v>686</v>
      </c>
      <c r="H686">
        <v>684</v>
      </c>
    </row>
    <row r="687" spans="1:8">
      <c r="A687">
        <f>MATCH(H687,H$3:H687,0)</f>
        <v>685</v>
      </c>
      <c r="B687">
        <f t="shared" si="20"/>
        <v>1</v>
      </c>
      <c r="C687">
        <f t="shared" ca="1" si="21"/>
        <v>687</v>
      </c>
      <c r="H687">
        <v>685</v>
      </c>
    </row>
    <row r="688" spans="1:8">
      <c r="A688">
        <f>MATCH(H688,H$3:H688,0)</f>
        <v>686</v>
      </c>
      <c r="B688">
        <f t="shared" si="20"/>
        <v>1</v>
      </c>
      <c r="C688">
        <f t="shared" ca="1" si="21"/>
        <v>688</v>
      </c>
      <c r="H688">
        <v>686</v>
      </c>
    </row>
    <row r="689" spans="1:8">
      <c r="A689">
        <f>MATCH(H689,H$3:H689,0)</f>
        <v>687</v>
      </c>
      <c r="B689">
        <f t="shared" si="20"/>
        <v>1</v>
      </c>
      <c r="C689">
        <f t="shared" ca="1" si="21"/>
        <v>689</v>
      </c>
      <c r="H689">
        <v>687</v>
      </c>
    </row>
    <row r="690" spans="1:8">
      <c r="A690">
        <f>MATCH(H690,H$3:H690,0)</f>
        <v>688</v>
      </c>
      <c r="B690">
        <f t="shared" si="20"/>
        <v>1</v>
      </c>
      <c r="C690">
        <f t="shared" ca="1" si="21"/>
        <v>690</v>
      </c>
      <c r="H690">
        <v>688</v>
      </c>
    </row>
    <row r="691" spans="1:8">
      <c r="A691">
        <f>MATCH(H691,H$3:H691,0)</f>
        <v>689</v>
      </c>
      <c r="B691">
        <f t="shared" si="20"/>
        <v>1</v>
      </c>
      <c r="C691">
        <f t="shared" ca="1" si="21"/>
        <v>691</v>
      </c>
      <c r="H691">
        <v>689</v>
      </c>
    </row>
    <row r="692" spans="1:8">
      <c r="A692">
        <f>MATCH(H692,H$3:H692,0)</f>
        <v>690</v>
      </c>
      <c r="B692">
        <f t="shared" si="20"/>
        <v>1</v>
      </c>
      <c r="C692">
        <f t="shared" ca="1" si="21"/>
        <v>692</v>
      </c>
      <c r="H692">
        <v>690</v>
      </c>
    </row>
    <row r="693" spans="1:8">
      <c r="A693">
        <f>MATCH(H693,H$3:H693,0)</f>
        <v>691</v>
      </c>
      <c r="B693">
        <f t="shared" si="20"/>
        <v>1</v>
      </c>
      <c r="C693">
        <f t="shared" ca="1" si="21"/>
        <v>693</v>
      </c>
      <c r="H693">
        <v>691</v>
      </c>
    </row>
    <row r="694" spans="1:8">
      <c r="A694">
        <f>MATCH(H694,H$3:H694,0)</f>
        <v>692</v>
      </c>
      <c r="B694">
        <f t="shared" si="20"/>
        <v>1</v>
      </c>
      <c r="C694">
        <f t="shared" ca="1" si="21"/>
        <v>694</v>
      </c>
      <c r="H694">
        <v>692</v>
      </c>
    </row>
    <row r="695" spans="1:8">
      <c r="A695">
        <f>MATCH(H695,H$3:H695,0)</f>
        <v>693</v>
      </c>
      <c r="B695">
        <f t="shared" si="20"/>
        <v>1</v>
      </c>
      <c r="C695">
        <f t="shared" ca="1" si="21"/>
        <v>695</v>
      </c>
      <c r="H695">
        <v>693</v>
      </c>
    </row>
    <row r="696" spans="1:8">
      <c r="A696">
        <f>MATCH(H696,H$3:H696,0)</f>
        <v>694</v>
      </c>
      <c r="B696">
        <f t="shared" si="20"/>
        <v>1</v>
      </c>
      <c r="C696">
        <f t="shared" ca="1" si="21"/>
        <v>696</v>
      </c>
      <c r="H696">
        <v>694</v>
      </c>
    </row>
    <row r="697" spans="1:8">
      <c r="A697">
        <f>MATCH(H697,H$3:H697,0)</f>
        <v>695</v>
      </c>
      <c r="B697">
        <f t="shared" si="20"/>
        <v>1</v>
      </c>
      <c r="C697">
        <f t="shared" ca="1" si="21"/>
        <v>697</v>
      </c>
      <c r="H697">
        <v>695</v>
      </c>
    </row>
    <row r="698" spans="1:8">
      <c r="A698">
        <f>MATCH(H698,H$3:H698,0)</f>
        <v>696</v>
      </c>
      <c r="B698">
        <f t="shared" si="20"/>
        <v>1</v>
      </c>
      <c r="C698">
        <f t="shared" ca="1" si="21"/>
        <v>698</v>
      </c>
      <c r="H698">
        <v>696</v>
      </c>
    </row>
    <row r="699" spans="1:8">
      <c r="A699">
        <f>MATCH(H699,H$3:H699,0)</f>
        <v>697</v>
      </c>
      <c r="B699">
        <f t="shared" si="20"/>
        <v>1</v>
      </c>
      <c r="C699">
        <f t="shared" ca="1" si="21"/>
        <v>699</v>
      </c>
      <c r="H699">
        <v>697</v>
      </c>
    </row>
    <row r="700" spans="1:8">
      <c r="A700">
        <f>MATCH(H700,H$3:H700,0)</f>
        <v>698</v>
      </c>
      <c r="B700">
        <f t="shared" si="20"/>
        <v>1</v>
      </c>
      <c r="C700">
        <f t="shared" ca="1" si="21"/>
        <v>700</v>
      </c>
      <c r="H700">
        <v>698</v>
      </c>
    </row>
    <row r="701" spans="1:8">
      <c r="A701">
        <f>MATCH(H701,H$3:H701,0)</f>
        <v>699</v>
      </c>
      <c r="B701">
        <f t="shared" si="20"/>
        <v>1</v>
      </c>
      <c r="C701">
        <f t="shared" ca="1" si="21"/>
        <v>701</v>
      </c>
      <c r="H701">
        <v>699</v>
      </c>
    </row>
    <row r="702" spans="1:8">
      <c r="A702">
        <f>MATCH(H702,H$3:H702,0)</f>
        <v>700</v>
      </c>
      <c r="B702">
        <f t="shared" si="20"/>
        <v>1</v>
      </c>
      <c r="C702">
        <f t="shared" ca="1" si="21"/>
        <v>702</v>
      </c>
      <c r="H702">
        <v>700</v>
      </c>
    </row>
    <row r="703" spans="1:8">
      <c r="A703">
        <f>MATCH(H703,H$3:H703,0)</f>
        <v>701</v>
      </c>
      <c r="B703">
        <f t="shared" si="20"/>
        <v>1</v>
      </c>
      <c r="C703">
        <f t="shared" ca="1" si="21"/>
        <v>703</v>
      </c>
      <c r="H703">
        <v>701</v>
      </c>
    </row>
    <row r="704" spans="1:8">
      <c r="A704">
        <f>MATCH(H704,H$3:H704,0)</f>
        <v>702</v>
      </c>
      <c r="B704">
        <f t="shared" si="20"/>
        <v>1</v>
      </c>
      <c r="C704">
        <f t="shared" ca="1" si="21"/>
        <v>704</v>
      </c>
      <c r="H704">
        <v>702</v>
      </c>
    </row>
    <row r="705" spans="1:8">
      <c r="A705">
        <f>MATCH(H705,H$3:H705,0)</f>
        <v>703</v>
      </c>
      <c r="B705">
        <f t="shared" si="20"/>
        <v>1</v>
      </c>
      <c r="C705">
        <f t="shared" ca="1" si="21"/>
        <v>705</v>
      </c>
      <c r="H705">
        <v>703</v>
      </c>
    </row>
    <row r="706" spans="1:8">
      <c r="A706">
        <f>MATCH(H706,H$3:H706,0)</f>
        <v>704</v>
      </c>
      <c r="B706">
        <f t="shared" si="20"/>
        <v>1</v>
      </c>
      <c r="C706">
        <f t="shared" ca="1" si="21"/>
        <v>706</v>
      </c>
      <c r="H706">
        <v>704</v>
      </c>
    </row>
    <row r="707" spans="1:8">
      <c r="A707">
        <f>MATCH(H707,H$3:H707,0)</f>
        <v>705</v>
      </c>
      <c r="B707">
        <f t="shared" si="20"/>
        <v>1</v>
      </c>
      <c r="C707">
        <f t="shared" ca="1" si="21"/>
        <v>707</v>
      </c>
      <c r="H707">
        <v>705</v>
      </c>
    </row>
    <row r="708" spans="1:8">
      <c r="A708">
        <f>MATCH(H708,H$3:H708,0)</f>
        <v>706</v>
      </c>
      <c r="B708">
        <f t="shared" ref="B708:B771" si="22">COUNTIF(H$3:H$3102,H708)</f>
        <v>1</v>
      </c>
      <c r="C708">
        <f t="shared" ref="C708:C771" ca="1" si="23">LOOKUP(1,1/((OFFSET(D$3,A708-1,0,B708,1)="")+(OFFSET(D$3,A708-1,0,B708,1)=D$2))/((OFFSET(E$3,A708-1,0,B708,1)="")+(OFFSET(E$3,A708-1,0,B708,1)=E$2))/((OFFSET(F$3,A708-1,0,B708,1)="")+(OFFSET(F$3,A708-1,0,B708,1)=F$2))/((OFFSET(G$3,A708-1,0,B708,1)="")+(OFFSET(G$3,A708-1,0,B708,1)&lt;=G$2)),ROW(OFFSET(D$3,A708-1,0,B708,1)))</f>
        <v>708</v>
      </c>
      <c r="H708">
        <v>706</v>
      </c>
    </row>
    <row r="709" spans="1:8">
      <c r="A709">
        <f>MATCH(H709,H$3:H709,0)</f>
        <v>707</v>
      </c>
      <c r="B709">
        <f t="shared" si="22"/>
        <v>1</v>
      </c>
      <c r="C709">
        <f t="shared" ca="1" si="23"/>
        <v>709</v>
      </c>
      <c r="H709">
        <v>707</v>
      </c>
    </row>
    <row r="710" spans="1:8">
      <c r="A710">
        <f>MATCH(H710,H$3:H710,0)</f>
        <v>708</v>
      </c>
      <c r="B710">
        <f t="shared" si="22"/>
        <v>1</v>
      </c>
      <c r="C710">
        <f t="shared" ca="1" si="23"/>
        <v>710</v>
      </c>
      <c r="H710">
        <v>708</v>
      </c>
    </row>
    <row r="711" spans="1:8">
      <c r="A711">
        <f>MATCH(H711,H$3:H711,0)</f>
        <v>709</v>
      </c>
      <c r="B711">
        <f t="shared" si="22"/>
        <v>1</v>
      </c>
      <c r="C711">
        <f t="shared" ca="1" si="23"/>
        <v>711</v>
      </c>
      <c r="H711">
        <v>709</v>
      </c>
    </row>
    <row r="712" spans="1:8">
      <c r="A712">
        <f>MATCH(H712,H$3:H712,0)</f>
        <v>710</v>
      </c>
      <c r="B712">
        <f t="shared" si="22"/>
        <v>1</v>
      </c>
      <c r="C712">
        <f t="shared" ca="1" si="23"/>
        <v>712</v>
      </c>
      <c r="H712">
        <v>710</v>
      </c>
    </row>
    <row r="713" spans="1:8">
      <c r="A713">
        <f>MATCH(H713,H$3:H713,0)</f>
        <v>711</v>
      </c>
      <c r="B713">
        <f t="shared" si="22"/>
        <v>1</v>
      </c>
      <c r="C713">
        <f t="shared" ca="1" si="23"/>
        <v>713</v>
      </c>
      <c r="H713">
        <v>711</v>
      </c>
    </row>
    <row r="714" spans="1:8">
      <c r="A714">
        <f>MATCH(H714,H$3:H714,0)</f>
        <v>712</v>
      </c>
      <c r="B714">
        <f t="shared" si="22"/>
        <v>1</v>
      </c>
      <c r="C714">
        <f t="shared" ca="1" si="23"/>
        <v>714</v>
      </c>
      <c r="H714">
        <v>712</v>
      </c>
    </row>
    <row r="715" spans="1:8">
      <c r="A715">
        <f>MATCH(H715,H$3:H715,0)</f>
        <v>713</v>
      </c>
      <c r="B715">
        <f t="shared" si="22"/>
        <v>1</v>
      </c>
      <c r="C715">
        <f t="shared" ca="1" si="23"/>
        <v>715</v>
      </c>
      <c r="H715">
        <v>713</v>
      </c>
    </row>
    <row r="716" spans="1:8">
      <c r="A716">
        <f>MATCH(H716,H$3:H716,0)</f>
        <v>714</v>
      </c>
      <c r="B716">
        <f t="shared" si="22"/>
        <v>1</v>
      </c>
      <c r="C716">
        <f t="shared" ca="1" si="23"/>
        <v>716</v>
      </c>
      <c r="H716">
        <v>714</v>
      </c>
    </row>
    <row r="717" spans="1:8">
      <c r="A717">
        <f>MATCH(H717,H$3:H717,0)</f>
        <v>715</v>
      </c>
      <c r="B717">
        <f t="shared" si="22"/>
        <v>1</v>
      </c>
      <c r="C717">
        <f t="shared" ca="1" si="23"/>
        <v>717</v>
      </c>
      <c r="H717">
        <v>715</v>
      </c>
    </row>
    <row r="718" spans="1:8">
      <c r="A718">
        <f>MATCH(H718,H$3:H718,0)</f>
        <v>716</v>
      </c>
      <c r="B718">
        <f t="shared" si="22"/>
        <v>1</v>
      </c>
      <c r="C718">
        <f t="shared" ca="1" si="23"/>
        <v>718</v>
      </c>
      <c r="H718">
        <v>716</v>
      </c>
    </row>
    <row r="719" spans="1:8">
      <c r="A719">
        <f>MATCH(H719,H$3:H719,0)</f>
        <v>717</v>
      </c>
      <c r="B719">
        <f t="shared" si="22"/>
        <v>1</v>
      </c>
      <c r="C719">
        <f t="shared" ca="1" si="23"/>
        <v>719</v>
      </c>
      <c r="H719">
        <v>717</v>
      </c>
    </row>
    <row r="720" spans="1:8">
      <c r="A720">
        <f>MATCH(H720,H$3:H720,0)</f>
        <v>718</v>
      </c>
      <c r="B720">
        <f t="shared" si="22"/>
        <v>1</v>
      </c>
      <c r="C720">
        <f t="shared" ca="1" si="23"/>
        <v>720</v>
      </c>
      <c r="H720">
        <v>718</v>
      </c>
    </row>
    <row r="721" spans="1:8">
      <c r="A721">
        <f>MATCH(H721,H$3:H721,0)</f>
        <v>719</v>
      </c>
      <c r="B721">
        <f t="shared" si="22"/>
        <v>1</v>
      </c>
      <c r="C721">
        <f t="shared" ca="1" si="23"/>
        <v>721</v>
      </c>
      <c r="H721">
        <v>719</v>
      </c>
    </row>
    <row r="722" spans="1:8">
      <c r="A722">
        <f>MATCH(H722,H$3:H722,0)</f>
        <v>720</v>
      </c>
      <c r="B722">
        <f t="shared" si="22"/>
        <v>1</v>
      </c>
      <c r="C722">
        <f t="shared" ca="1" si="23"/>
        <v>722</v>
      </c>
      <c r="H722">
        <v>720</v>
      </c>
    </row>
    <row r="723" spans="1:8">
      <c r="A723">
        <f>MATCH(H723,H$3:H723,0)</f>
        <v>721</v>
      </c>
      <c r="B723">
        <f t="shared" si="22"/>
        <v>1</v>
      </c>
      <c r="C723">
        <f t="shared" ca="1" si="23"/>
        <v>723</v>
      </c>
      <c r="H723">
        <v>721</v>
      </c>
    </row>
    <row r="724" spans="1:8">
      <c r="A724">
        <f>MATCH(H724,H$3:H724,0)</f>
        <v>722</v>
      </c>
      <c r="B724">
        <f t="shared" si="22"/>
        <v>1</v>
      </c>
      <c r="C724">
        <f t="shared" ca="1" si="23"/>
        <v>724</v>
      </c>
      <c r="H724">
        <v>722</v>
      </c>
    </row>
    <row r="725" spans="1:8">
      <c r="A725">
        <f>MATCH(H725,H$3:H725,0)</f>
        <v>723</v>
      </c>
      <c r="B725">
        <f t="shared" si="22"/>
        <v>1</v>
      </c>
      <c r="C725">
        <f t="shared" ca="1" si="23"/>
        <v>725</v>
      </c>
      <c r="H725">
        <v>723</v>
      </c>
    </row>
    <row r="726" spans="1:8">
      <c r="A726">
        <f>MATCH(H726,H$3:H726,0)</f>
        <v>724</v>
      </c>
      <c r="B726">
        <f t="shared" si="22"/>
        <v>1</v>
      </c>
      <c r="C726">
        <f t="shared" ca="1" si="23"/>
        <v>726</v>
      </c>
      <c r="H726">
        <v>724</v>
      </c>
    </row>
    <row r="727" spans="1:8">
      <c r="A727">
        <f>MATCH(H727,H$3:H727,0)</f>
        <v>725</v>
      </c>
      <c r="B727">
        <f t="shared" si="22"/>
        <v>1</v>
      </c>
      <c r="C727">
        <f t="shared" ca="1" si="23"/>
        <v>727</v>
      </c>
      <c r="H727">
        <v>725</v>
      </c>
    </row>
    <row r="728" spans="1:8">
      <c r="A728">
        <f>MATCH(H728,H$3:H728,0)</f>
        <v>726</v>
      </c>
      <c r="B728">
        <f t="shared" si="22"/>
        <v>1</v>
      </c>
      <c r="C728">
        <f t="shared" ca="1" si="23"/>
        <v>728</v>
      </c>
      <c r="H728">
        <v>726</v>
      </c>
    </row>
    <row r="729" spans="1:8">
      <c r="A729">
        <f>MATCH(H729,H$3:H729,0)</f>
        <v>727</v>
      </c>
      <c r="B729">
        <f t="shared" si="22"/>
        <v>1</v>
      </c>
      <c r="C729">
        <f t="shared" ca="1" si="23"/>
        <v>729</v>
      </c>
      <c r="H729">
        <v>727</v>
      </c>
    </row>
    <row r="730" spans="1:8">
      <c r="A730">
        <f>MATCH(H730,H$3:H730,0)</f>
        <v>728</v>
      </c>
      <c r="B730">
        <f t="shared" si="22"/>
        <v>1</v>
      </c>
      <c r="C730">
        <f t="shared" ca="1" si="23"/>
        <v>730</v>
      </c>
      <c r="H730">
        <v>728</v>
      </c>
    </row>
    <row r="731" spans="1:8">
      <c r="A731">
        <f>MATCH(H731,H$3:H731,0)</f>
        <v>729</v>
      </c>
      <c r="B731">
        <f t="shared" si="22"/>
        <v>1</v>
      </c>
      <c r="C731">
        <f t="shared" ca="1" si="23"/>
        <v>731</v>
      </c>
      <c r="H731">
        <v>729</v>
      </c>
    </row>
    <row r="732" spans="1:8">
      <c r="A732">
        <f>MATCH(H732,H$3:H732,0)</f>
        <v>730</v>
      </c>
      <c r="B732">
        <f t="shared" si="22"/>
        <v>1</v>
      </c>
      <c r="C732">
        <f t="shared" ca="1" si="23"/>
        <v>732</v>
      </c>
      <c r="H732">
        <v>730</v>
      </c>
    </row>
    <row r="733" spans="1:8">
      <c r="A733">
        <f>MATCH(H733,H$3:H733,0)</f>
        <v>731</v>
      </c>
      <c r="B733">
        <f t="shared" si="22"/>
        <v>1</v>
      </c>
      <c r="C733">
        <f t="shared" ca="1" si="23"/>
        <v>733</v>
      </c>
      <c r="H733">
        <v>731</v>
      </c>
    </row>
    <row r="734" spans="1:8">
      <c r="A734">
        <f>MATCH(H734,H$3:H734,0)</f>
        <v>732</v>
      </c>
      <c r="B734">
        <f t="shared" si="22"/>
        <v>1</v>
      </c>
      <c r="C734">
        <f t="shared" ca="1" si="23"/>
        <v>734</v>
      </c>
      <c r="H734">
        <v>732</v>
      </c>
    </row>
    <row r="735" spans="1:8">
      <c r="A735">
        <f>MATCH(H735,H$3:H735,0)</f>
        <v>733</v>
      </c>
      <c r="B735">
        <f t="shared" si="22"/>
        <v>1</v>
      </c>
      <c r="C735">
        <f t="shared" ca="1" si="23"/>
        <v>735</v>
      </c>
      <c r="H735">
        <v>733</v>
      </c>
    </row>
    <row r="736" spans="1:8">
      <c r="A736">
        <f>MATCH(H736,H$3:H736,0)</f>
        <v>734</v>
      </c>
      <c r="B736">
        <f t="shared" si="22"/>
        <v>1</v>
      </c>
      <c r="C736">
        <f t="shared" ca="1" si="23"/>
        <v>736</v>
      </c>
      <c r="H736">
        <v>734</v>
      </c>
    </row>
    <row r="737" spans="1:8">
      <c r="A737">
        <f>MATCH(H737,H$3:H737,0)</f>
        <v>735</v>
      </c>
      <c r="B737">
        <f t="shared" si="22"/>
        <v>1</v>
      </c>
      <c r="C737">
        <f t="shared" ca="1" si="23"/>
        <v>737</v>
      </c>
      <c r="H737">
        <v>735</v>
      </c>
    </row>
    <row r="738" spans="1:8">
      <c r="A738">
        <f>MATCH(H738,H$3:H738,0)</f>
        <v>736</v>
      </c>
      <c r="B738">
        <f t="shared" si="22"/>
        <v>1</v>
      </c>
      <c r="C738">
        <f t="shared" ca="1" si="23"/>
        <v>738</v>
      </c>
      <c r="H738">
        <v>736</v>
      </c>
    </row>
    <row r="739" spans="1:8">
      <c r="A739">
        <f>MATCH(H739,H$3:H739,0)</f>
        <v>737</v>
      </c>
      <c r="B739">
        <f t="shared" si="22"/>
        <v>1</v>
      </c>
      <c r="C739">
        <f t="shared" ca="1" si="23"/>
        <v>739</v>
      </c>
      <c r="H739">
        <v>737</v>
      </c>
    </row>
    <row r="740" spans="1:8">
      <c r="A740">
        <f>MATCH(H740,H$3:H740,0)</f>
        <v>738</v>
      </c>
      <c r="B740">
        <f t="shared" si="22"/>
        <v>1</v>
      </c>
      <c r="C740">
        <f t="shared" ca="1" si="23"/>
        <v>740</v>
      </c>
      <c r="H740">
        <v>738</v>
      </c>
    </row>
    <row r="741" spans="1:8">
      <c r="A741">
        <f>MATCH(H741,H$3:H741,0)</f>
        <v>739</v>
      </c>
      <c r="B741">
        <f t="shared" si="22"/>
        <v>1</v>
      </c>
      <c r="C741">
        <f t="shared" ca="1" si="23"/>
        <v>741</v>
      </c>
      <c r="H741">
        <v>739</v>
      </c>
    </row>
    <row r="742" spans="1:8">
      <c r="A742">
        <f>MATCH(H742,H$3:H742,0)</f>
        <v>740</v>
      </c>
      <c r="B742">
        <f t="shared" si="22"/>
        <v>1</v>
      </c>
      <c r="C742">
        <f t="shared" ca="1" si="23"/>
        <v>742</v>
      </c>
      <c r="H742">
        <v>740</v>
      </c>
    </row>
    <row r="743" spans="1:8">
      <c r="A743">
        <f>MATCH(H743,H$3:H743,0)</f>
        <v>741</v>
      </c>
      <c r="B743">
        <f t="shared" si="22"/>
        <v>1</v>
      </c>
      <c r="C743">
        <f t="shared" ca="1" si="23"/>
        <v>743</v>
      </c>
      <c r="H743">
        <v>741</v>
      </c>
    </row>
    <row r="744" spans="1:8">
      <c r="A744">
        <f>MATCH(H744,H$3:H744,0)</f>
        <v>742</v>
      </c>
      <c r="B744">
        <f t="shared" si="22"/>
        <v>1</v>
      </c>
      <c r="C744">
        <f t="shared" ca="1" si="23"/>
        <v>744</v>
      </c>
      <c r="H744">
        <v>742</v>
      </c>
    </row>
    <row r="745" spans="1:8">
      <c r="A745">
        <f>MATCH(H745,H$3:H745,0)</f>
        <v>743</v>
      </c>
      <c r="B745">
        <f t="shared" si="22"/>
        <v>1</v>
      </c>
      <c r="C745">
        <f t="shared" ca="1" si="23"/>
        <v>745</v>
      </c>
      <c r="H745">
        <v>743</v>
      </c>
    </row>
    <row r="746" spans="1:8">
      <c r="A746">
        <f>MATCH(H746,H$3:H746,0)</f>
        <v>744</v>
      </c>
      <c r="B746">
        <f t="shared" si="22"/>
        <v>1</v>
      </c>
      <c r="C746">
        <f t="shared" ca="1" si="23"/>
        <v>746</v>
      </c>
      <c r="H746">
        <v>744</v>
      </c>
    </row>
    <row r="747" spans="1:8">
      <c r="A747">
        <f>MATCH(H747,H$3:H747,0)</f>
        <v>745</v>
      </c>
      <c r="B747">
        <f t="shared" si="22"/>
        <v>1</v>
      </c>
      <c r="C747">
        <f t="shared" ca="1" si="23"/>
        <v>747</v>
      </c>
      <c r="H747">
        <v>745</v>
      </c>
    </row>
    <row r="748" spans="1:8">
      <c r="A748">
        <f>MATCH(H748,H$3:H748,0)</f>
        <v>746</v>
      </c>
      <c r="B748">
        <f t="shared" si="22"/>
        <v>1</v>
      </c>
      <c r="C748">
        <f t="shared" ca="1" si="23"/>
        <v>748</v>
      </c>
      <c r="H748">
        <v>746</v>
      </c>
    </row>
    <row r="749" spans="1:8">
      <c r="A749">
        <f>MATCH(H749,H$3:H749,0)</f>
        <v>747</v>
      </c>
      <c r="B749">
        <f t="shared" si="22"/>
        <v>1</v>
      </c>
      <c r="C749">
        <f t="shared" ca="1" si="23"/>
        <v>749</v>
      </c>
      <c r="H749">
        <v>747</v>
      </c>
    </row>
    <row r="750" spans="1:8">
      <c r="A750">
        <f>MATCH(H750,H$3:H750,0)</f>
        <v>748</v>
      </c>
      <c r="B750">
        <f t="shared" si="22"/>
        <v>1</v>
      </c>
      <c r="C750">
        <f t="shared" ca="1" si="23"/>
        <v>750</v>
      </c>
      <c r="H750">
        <v>748</v>
      </c>
    </row>
    <row r="751" spans="1:8">
      <c r="A751">
        <f>MATCH(H751,H$3:H751,0)</f>
        <v>749</v>
      </c>
      <c r="B751">
        <f t="shared" si="22"/>
        <v>1</v>
      </c>
      <c r="C751">
        <f t="shared" ca="1" si="23"/>
        <v>751</v>
      </c>
      <c r="H751">
        <v>749</v>
      </c>
    </row>
    <row r="752" spans="1:8">
      <c r="A752">
        <f>MATCH(H752,H$3:H752,0)</f>
        <v>750</v>
      </c>
      <c r="B752">
        <f t="shared" si="22"/>
        <v>1</v>
      </c>
      <c r="C752">
        <f t="shared" ca="1" si="23"/>
        <v>752</v>
      </c>
      <c r="H752">
        <v>750</v>
      </c>
    </row>
    <row r="753" spans="1:8">
      <c r="A753">
        <f>MATCH(H753,H$3:H753,0)</f>
        <v>751</v>
      </c>
      <c r="B753">
        <f t="shared" si="22"/>
        <v>1</v>
      </c>
      <c r="C753">
        <f t="shared" ca="1" si="23"/>
        <v>753</v>
      </c>
      <c r="H753">
        <v>751</v>
      </c>
    </row>
    <row r="754" spans="1:8">
      <c r="A754">
        <f>MATCH(H754,H$3:H754,0)</f>
        <v>752</v>
      </c>
      <c r="B754">
        <f t="shared" si="22"/>
        <v>1</v>
      </c>
      <c r="C754">
        <f t="shared" ca="1" si="23"/>
        <v>754</v>
      </c>
      <c r="H754">
        <v>752</v>
      </c>
    </row>
    <row r="755" spans="1:8">
      <c r="A755">
        <f>MATCH(H755,H$3:H755,0)</f>
        <v>753</v>
      </c>
      <c r="B755">
        <f t="shared" si="22"/>
        <v>1</v>
      </c>
      <c r="C755">
        <f t="shared" ca="1" si="23"/>
        <v>755</v>
      </c>
      <c r="H755">
        <v>753</v>
      </c>
    </row>
    <row r="756" spans="1:8">
      <c r="A756">
        <f>MATCH(H756,H$3:H756,0)</f>
        <v>754</v>
      </c>
      <c r="B756">
        <f t="shared" si="22"/>
        <v>1</v>
      </c>
      <c r="C756">
        <f t="shared" ca="1" si="23"/>
        <v>756</v>
      </c>
      <c r="H756">
        <v>754</v>
      </c>
    </row>
    <row r="757" spans="1:8">
      <c r="A757">
        <f>MATCH(H757,H$3:H757,0)</f>
        <v>755</v>
      </c>
      <c r="B757">
        <f t="shared" si="22"/>
        <v>1</v>
      </c>
      <c r="C757">
        <f t="shared" ca="1" si="23"/>
        <v>757</v>
      </c>
      <c r="H757">
        <v>755</v>
      </c>
    </row>
    <row r="758" spans="1:8">
      <c r="A758">
        <f>MATCH(H758,H$3:H758,0)</f>
        <v>756</v>
      </c>
      <c r="B758">
        <f t="shared" si="22"/>
        <v>1</v>
      </c>
      <c r="C758">
        <f t="shared" ca="1" si="23"/>
        <v>758</v>
      </c>
      <c r="H758">
        <v>756</v>
      </c>
    </row>
    <row r="759" spans="1:8">
      <c r="A759">
        <f>MATCH(H759,H$3:H759,0)</f>
        <v>757</v>
      </c>
      <c r="B759">
        <f t="shared" si="22"/>
        <v>1</v>
      </c>
      <c r="C759">
        <f t="shared" ca="1" si="23"/>
        <v>759</v>
      </c>
      <c r="H759">
        <v>757</v>
      </c>
    </row>
    <row r="760" spans="1:8">
      <c r="A760">
        <f>MATCH(H760,H$3:H760,0)</f>
        <v>758</v>
      </c>
      <c r="B760">
        <f t="shared" si="22"/>
        <v>1</v>
      </c>
      <c r="C760">
        <f t="shared" ca="1" si="23"/>
        <v>760</v>
      </c>
      <c r="H760">
        <v>758</v>
      </c>
    </row>
    <row r="761" spans="1:8">
      <c r="A761">
        <f>MATCH(H761,H$3:H761,0)</f>
        <v>759</v>
      </c>
      <c r="B761">
        <f t="shared" si="22"/>
        <v>1</v>
      </c>
      <c r="C761">
        <f t="shared" ca="1" si="23"/>
        <v>761</v>
      </c>
      <c r="H761">
        <v>759</v>
      </c>
    </row>
    <row r="762" spans="1:8">
      <c r="A762">
        <f>MATCH(H762,H$3:H762,0)</f>
        <v>760</v>
      </c>
      <c r="B762">
        <f t="shared" si="22"/>
        <v>1</v>
      </c>
      <c r="C762">
        <f t="shared" ca="1" si="23"/>
        <v>762</v>
      </c>
      <c r="H762">
        <v>760</v>
      </c>
    </row>
    <row r="763" spans="1:8">
      <c r="A763">
        <f>MATCH(H763,H$3:H763,0)</f>
        <v>761</v>
      </c>
      <c r="B763">
        <f t="shared" si="22"/>
        <v>1</v>
      </c>
      <c r="C763">
        <f t="shared" ca="1" si="23"/>
        <v>763</v>
      </c>
      <c r="H763">
        <v>761</v>
      </c>
    </row>
    <row r="764" spans="1:8">
      <c r="A764">
        <f>MATCH(H764,H$3:H764,0)</f>
        <v>762</v>
      </c>
      <c r="B764">
        <f t="shared" si="22"/>
        <v>1</v>
      </c>
      <c r="C764">
        <f t="shared" ca="1" si="23"/>
        <v>764</v>
      </c>
      <c r="H764">
        <v>762</v>
      </c>
    </row>
    <row r="765" spans="1:8">
      <c r="A765">
        <f>MATCH(H765,H$3:H765,0)</f>
        <v>763</v>
      </c>
      <c r="B765">
        <f t="shared" si="22"/>
        <v>1</v>
      </c>
      <c r="C765">
        <f t="shared" ca="1" si="23"/>
        <v>765</v>
      </c>
      <c r="H765">
        <v>763</v>
      </c>
    </row>
    <row r="766" spans="1:8">
      <c r="A766">
        <f>MATCH(H766,H$3:H766,0)</f>
        <v>764</v>
      </c>
      <c r="B766">
        <f t="shared" si="22"/>
        <v>1</v>
      </c>
      <c r="C766">
        <f t="shared" ca="1" si="23"/>
        <v>766</v>
      </c>
      <c r="H766">
        <v>764</v>
      </c>
    </row>
    <row r="767" spans="1:8">
      <c r="A767">
        <f>MATCH(H767,H$3:H767,0)</f>
        <v>765</v>
      </c>
      <c r="B767">
        <f t="shared" si="22"/>
        <v>1</v>
      </c>
      <c r="C767">
        <f t="shared" ca="1" si="23"/>
        <v>767</v>
      </c>
      <c r="H767">
        <v>765</v>
      </c>
    </row>
    <row r="768" spans="1:8">
      <c r="A768">
        <f>MATCH(H768,H$3:H768,0)</f>
        <v>766</v>
      </c>
      <c r="B768">
        <f t="shared" si="22"/>
        <v>1</v>
      </c>
      <c r="C768">
        <f t="shared" ca="1" si="23"/>
        <v>768</v>
      </c>
      <c r="H768">
        <v>766</v>
      </c>
    </row>
    <row r="769" spans="1:8">
      <c r="A769">
        <f>MATCH(H769,H$3:H769,0)</f>
        <v>767</v>
      </c>
      <c r="B769">
        <f t="shared" si="22"/>
        <v>1</v>
      </c>
      <c r="C769">
        <f t="shared" ca="1" si="23"/>
        <v>769</v>
      </c>
      <c r="H769">
        <v>767</v>
      </c>
    </row>
    <row r="770" spans="1:8">
      <c r="A770">
        <f>MATCH(H770,H$3:H770,0)</f>
        <v>768</v>
      </c>
      <c r="B770">
        <f t="shared" si="22"/>
        <v>1</v>
      </c>
      <c r="C770">
        <f t="shared" ca="1" si="23"/>
        <v>770</v>
      </c>
      <c r="H770">
        <v>768</v>
      </c>
    </row>
    <row r="771" spans="1:8">
      <c r="A771">
        <f>MATCH(H771,H$3:H771,0)</f>
        <v>769</v>
      </c>
      <c r="B771">
        <f t="shared" si="22"/>
        <v>1</v>
      </c>
      <c r="C771">
        <f t="shared" ca="1" si="23"/>
        <v>771</v>
      </c>
      <c r="H771">
        <v>769</v>
      </c>
    </row>
    <row r="772" spans="1:8">
      <c r="A772">
        <f>MATCH(H772,H$3:H772,0)</f>
        <v>770</v>
      </c>
      <c r="B772">
        <f t="shared" ref="B772:B835" si="24">COUNTIF(H$3:H$3102,H772)</f>
        <v>1</v>
      </c>
      <c r="C772">
        <f t="shared" ref="C772:C835" ca="1" si="25">LOOKUP(1,1/((OFFSET(D$3,A772-1,0,B772,1)="")+(OFFSET(D$3,A772-1,0,B772,1)=D$2))/((OFFSET(E$3,A772-1,0,B772,1)="")+(OFFSET(E$3,A772-1,0,B772,1)=E$2))/((OFFSET(F$3,A772-1,0,B772,1)="")+(OFFSET(F$3,A772-1,0,B772,1)=F$2))/((OFFSET(G$3,A772-1,0,B772,1)="")+(OFFSET(G$3,A772-1,0,B772,1)&lt;=G$2)),ROW(OFFSET(D$3,A772-1,0,B772,1)))</f>
        <v>772</v>
      </c>
      <c r="H772">
        <v>770</v>
      </c>
    </row>
    <row r="773" spans="1:8">
      <c r="A773">
        <f>MATCH(H773,H$3:H773,0)</f>
        <v>771</v>
      </c>
      <c r="B773">
        <f t="shared" si="24"/>
        <v>1</v>
      </c>
      <c r="C773">
        <f t="shared" ca="1" si="25"/>
        <v>773</v>
      </c>
      <c r="H773">
        <v>771</v>
      </c>
    </row>
    <row r="774" spans="1:8">
      <c r="A774">
        <f>MATCH(H774,H$3:H774,0)</f>
        <v>772</v>
      </c>
      <c r="B774">
        <f t="shared" si="24"/>
        <v>1</v>
      </c>
      <c r="C774">
        <f t="shared" ca="1" si="25"/>
        <v>774</v>
      </c>
      <c r="H774">
        <v>772</v>
      </c>
    </row>
    <row r="775" spans="1:8">
      <c r="A775">
        <f>MATCH(H775,H$3:H775,0)</f>
        <v>773</v>
      </c>
      <c r="B775">
        <f t="shared" si="24"/>
        <v>1</v>
      </c>
      <c r="C775">
        <f t="shared" ca="1" si="25"/>
        <v>775</v>
      </c>
      <c r="H775">
        <v>773</v>
      </c>
    </row>
    <row r="776" spans="1:8">
      <c r="A776">
        <f>MATCH(H776,H$3:H776,0)</f>
        <v>774</v>
      </c>
      <c r="B776">
        <f t="shared" si="24"/>
        <v>1</v>
      </c>
      <c r="C776">
        <f t="shared" ca="1" si="25"/>
        <v>776</v>
      </c>
      <c r="H776">
        <v>774</v>
      </c>
    </row>
    <row r="777" spans="1:8">
      <c r="A777">
        <f>MATCH(H777,H$3:H777,0)</f>
        <v>775</v>
      </c>
      <c r="B777">
        <f t="shared" si="24"/>
        <v>1</v>
      </c>
      <c r="C777">
        <f t="shared" ca="1" si="25"/>
        <v>777</v>
      </c>
      <c r="H777">
        <v>775</v>
      </c>
    </row>
    <row r="778" spans="1:8">
      <c r="A778">
        <f>MATCH(H778,H$3:H778,0)</f>
        <v>776</v>
      </c>
      <c r="B778">
        <f t="shared" si="24"/>
        <v>1</v>
      </c>
      <c r="C778">
        <f t="shared" ca="1" si="25"/>
        <v>778</v>
      </c>
      <c r="H778">
        <v>776</v>
      </c>
    </row>
    <row r="779" spans="1:8">
      <c r="A779">
        <f>MATCH(H779,H$3:H779,0)</f>
        <v>777</v>
      </c>
      <c r="B779">
        <f t="shared" si="24"/>
        <v>1</v>
      </c>
      <c r="C779">
        <f t="shared" ca="1" si="25"/>
        <v>779</v>
      </c>
      <c r="H779">
        <v>777</v>
      </c>
    </row>
    <row r="780" spans="1:8">
      <c r="A780">
        <f>MATCH(H780,H$3:H780,0)</f>
        <v>778</v>
      </c>
      <c r="B780">
        <f t="shared" si="24"/>
        <v>1</v>
      </c>
      <c r="C780">
        <f t="shared" ca="1" si="25"/>
        <v>780</v>
      </c>
      <c r="H780">
        <v>778</v>
      </c>
    </row>
    <row r="781" spans="1:8">
      <c r="A781">
        <f>MATCH(H781,H$3:H781,0)</f>
        <v>779</v>
      </c>
      <c r="B781">
        <f t="shared" si="24"/>
        <v>1</v>
      </c>
      <c r="C781">
        <f t="shared" ca="1" si="25"/>
        <v>781</v>
      </c>
      <c r="H781">
        <v>779</v>
      </c>
    </row>
    <row r="782" spans="1:8">
      <c r="A782">
        <f>MATCH(H782,H$3:H782,0)</f>
        <v>780</v>
      </c>
      <c r="B782">
        <f t="shared" si="24"/>
        <v>1</v>
      </c>
      <c r="C782">
        <f t="shared" ca="1" si="25"/>
        <v>782</v>
      </c>
      <c r="H782">
        <v>780</v>
      </c>
    </row>
    <row r="783" spans="1:8">
      <c r="A783">
        <f>MATCH(H783,H$3:H783,0)</f>
        <v>781</v>
      </c>
      <c r="B783">
        <f t="shared" si="24"/>
        <v>1</v>
      </c>
      <c r="C783">
        <f t="shared" ca="1" si="25"/>
        <v>783</v>
      </c>
      <c r="H783">
        <v>781</v>
      </c>
    </row>
    <row r="784" spans="1:8">
      <c r="A784">
        <f>MATCH(H784,H$3:H784,0)</f>
        <v>782</v>
      </c>
      <c r="B784">
        <f t="shared" si="24"/>
        <v>1</v>
      </c>
      <c r="C784">
        <f t="shared" ca="1" si="25"/>
        <v>784</v>
      </c>
      <c r="H784">
        <v>782</v>
      </c>
    </row>
    <row r="785" spans="1:8">
      <c r="A785">
        <f>MATCH(H785,H$3:H785,0)</f>
        <v>783</v>
      </c>
      <c r="B785">
        <f t="shared" si="24"/>
        <v>1</v>
      </c>
      <c r="C785">
        <f t="shared" ca="1" si="25"/>
        <v>785</v>
      </c>
      <c r="H785">
        <v>783</v>
      </c>
    </row>
    <row r="786" spans="1:8">
      <c r="A786">
        <f>MATCH(H786,H$3:H786,0)</f>
        <v>784</v>
      </c>
      <c r="B786">
        <f t="shared" si="24"/>
        <v>1</v>
      </c>
      <c r="C786">
        <f t="shared" ca="1" si="25"/>
        <v>786</v>
      </c>
      <c r="H786">
        <v>784</v>
      </c>
    </row>
    <row r="787" spans="1:8">
      <c r="A787">
        <f>MATCH(H787,H$3:H787,0)</f>
        <v>785</v>
      </c>
      <c r="B787">
        <f t="shared" si="24"/>
        <v>1</v>
      </c>
      <c r="C787">
        <f t="shared" ca="1" si="25"/>
        <v>787</v>
      </c>
      <c r="H787">
        <v>785</v>
      </c>
    </row>
    <row r="788" spans="1:8">
      <c r="A788">
        <f>MATCH(H788,H$3:H788,0)</f>
        <v>786</v>
      </c>
      <c r="B788">
        <f t="shared" si="24"/>
        <v>1</v>
      </c>
      <c r="C788">
        <f t="shared" ca="1" si="25"/>
        <v>788</v>
      </c>
      <c r="H788">
        <v>786</v>
      </c>
    </row>
    <row r="789" spans="1:8">
      <c r="A789">
        <f>MATCH(H789,H$3:H789,0)</f>
        <v>787</v>
      </c>
      <c r="B789">
        <f t="shared" si="24"/>
        <v>1</v>
      </c>
      <c r="C789">
        <f t="shared" ca="1" si="25"/>
        <v>789</v>
      </c>
      <c r="H789">
        <v>787</v>
      </c>
    </row>
    <row r="790" spans="1:8">
      <c r="A790">
        <f>MATCH(H790,H$3:H790,0)</f>
        <v>788</v>
      </c>
      <c r="B790">
        <f t="shared" si="24"/>
        <v>1</v>
      </c>
      <c r="C790">
        <f t="shared" ca="1" si="25"/>
        <v>790</v>
      </c>
      <c r="H790">
        <v>788</v>
      </c>
    </row>
    <row r="791" spans="1:8">
      <c r="A791">
        <f>MATCH(H791,H$3:H791,0)</f>
        <v>789</v>
      </c>
      <c r="B791">
        <f t="shared" si="24"/>
        <v>1</v>
      </c>
      <c r="C791">
        <f t="shared" ca="1" si="25"/>
        <v>791</v>
      </c>
      <c r="H791">
        <v>789</v>
      </c>
    </row>
    <row r="792" spans="1:8">
      <c r="A792">
        <f>MATCH(H792,H$3:H792,0)</f>
        <v>790</v>
      </c>
      <c r="B792">
        <f t="shared" si="24"/>
        <v>1</v>
      </c>
      <c r="C792">
        <f t="shared" ca="1" si="25"/>
        <v>792</v>
      </c>
      <c r="H792">
        <v>790</v>
      </c>
    </row>
    <row r="793" spans="1:8">
      <c r="A793">
        <f>MATCH(H793,H$3:H793,0)</f>
        <v>791</v>
      </c>
      <c r="B793">
        <f t="shared" si="24"/>
        <v>1</v>
      </c>
      <c r="C793">
        <f t="shared" ca="1" si="25"/>
        <v>793</v>
      </c>
      <c r="H793">
        <v>791</v>
      </c>
    </row>
    <row r="794" spans="1:8">
      <c r="A794">
        <f>MATCH(H794,H$3:H794,0)</f>
        <v>792</v>
      </c>
      <c r="B794">
        <f t="shared" si="24"/>
        <v>1</v>
      </c>
      <c r="C794">
        <f t="shared" ca="1" si="25"/>
        <v>794</v>
      </c>
      <c r="H794">
        <v>792</v>
      </c>
    </row>
    <row r="795" spans="1:8">
      <c r="A795">
        <f>MATCH(H795,H$3:H795,0)</f>
        <v>793</v>
      </c>
      <c r="B795">
        <f t="shared" si="24"/>
        <v>1</v>
      </c>
      <c r="C795">
        <f t="shared" ca="1" si="25"/>
        <v>795</v>
      </c>
      <c r="H795">
        <v>793</v>
      </c>
    </row>
    <row r="796" spans="1:8">
      <c r="A796">
        <f>MATCH(H796,H$3:H796,0)</f>
        <v>794</v>
      </c>
      <c r="B796">
        <f t="shared" si="24"/>
        <v>1</v>
      </c>
      <c r="C796">
        <f t="shared" ca="1" si="25"/>
        <v>796</v>
      </c>
      <c r="H796">
        <v>794</v>
      </c>
    </row>
    <row r="797" spans="1:8">
      <c r="A797">
        <f>MATCH(H797,H$3:H797,0)</f>
        <v>795</v>
      </c>
      <c r="B797">
        <f t="shared" si="24"/>
        <v>1</v>
      </c>
      <c r="C797">
        <f t="shared" ca="1" si="25"/>
        <v>797</v>
      </c>
      <c r="H797">
        <v>795</v>
      </c>
    </row>
    <row r="798" spans="1:8">
      <c r="A798">
        <f>MATCH(H798,H$3:H798,0)</f>
        <v>796</v>
      </c>
      <c r="B798">
        <f t="shared" si="24"/>
        <v>1</v>
      </c>
      <c r="C798">
        <f t="shared" ca="1" si="25"/>
        <v>798</v>
      </c>
      <c r="H798">
        <v>796</v>
      </c>
    </row>
    <row r="799" spans="1:8">
      <c r="A799">
        <f>MATCH(H799,H$3:H799,0)</f>
        <v>797</v>
      </c>
      <c r="B799">
        <f t="shared" si="24"/>
        <v>1</v>
      </c>
      <c r="C799">
        <f t="shared" ca="1" si="25"/>
        <v>799</v>
      </c>
      <c r="H799">
        <v>797</v>
      </c>
    </row>
    <row r="800" spans="1:8">
      <c r="A800">
        <f>MATCH(H800,H$3:H800,0)</f>
        <v>798</v>
      </c>
      <c r="B800">
        <f t="shared" si="24"/>
        <v>1</v>
      </c>
      <c r="C800">
        <f t="shared" ca="1" si="25"/>
        <v>800</v>
      </c>
      <c r="H800">
        <v>798</v>
      </c>
    </row>
    <row r="801" spans="1:8">
      <c r="A801">
        <f>MATCH(H801,H$3:H801,0)</f>
        <v>799</v>
      </c>
      <c r="B801">
        <f t="shared" si="24"/>
        <v>1</v>
      </c>
      <c r="C801">
        <f t="shared" ca="1" si="25"/>
        <v>801</v>
      </c>
      <c r="H801">
        <v>799</v>
      </c>
    </row>
    <row r="802" spans="1:8">
      <c r="A802">
        <f>MATCH(H802,H$3:H802,0)</f>
        <v>800</v>
      </c>
      <c r="B802">
        <f t="shared" si="24"/>
        <v>1</v>
      </c>
      <c r="C802">
        <f t="shared" ca="1" si="25"/>
        <v>802</v>
      </c>
      <c r="H802">
        <v>800</v>
      </c>
    </row>
    <row r="803" spans="1:8">
      <c r="A803">
        <f>MATCH(H803,H$3:H803,0)</f>
        <v>801</v>
      </c>
      <c r="B803">
        <f t="shared" si="24"/>
        <v>1</v>
      </c>
      <c r="C803">
        <f t="shared" ca="1" si="25"/>
        <v>803</v>
      </c>
      <c r="H803">
        <v>801</v>
      </c>
    </row>
    <row r="804" spans="1:8">
      <c r="A804">
        <f>MATCH(H804,H$3:H804,0)</f>
        <v>802</v>
      </c>
      <c r="B804">
        <f t="shared" si="24"/>
        <v>1</v>
      </c>
      <c r="C804">
        <f t="shared" ca="1" si="25"/>
        <v>804</v>
      </c>
      <c r="H804">
        <v>802</v>
      </c>
    </row>
    <row r="805" spans="1:8">
      <c r="A805">
        <f>MATCH(H805,H$3:H805,0)</f>
        <v>803</v>
      </c>
      <c r="B805">
        <f t="shared" si="24"/>
        <v>1</v>
      </c>
      <c r="C805">
        <f t="shared" ca="1" si="25"/>
        <v>805</v>
      </c>
      <c r="H805">
        <v>803</v>
      </c>
    </row>
    <row r="806" spans="1:8">
      <c r="A806">
        <f>MATCH(H806,H$3:H806,0)</f>
        <v>804</v>
      </c>
      <c r="B806">
        <f t="shared" si="24"/>
        <v>1</v>
      </c>
      <c r="C806">
        <f t="shared" ca="1" si="25"/>
        <v>806</v>
      </c>
      <c r="H806">
        <v>804</v>
      </c>
    </row>
    <row r="807" spans="1:8">
      <c r="A807">
        <f>MATCH(H807,H$3:H807,0)</f>
        <v>805</v>
      </c>
      <c r="B807">
        <f t="shared" si="24"/>
        <v>1</v>
      </c>
      <c r="C807">
        <f t="shared" ca="1" si="25"/>
        <v>807</v>
      </c>
      <c r="H807">
        <v>805</v>
      </c>
    </row>
    <row r="808" spans="1:8">
      <c r="A808">
        <f>MATCH(H808,H$3:H808,0)</f>
        <v>806</v>
      </c>
      <c r="B808">
        <f t="shared" si="24"/>
        <v>1</v>
      </c>
      <c r="C808">
        <f t="shared" ca="1" si="25"/>
        <v>808</v>
      </c>
      <c r="H808">
        <v>806</v>
      </c>
    </row>
    <row r="809" spans="1:8">
      <c r="A809">
        <f>MATCH(H809,H$3:H809,0)</f>
        <v>807</v>
      </c>
      <c r="B809">
        <f t="shared" si="24"/>
        <v>1</v>
      </c>
      <c r="C809">
        <f t="shared" ca="1" si="25"/>
        <v>809</v>
      </c>
      <c r="H809">
        <v>807</v>
      </c>
    </row>
    <row r="810" spans="1:8">
      <c r="A810">
        <f>MATCH(H810,H$3:H810,0)</f>
        <v>808</v>
      </c>
      <c r="B810">
        <f t="shared" si="24"/>
        <v>1</v>
      </c>
      <c r="C810">
        <f t="shared" ca="1" si="25"/>
        <v>810</v>
      </c>
      <c r="H810">
        <v>808</v>
      </c>
    </row>
    <row r="811" spans="1:8">
      <c r="A811">
        <f>MATCH(H811,H$3:H811,0)</f>
        <v>809</v>
      </c>
      <c r="B811">
        <f t="shared" si="24"/>
        <v>1</v>
      </c>
      <c r="C811">
        <f t="shared" ca="1" si="25"/>
        <v>811</v>
      </c>
      <c r="H811">
        <v>809</v>
      </c>
    </row>
    <row r="812" spans="1:8">
      <c r="A812">
        <f>MATCH(H812,H$3:H812,0)</f>
        <v>810</v>
      </c>
      <c r="B812">
        <f t="shared" si="24"/>
        <v>1</v>
      </c>
      <c r="C812">
        <f t="shared" ca="1" si="25"/>
        <v>812</v>
      </c>
      <c r="H812">
        <v>810</v>
      </c>
    </row>
    <row r="813" spans="1:8">
      <c r="A813">
        <f>MATCH(H813,H$3:H813,0)</f>
        <v>811</v>
      </c>
      <c r="B813">
        <f t="shared" si="24"/>
        <v>1</v>
      </c>
      <c r="C813">
        <f t="shared" ca="1" si="25"/>
        <v>813</v>
      </c>
      <c r="H813">
        <v>811</v>
      </c>
    </row>
    <row r="814" spans="1:8">
      <c r="A814">
        <f>MATCH(H814,H$3:H814,0)</f>
        <v>812</v>
      </c>
      <c r="B814">
        <f t="shared" si="24"/>
        <v>1</v>
      </c>
      <c r="C814">
        <f t="shared" ca="1" si="25"/>
        <v>814</v>
      </c>
      <c r="H814">
        <v>812</v>
      </c>
    </row>
    <row r="815" spans="1:8">
      <c r="A815">
        <f>MATCH(H815,H$3:H815,0)</f>
        <v>813</v>
      </c>
      <c r="B815">
        <f t="shared" si="24"/>
        <v>1</v>
      </c>
      <c r="C815">
        <f t="shared" ca="1" si="25"/>
        <v>815</v>
      </c>
      <c r="H815">
        <v>813</v>
      </c>
    </row>
    <row r="816" spans="1:8">
      <c r="A816">
        <f>MATCH(H816,H$3:H816,0)</f>
        <v>814</v>
      </c>
      <c r="B816">
        <f t="shared" si="24"/>
        <v>1</v>
      </c>
      <c r="C816">
        <f t="shared" ca="1" si="25"/>
        <v>816</v>
      </c>
      <c r="H816">
        <v>814</v>
      </c>
    </row>
    <row r="817" spans="1:8">
      <c r="A817">
        <f>MATCH(H817,H$3:H817,0)</f>
        <v>815</v>
      </c>
      <c r="B817">
        <f t="shared" si="24"/>
        <v>1</v>
      </c>
      <c r="C817">
        <f t="shared" ca="1" si="25"/>
        <v>817</v>
      </c>
      <c r="H817">
        <v>815</v>
      </c>
    </row>
    <row r="818" spans="1:8">
      <c r="A818">
        <f>MATCH(H818,H$3:H818,0)</f>
        <v>816</v>
      </c>
      <c r="B818">
        <f t="shared" si="24"/>
        <v>1</v>
      </c>
      <c r="C818">
        <f t="shared" ca="1" si="25"/>
        <v>818</v>
      </c>
      <c r="H818">
        <v>816</v>
      </c>
    </row>
    <row r="819" spans="1:8">
      <c r="A819">
        <f>MATCH(H819,H$3:H819,0)</f>
        <v>817</v>
      </c>
      <c r="B819">
        <f t="shared" si="24"/>
        <v>1</v>
      </c>
      <c r="C819">
        <f t="shared" ca="1" si="25"/>
        <v>819</v>
      </c>
      <c r="H819">
        <v>817</v>
      </c>
    </row>
    <row r="820" spans="1:8">
      <c r="A820">
        <f>MATCH(H820,H$3:H820,0)</f>
        <v>818</v>
      </c>
      <c r="B820">
        <f t="shared" si="24"/>
        <v>1</v>
      </c>
      <c r="C820">
        <f t="shared" ca="1" si="25"/>
        <v>820</v>
      </c>
      <c r="H820">
        <v>818</v>
      </c>
    </row>
    <row r="821" spans="1:8">
      <c r="A821">
        <f>MATCH(H821,H$3:H821,0)</f>
        <v>819</v>
      </c>
      <c r="B821">
        <f t="shared" si="24"/>
        <v>1</v>
      </c>
      <c r="C821">
        <f t="shared" ca="1" si="25"/>
        <v>821</v>
      </c>
      <c r="H821">
        <v>819</v>
      </c>
    </row>
    <row r="822" spans="1:8">
      <c r="A822">
        <f>MATCH(H822,H$3:H822,0)</f>
        <v>820</v>
      </c>
      <c r="B822">
        <f t="shared" si="24"/>
        <v>1</v>
      </c>
      <c r="C822">
        <f t="shared" ca="1" si="25"/>
        <v>822</v>
      </c>
      <c r="H822">
        <v>820</v>
      </c>
    </row>
    <row r="823" spans="1:8">
      <c r="A823">
        <f>MATCH(H823,H$3:H823,0)</f>
        <v>821</v>
      </c>
      <c r="B823">
        <f t="shared" si="24"/>
        <v>1</v>
      </c>
      <c r="C823">
        <f t="shared" ca="1" si="25"/>
        <v>823</v>
      </c>
      <c r="H823">
        <v>821</v>
      </c>
    </row>
    <row r="824" spans="1:8">
      <c r="A824">
        <f>MATCH(H824,H$3:H824,0)</f>
        <v>822</v>
      </c>
      <c r="B824">
        <f t="shared" si="24"/>
        <v>1</v>
      </c>
      <c r="C824">
        <f t="shared" ca="1" si="25"/>
        <v>824</v>
      </c>
      <c r="H824">
        <v>822</v>
      </c>
    </row>
    <row r="825" spans="1:8">
      <c r="A825">
        <f>MATCH(H825,H$3:H825,0)</f>
        <v>823</v>
      </c>
      <c r="B825">
        <f t="shared" si="24"/>
        <v>1</v>
      </c>
      <c r="C825">
        <f t="shared" ca="1" si="25"/>
        <v>825</v>
      </c>
      <c r="H825">
        <v>823</v>
      </c>
    </row>
    <row r="826" spans="1:8">
      <c r="A826">
        <f>MATCH(H826,H$3:H826,0)</f>
        <v>824</v>
      </c>
      <c r="B826">
        <f t="shared" si="24"/>
        <v>1</v>
      </c>
      <c r="C826">
        <f t="shared" ca="1" si="25"/>
        <v>826</v>
      </c>
      <c r="H826">
        <v>824</v>
      </c>
    </row>
    <row r="827" spans="1:8">
      <c r="A827">
        <f>MATCH(H827,H$3:H827,0)</f>
        <v>825</v>
      </c>
      <c r="B827">
        <f t="shared" si="24"/>
        <v>1</v>
      </c>
      <c r="C827">
        <f t="shared" ca="1" si="25"/>
        <v>827</v>
      </c>
      <c r="H827">
        <v>825</v>
      </c>
    </row>
    <row r="828" spans="1:8">
      <c r="A828">
        <f>MATCH(H828,H$3:H828,0)</f>
        <v>826</v>
      </c>
      <c r="B828">
        <f t="shared" si="24"/>
        <v>1</v>
      </c>
      <c r="C828">
        <f t="shared" ca="1" si="25"/>
        <v>828</v>
      </c>
      <c r="H828">
        <v>826</v>
      </c>
    </row>
    <row r="829" spans="1:8">
      <c r="A829">
        <f>MATCH(H829,H$3:H829,0)</f>
        <v>827</v>
      </c>
      <c r="B829">
        <f t="shared" si="24"/>
        <v>1</v>
      </c>
      <c r="C829">
        <f t="shared" ca="1" si="25"/>
        <v>829</v>
      </c>
      <c r="H829">
        <v>827</v>
      </c>
    </row>
    <row r="830" spans="1:8">
      <c r="A830">
        <f>MATCH(H830,H$3:H830,0)</f>
        <v>828</v>
      </c>
      <c r="B830">
        <f t="shared" si="24"/>
        <v>1</v>
      </c>
      <c r="C830">
        <f t="shared" ca="1" si="25"/>
        <v>830</v>
      </c>
      <c r="H830">
        <v>828</v>
      </c>
    </row>
    <row r="831" spans="1:8">
      <c r="A831">
        <f>MATCH(H831,H$3:H831,0)</f>
        <v>829</v>
      </c>
      <c r="B831">
        <f t="shared" si="24"/>
        <v>1</v>
      </c>
      <c r="C831">
        <f t="shared" ca="1" si="25"/>
        <v>831</v>
      </c>
      <c r="H831">
        <v>829</v>
      </c>
    </row>
    <row r="832" spans="1:8">
      <c r="A832">
        <f>MATCH(H832,H$3:H832,0)</f>
        <v>830</v>
      </c>
      <c r="B832">
        <f t="shared" si="24"/>
        <v>1</v>
      </c>
      <c r="C832">
        <f t="shared" ca="1" si="25"/>
        <v>832</v>
      </c>
      <c r="H832">
        <v>830</v>
      </c>
    </row>
    <row r="833" spans="1:8">
      <c r="A833">
        <f>MATCH(H833,H$3:H833,0)</f>
        <v>831</v>
      </c>
      <c r="B833">
        <f t="shared" si="24"/>
        <v>1</v>
      </c>
      <c r="C833">
        <f t="shared" ca="1" si="25"/>
        <v>833</v>
      </c>
      <c r="H833">
        <v>831</v>
      </c>
    </row>
    <row r="834" spans="1:8">
      <c r="A834">
        <f>MATCH(H834,H$3:H834,0)</f>
        <v>832</v>
      </c>
      <c r="B834">
        <f t="shared" si="24"/>
        <v>1</v>
      </c>
      <c r="C834">
        <f t="shared" ca="1" si="25"/>
        <v>834</v>
      </c>
      <c r="H834">
        <v>832</v>
      </c>
    </row>
    <row r="835" spans="1:8">
      <c r="A835">
        <f>MATCH(H835,H$3:H835,0)</f>
        <v>833</v>
      </c>
      <c r="B835">
        <f t="shared" si="24"/>
        <v>1</v>
      </c>
      <c r="C835">
        <f t="shared" ca="1" si="25"/>
        <v>835</v>
      </c>
      <c r="H835">
        <v>833</v>
      </c>
    </row>
    <row r="836" spans="1:8">
      <c r="A836">
        <f>MATCH(H836,H$3:H836,0)</f>
        <v>834</v>
      </c>
      <c r="B836">
        <f t="shared" ref="B836:B899" si="26">COUNTIF(H$3:H$3102,H836)</f>
        <v>1</v>
      </c>
      <c r="C836">
        <f t="shared" ref="C836:C899" ca="1" si="27">LOOKUP(1,1/((OFFSET(D$3,A836-1,0,B836,1)="")+(OFFSET(D$3,A836-1,0,B836,1)=D$2))/((OFFSET(E$3,A836-1,0,B836,1)="")+(OFFSET(E$3,A836-1,0,B836,1)=E$2))/((OFFSET(F$3,A836-1,0,B836,1)="")+(OFFSET(F$3,A836-1,0,B836,1)=F$2))/((OFFSET(G$3,A836-1,0,B836,1)="")+(OFFSET(G$3,A836-1,0,B836,1)&lt;=G$2)),ROW(OFFSET(D$3,A836-1,0,B836,1)))</f>
        <v>836</v>
      </c>
      <c r="H836">
        <v>834</v>
      </c>
    </row>
    <row r="837" spans="1:8">
      <c r="A837">
        <f>MATCH(H837,H$3:H837,0)</f>
        <v>835</v>
      </c>
      <c r="B837">
        <f t="shared" si="26"/>
        <v>1</v>
      </c>
      <c r="C837">
        <f t="shared" ca="1" si="27"/>
        <v>837</v>
      </c>
      <c r="H837">
        <v>835</v>
      </c>
    </row>
    <row r="838" spans="1:8">
      <c r="A838">
        <f>MATCH(H838,H$3:H838,0)</f>
        <v>836</v>
      </c>
      <c r="B838">
        <f t="shared" si="26"/>
        <v>1</v>
      </c>
      <c r="C838">
        <f t="shared" ca="1" si="27"/>
        <v>838</v>
      </c>
      <c r="H838">
        <v>836</v>
      </c>
    </row>
    <row r="839" spans="1:8">
      <c r="A839">
        <f>MATCH(H839,H$3:H839,0)</f>
        <v>837</v>
      </c>
      <c r="B839">
        <f t="shared" si="26"/>
        <v>1</v>
      </c>
      <c r="C839">
        <f t="shared" ca="1" si="27"/>
        <v>839</v>
      </c>
      <c r="H839">
        <v>837</v>
      </c>
    </row>
    <row r="840" spans="1:8">
      <c r="A840">
        <f>MATCH(H840,H$3:H840,0)</f>
        <v>838</v>
      </c>
      <c r="B840">
        <f t="shared" si="26"/>
        <v>1</v>
      </c>
      <c r="C840">
        <f t="shared" ca="1" si="27"/>
        <v>840</v>
      </c>
      <c r="H840">
        <v>838</v>
      </c>
    </row>
    <row r="841" spans="1:8">
      <c r="A841">
        <f>MATCH(H841,H$3:H841,0)</f>
        <v>839</v>
      </c>
      <c r="B841">
        <f t="shared" si="26"/>
        <v>1</v>
      </c>
      <c r="C841">
        <f t="shared" ca="1" si="27"/>
        <v>841</v>
      </c>
      <c r="H841">
        <v>839</v>
      </c>
    </row>
    <row r="842" spans="1:8">
      <c r="A842">
        <f>MATCH(H842,H$3:H842,0)</f>
        <v>840</v>
      </c>
      <c r="B842">
        <f t="shared" si="26"/>
        <v>1</v>
      </c>
      <c r="C842">
        <f t="shared" ca="1" si="27"/>
        <v>842</v>
      </c>
      <c r="H842">
        <v>840</v>
      </c>
    </row>
    <row r="843" spans="1:8">
      <c r="A843">
        <f>MATCH(H843,H$3:H843,0)</f>
        <v>841</v>
      </c>
      <c r="B843">
        <f t="shared" si="26"/>
        <v>1</v>
      </c>
      <c r="C843">
        <f t="shared" ca="1" si="27"/>
        <v>843</v>
      </c>
      <c r="H843">
        <v>841</v>
      </c>
    </row>
    <row r="844" spans="1:8">
      <c r="A844">
        <f>MATCH(H844,H$3:H844,0)</f>
        <v>842</v>
      </c>
      <c r="B844">
        <f t="shared" si="26"/>
        <v>1</v>
      </c>
      <c r="C844">
        <f t="shared" ca="1" si="27"/>
        <v>844</v>
      </c>
      <c r="H844">
        <v>842</v>
      </c>
    </row>
    <row r="845" spans="1:8">
      <c r="A845">
        <f>MATCH(H845,H$3:H845,0)</f>
        <v>843</v>
      </c>
      <c r="B845">
        <f t="shared" si="26"/>
        <v>1</v>
      </c>
      <c r="C845">
        <f t="shared" ca="1" si="27"/>
        <v>845</v>
      </c>
      <c r="H845">
        <v>843</v>
      </c>
    </row>
    <row r="846" spans="1:8">
      <c r="A846">
        <f>MATCH(H846,H$3:H846,0)</f>
        <v>844</v>
      </c>
      <c r="B846">
        <f t="shared" si="26"/>
        <v>1</v>
      </c>
      <c r="C846">
        <f t="shared" ca="1" si="27"/>
        <v>846</v>
      </c>
      <c r="H846">
        <v>844</v>
      </c>
    </row>
    <row r="847" spans="1:8">
      <c r="A847">
        <f>MATCH(H847,H$3:H847,0)</f>
        <v>845</v>
      </c>
      <c r="B847">
        <f t="shared" si="26"/>
        <v>1</v>
      </c>
      <c r="C847">
        <f t="shared" ca="1" si="27"/>
        <v>847</v>
      </c>
      <c r="H847">
        <v>845</v>
      </c>
    </row>
    <row r="848" spans="1:8">
      <c r="A848">
        <f>MATCH(H848,H$3:H848,0)</f>
        <v>846</v>
      </c>
      <c r="B848">
        <f t="shared" si="26"/>
        <v>1</v>
      </c>
      <c r="C848">
        <f t="shared" ca="1" si="27"/>
        <v>848</v>
      </c>
      <c r="H848">
        <v>846</v>
      </c>
    </row>
    <row r="849" spans="1:8">
      <c r="A849">
        <f>MATCH(H849,H$3:H849,0)</f>
        <v>847</v>
      </c>
      <c r="B849">
        <f t="shared" si="26"/>
        <v>1</v>
      </c>
      <c r="C849">
        <f t="shared" ca="1" si="27"/>
        <v>849</v>
      </c>
      <c r="H849">
        <v>847</v>
      </c>
    </row>
    <row r="850" spans="1:8">
      <c r="A850">
        <f>MATCH(H850,H$3:H850,0)</f>
        <v>848</v>
      </c>
      <c r="B850">
        <f t="shared" si="26"/>
        <v>1</v>
      </c>
      <c r="C850">
        <f t="shared" ca="1" si="27"/>
        <v>850</v>
      </c>
      <c r="H850">
        <v>848</v>
      </c>
    </row>
    <row r="851" spans="1:8">
      <c r="A851">
        <f>MATCH(H851,H$3:H851,0)</f>
        <v>849</v>
      </c>
      <c r="B851">
        <f t="shared" si="26"/>
        <v>1</v>
      </c>
      <c r="C851">
        <f t="shared" ca="1" si="27"/>
        <v>851</v>
      </c>
      <c r="H851">
        <v>849</v>
      </c>
    </row>
    <row r="852" spans="1:8">
      <c r="A852">
        <f>MATCH(H852,H$3:H852,0)</f>
        <v>850</v>
      </c>
      <c r="B852">
        <f t="shared" si="26"/>
        <v>1</v>
      </c>
      <c r="C852">
        <f t="shared" ca="1" si="27"/>
        <v>852</v>
      </c>
      <c r="H852">
        <v>850</v>
      </c>
    </row>
    <row r="853" spans="1:8">
      <c r="A853">
        <f>MATCH(H853,H$3:H853,0)</f>
        <v>851</v>
      </c>
      <c r="B853">
        <f t="shared" si="26"/>
        <v>1</v>
      </c>
      <c r="C853">
        <f t="shared" ca="1" si="27"/>
        <v>853</v>
      </c>
      <c r="H853">
        <v>851</v>
      </c>
    </row>
    <row r="854" spans="1:8">
      <c r="A854">
        <f>MATCH(H854,H$3:H854,0)</f>
        <v>852</v>
      </c>
      <c r="B854">
        <f t="shared" si="26"/>
        <v>1</v>
      </c>
      <c r="C854">
        <f t="shared" ca="1" si="27"/>
        <v>854</v>
      </c>
      <c r="H854">
        <v>852</v>
      </c>
    </row>
    <row r="855" spans="1:8">
      <c r="A855">
        <f>MATCH(H855,H$3:H855,0)</f>
        <v>853</v>
      </c>
      <c r="B855">
        <f t="shared" si="26"/>
        <v>1</v>
      </c>
      <c r="C855">
        <f t="shared" ca="1" si="27"/>
        <v>855</v>
      </c>
      <c r="H855">
        <v>853</v>
      </c>
    </row>
    <row r="856" spans="1:8">
      <c r="A856">
        <f>MATCH(H856,H$3:H856,0)</f>
        <v>854</v>
      </c>
      <c r="B856">
        <f t="shared" si="26"/>
        <v>1</v>
      </c>
      <c r="C856">
        <f t="shared" ca="1" si="27"/>
        <v>856</v>
      </c>
      <c r="H856">
        <v>854</v>
      </c>
    </row>
    <row r="857" spans="1:8">
      <c r="A857">
        <f>MATCH(H857,H$3:H857,0)</f>
        <v>855</v>
      </c>
      <c r="B857">
        <f t="shared" si="26"/>
        <v>1</v>
      </c>
      <c r="C857">
        <f t="shared" ca="1" si="27"/>
        <v>857</v>
      </c>
      <c r="H857">
        <v>855</v>
      </c>
    </row>
    <row r="858" spans="1:8">
      <c r="A858">
        <f>MATCH(H858,H$3:H858,0)</f>
        <v>856</v>
      </c>
      <c r="B858">
        <f t="shared" si="26"/>
        <v>1</v>
      </c>
      <c r="C858">
        <f t="shared" ca="1" si="27"/>
        <v>858</v>
      </c>
      <c r="H858">
        <v>856</v>
      </c>
    </row>
    <row r="859" spans="1:8">
      <c r="A859">
        <f>MATCH(H859,H$3:H859,0)</f>
        <v>857</v>
      </c>
      <c r="B859">
        <f t="shared" si="26"/>
        <v>1</v>
      </c>
      <c r="C859">
        <f t="shared" ca="1" si="27"/>
        <v>859</v>
      </c>
      <c r="H859">
        <v>857</v>
      </c>
    </row>
    <row r="860" spans="1:8">
      <c r="A860">
        <f>MATCH(H860,H$3:H860,0)</f>
        <v>858</v>
      </c>
      <c r="B860">
        <f t="shared" si="26"/>
        <v>1</v>
      </c>
      <c r="C860">
        <f t="shared" ca="1" si="27"/>
        <v>860</v>
      </c>
      <c r="H860">
        <v>858</v>
      </c>
    </row>
    <row r="861" spans="1:8">
      <c r="A861">
        <f>MATCH(H861,H$3:H861,0)</f>
        <v>859</v>
      </c>
      <c r="B861">
        <f t="shared" si="26"/>
        <v>1</v>
      </c>
      <c r="C861">
        <f t="shared" ca="1" si="27"/>
        <v>861</v>
      </c>
      <c r="H861">
        <v>859</v>
      </c>
    </row>
    <row r="862" spans="1:8">
      <c r="A862">
        <f>MATCH(H862,H$3:H862,0)</f>
        <v>860</v>
      </c>
      <c r="B862">
        <f t="shared" si="26"/>
        <v>1</v>
      </c>
      <c r="C862">
        <f t="shared" ca="1" si="27"/>
        <v>862</v>
      </c>
      <c r="H862">
        <v>860</v>
      </c>
    </row>
    <row r="863" spans="1:8">
      <c r="A863">
        <f>MATCH(H863,H$3:H863,0)</f>
        <v>861</v>
      </c>
      <c r="B863">
        <f t="shared" si="26"/>
        <v>1</v>
      </c>
      <c r="C863">
        <f t="shared" ca="1" si="27"/>
        <v>863</v>
      </c>
      <c r="H863">
        <v>861</v>
      </c>
    </row>
    <row r="864" spans="1:8">
      <c r="A864">
        <f>MATCH(H864,H$3:H864,0)</f>
        <v>862</v>
      </c>
      <c r="B864">
        <f t="shared" si="26"/>
        <v>1</v>
      </c>
      <c r="C864">
        <f t="shared" ca="1" si="27"/>
        <v>864</v>
      </c>
      <c r="H864">
        <v>862</v>
      </c>
    </row>
    <row r="865" spans="1:8">
      <c r="A865">
        <f>MATCH(H865,H$3:H865,0)</f>
        <v>863</v>
      </c>
      <c r="B865">
        <f t="shared" si="26"/>
        <v>1</v>
      </c>
      <c r="C865">
        <f t="shared" ca="1" si="27"/>
        <v>865</v>
      </c>
      <c r="H865">
        <v>863</v>
      </c>
    </row>
    <row r="866" spans="1:8">
      <c r="A866">
        <f>MATCH(H866,H$3:H866,0)</f>
        <v>864</v>
      </c>
      <c r="B866">
        <f t="shared" si="26"/>
        <v>1</v>
      </c>
      <c r="C866">
        <f t="shared" ca="1" si="27"/>
        <v>866</v>
      </c>
      <c r="H866">
        <v>864</v>
      </c>
    </row>
    <row r="867" spans="1:8">
      <c r="A867">
        <f>MATCH(H867,H$3:H867,0)</f>
        <v>865</v>
      </c>
      <c r="B867">
        <f t="shared" si="26"/>
        <v>1</v>
      </c>
      <c r="C867">
        <f t="shared" ca="1" si="27"/>
        <v>867</v>
      </c>
      <c r="H867">
        <v>865</v>
      </c>
    </row>
    <row r="868" spans="1:8">
      <c r="A868">
        <f>MATCH(H868,H$3:H868,0)</f>
        <v>866</v>
      </c>
      <c r="B868">
        <f t="shared" si="26"/>
        <v>1</v>
      </c>
      <c r="C868">
        <f t="shared" ca="1" si="27"/>
        <v>868</v>
      </c>
      <c r="H868">
        <v>866</v>
      </c>
    </row>
    <row r="869" spans="1:8">
      <c r="A869">
        <f>MATCH(H869,H$3:H869,0)</f>
        <v>867</v>
      </c>
      <c r="B869">
        <f t="shared" si="26"/>
        <v>1</v>
      </c>
      <c r="C869">
        <f t="shared" ca="1" si="27"/>
        <v>869</v>
      </c>
      <c r="H869">
        <v>867</v>
      </c>
    </row>
    <row r="870" spans="1:8">
      <c r="A870">
        <f>MATCH(H870,H$3:H870,0)</f>
        <v>868</v>
      </c>
      <c r="B870">
        <f t="shared" si="26"/>
        <v>1</v>
      </c>
      <c r="C870">
        <f t="shared" ca="1" si="27"/>
        <v>870</v>
      </c>
      <c r="H870">
        <v>868</v>
      </c>
    </row>
    <row r="871" spans="1:8">
      <c r="A871">
        <f>MATCH(H871,H$3:H871,0)</f>
        <v>869</v>
      </c>
      <c r="B871">
        <f t="shared" si="26"/>
        <v>1</v>
      </c>
      <c r="C871">
        <f t="shared" ca="1" si="27"/>
        <v>871</v>
      </c>
      <c r="H871">
        <v>869</v>
      </c>
    </row>
    <row r="872" spans="1:8">
      <c r="A872">
        <f>MATCH(H872,H$3:H872,0)</f>
        <v>870</v>
      </c>
      <c r="B872">
        <f t="shared" si="26"/>
        <v>1</v>
      </c>
      <c r="C872">
        <f t="shared" ca="1" si="27"/>
        <v>872</v>
      </c>
      <c r="H872">
        <v>870</v>
      </c>
    </row>
    <row r="873" spans="1:8">
      <c r="A873">
        <f>MATCH(H873,H$3:H873,0)</f>
        <v>871</v>
      </c>
      <c r="B873">
        <f t="shared" si="26"/>
        <v>1</v>
      </c>
      <c r="C873">
        <f t="shared" ca="1" si="27"/>
        <v>873</v>
      </c>
      <c r="H873">
        <v>871</v>
      </c>
    </row>
    <row r="874" spans="1:8">
      <c r="A874">
        <f>MATCH(H874,H$3:H874,0)</f>
        <v>872</v>
      </c>
      <c r="B874">
        <f t="shared" si="26"/>
        <v>1</v>
      </c>
      <c r="C874">
        <f t="shared" ca="1" si="27"/>
        <v>874</v>
      </c>
      <c r="H874">
        <v>872</v>
      </c>
    </row>
    <row r="875" spans="1:8">
      <c r="A875">
        <f>MATCH(H875,H$3:H875,0)</f>
        <v>873</v>
      </c>
      <c r="B875">
        <f t="shared" si="26"/>
        <v>1</v>
      </c>
      <c r="C875">
        <f t="shared" ca="1" si="27"/>
        <v>875</v>
      </c>
      <c r="H875">
        <v>873</v>
      </c>
    </row>
    <row r="876" spans="1:8">
      <c r="A876">
        <f>MATCH(H876,H$3:H876,0)</f>
        <v>874</v>
      </c>
      <c r="B876">
        <f t="shared" si="26"/>
        <v>1</v>
      </c>
      <c r="C876">
        <f t="shared" ca="1" si="27"/>
        <v>876</v>
      </c>
      <c r="H876">
        <v>874</v>
      </c>
    </row>
    <row r="877" spans="1:8">
      <c r="A877">
        <f>MATCH(H877,H$3:H877,0)</f>
        <v>875</v>
      </c>
      <c r="B877">
        <f t="shared" si="26"/>
        <v>1</v>
      </c>
      <c r="C877">
        <f t="shared" ca="1" si="27"/>
        <v>877</v>
      </c>
      <c r="H877">
        <v>875</v>
      </c>
    </row>
    <row r="878" spans="1:8">
      <c r="A878">
        <f>MATCH(H878,H$3:H878,0)</f>
        <v>876</v>
      </c>
      <c r="B878">
        <f t="shared" si="26"/>
        <v>1</v>
      </c>
      <c r="C878">
        <f t="shared" ca="1" si="27"/>
        <v>878</v>
      </c>
      <c r="H878">
        <v>876</v>
      </c>
    </row>
    <row r="879" spans="1:8">
      <c r="A879">
        <f>MATCH(H879,H$3:H879,0)</f>
        <v>877</v>
      </c>
      <c r="B879">
        <f t="shared" si="26"/>
        <v>1</v>
      </c>
      <c r="C879">
        <f t="shared" ca="1" si="27"/>
        <v>879</v>
      </c>
      <c r="H879">
        <v>877</v>
      </c>
    </row>
    <row r="880" spans="1:8">
      <c r="A880">
        <f>MATCH(H880,H$3:H880,0)</f>
        <v>878</v>
      </c>
      <c r="B880">
        <f t="shared" si="26"/>
        <v>1</v>
      </c>
      <c r="C880">
        <f t="shared" ca="1" si="27"/>
        <v>880</v>
      </c>
      <c r="H880">
        <v>878</v>
      </c>
    </row>
    <row r="881" spans="1:8">
      <c r="A881">
        <f>MATCH(H881,H$3:H881,0)</f>
        <v>879</v>
      </c>
      <c r="B881">
        <f t="shared" si="26"/>
        <v>1</v>
      </c>
      <c r="C881">
        <f t="shared" ca="1" si="27"/>
        <v>881</v>
      </c>
      <c r="H881">
        <v>879</v>
      </c>
    </row>
    <row r="882" spans="1:8">
      <c r="A882">
        <f>MATCH(H882,H$3:H882,0)</f>
        <v>880</v>
      </c>
      <c r="B882">
        <f t="shared" si="26"/>
        <v>1</v>
      </c>
      <c r="C882">
        <f t="shared" ca="1" si="27"/>
        <v>882</v>
      </c>
      <c r="H882">
        <v>880</v>
      </c>
    </row>
    <row r="883" spans="1:8">
      <c r="A883">
        <f>MATCH(H883,H$3:H883,0)</f>
        <v>881</v>
      </c>
      <c r="B883">
        <f t="shared" si="26"/>
        <v>1</v>
      </c>
      <c r="C883">
        <f t="shared" ca="1" si="27"/>
        <v>883</v>
      </c>
      <c r="H883">
        <v>881</v>
      </c>
    </row>
    <row r="884" spans="1:8">
      <c r="A884">
        <f>MATCH(H884,H$3:H884,0)</f>
        <v>882</v>
      </c>
      <c r="B884">
        <f t="shared" si="26"/>
        <v>1</v>
      </c>
      <c r="C884">
        <f t="shared" ca="1" si="27"/>
        <v>884</v>
      </c>
      <c r="H884">
        <v>882</v>
      </c>
    </row>
    <row r="885" spans="1:8">
      <c r="A885">
        <f>MATCH(H885,H$3:H885,0)</f>
        <v>883</v>
      </c>
      <c r="B885">
        <f t="shared" si="26"/>
        <v>1</v>
      </c>
      <c r="C885">
        <f t="shared" ca="1" si="27"/>
        <v>885</v>
      </c>
      <c r="H885">
        <v>883</v>
      </c>
    </row>
    <row r="886" spans="1:8">
      <c r="A886">
        <f>MATCH(H886,H$3:H886,0)</f>
        <v>884</v>
      </c>
      <c r="B886">
        <f t="shared" si="26"/>
        <v>1</v>
      </c>
      <c r="C886">
        <f t="shared" ca="1" si="27"/>
        <v>886</v>
      </c>
      <c r="H886">
        <v>884</v>
      </c>
    </row>
    <row r="887" spans="1:8">
      <c r="A887">
        <f>MATCH(H887,H$3:H887,0)</f>
        <v>885</v>
      </c>
      <c r="B887">
        <f t="shared" si="26"/>
        <v>1</v>
      </c>
      <c r="C887">
        <f t="shared" ca="1" si="27"/>
        <v>887</v>
      </c>
      <c r="H887">
        <v>885</v>
      </c>
    </row>
    <row r="888" spans="1:8">
      <c r="A888">
        <f>MATCH(H888,H$3:H888,0)</f>
        <v>886</v>
      </c>
      <c r="B888">
        <f t="shared" si="26"/>
        <v>1</v>
      </c>
      <c r="C888">
        <f t="shared" ca="1" si="27"/>
        <v>888</v>
      </c>
      <c r="H888">
        <v>886</v>
      </c>
    </row>
    <row r="889" spans="1:8">
      <c r="A889">
        <f>MATCH(H889,H$3:H889,0)</f>
        <v>887</v>
      </c>
      <c r="B889">
        <f t="shared" si="26"/>
        <v>1</v>
      </c>
      <c r="C889">
        <f t="shared" ca="1" si="27"/>
        <v>889</v>
      </c>
      <c r="H889">
        <v>887</v>
      </c>
    </row>
    <row r="890" spans="1:8">
      <c r="A890">
        <f>MATCH(H890,H$3:H890,0)</f>
        <v>888</v>
      </c>
      <c r="B890">
        <f t="shared" si="26"/>
        <v>1</v>
      </c>
      <c r="C890">
        <f t="shared" ca="1" si="27"/>
        <v>890</v>
      </c>
      <c r="H890">
        <v>888</v>
      </c>
    </row>
    <row r="891" spans="1:8">
      <c r="A891">
        <f>MATCH(H891,H$3:H891,0)</f>
        <v>889</v>
      </c>
      <c r="B891">
        <f t="shared" si="26"/>
        <v>1</v>
      </c>
      <c r="C891">
        <f t="shared" ca="1" si="27"/>
        <v>891</v>
      </c>
      <c r="H891">
        <v>889</v>
      </c>
    </row>
    <row r="892" spans="1:8">
      <c r="A892">
        <f>MATCH(H892,H$3:H892,0)</f>
        <v>890</v>
      </c>
      <c r="B892">
        <f t="shared" si="26"/>
        <v>1</v>
      </c>
      <c r="C892">
        <f t="shared" ca="1" si="27"/>
        <v>892</v>
      </c>
      <c r="H892">
        <v>890</v>
      </c>
    </row>
    <row r="893" spans="1:8">
      <c r="A893">
        <f>MATCH(H893,H$3:H893,0)</f>
        <v>891</v>
      </c>
      <c r="B893">
        <f t="shared" si="26"/>
        <v>1</v>
      </c>
      <c r="C893">
        <f t="shared" ca="1" si="27"/>
        <v>893</v>
      </c>
      <c r="H893">
        <v>891</v>
      </c>
    </row>
    <row r="894" spans="1:8">
      <c r="A894">
        <f>MATCH(H894,H$3:H894,0)</f>
        <v>892</v>
      </c>
      <c r="B894">
        <f t="shared" si="26"/>
        <v>1</v>
      </c>
      <c r="C894">
        <f t="shared" ca="1" si="27"/>
        <v>894</v>
      </c>
      <c r="H894">
        <v>892</v>
      </c>
    </row>
    <row r="895" spans="1:8">
      <c r="A895">
        <f>MATCH(H895,H$3:H895,0)</f>
        <v>893</v>
      </c>
      <c r="B895">
        <f t="shared" si="26"/>
        <v>1</v>
      </c>
      <c r="C895">
        <f t="shared" ca="1" si="27"/>
        <v>895</v>
      </c>
      <c r="H895">
        <v>893</v>
      </c>
    </row>
    <row r="896" spans="1:8">
      <c r="A896">
        <f>MATCH(H896,H$3:H896,0)</f>
        <v>894</v>
      </c>
      <c r="B896">
        <f t="shared" si="26"/>
        <v>1</v>
      </c>
      <c r="C896">
        <f t="shared" ca="1" si="27"/>
        <v>896</v>
      </c>
      <c r="H896">
        <v>894</v>
      </c>
    </row>
    <row r="897" spans="1:8">
      <c r="A897">
        <f>MATCH(H897,H$3:H897,0)</f>
        <v>895</v>
      </c>
      <c r="B897">
        <f t="shared" si="26"/>
        <v>1</v>
      </c>
      <c r="C897">
        <f t="shared" ca="1" si="27"/>
        <v>897</v>
      </c>
      <c r="H897">
        <v>895</v>
      </c>
    </row>
    <row r="898" spans="1:8">
      <c r="A898">
        <f>MATCH(H898,H$3:H898,0)</f>
        <v>896</v>
      </c>
      <c r="B898">
        <f t="shared" si="26"/>
        <v>1</v>
      </c>
      <c r="C898">
        <f t="shared" ca="1" si="27"/>
        <v>898</v>
      </c>
      <c r="H898">
        <v>896</v>
      </c>
    </row>
    <row r="899" spans="1:8">
      <c r="A899">
        <f>MATCH(H899,H$3:H899,0)</f>
        <v>897</v>
      </c>
      <c r="B899">
        <f t="shared" si="26"/>
        <v>1</v>
      </c>
      <c r="C899">
        <f t="shared" ca="1" si="27"/>
        <v>899</v>
      </c>
      <c r="H899">
        <v>897</v>
      </c>
    </row>
    <row r="900" spans="1:8">
      <c r="A900">
        <f>MATCH(H900,H$3:H900,0)</f>
        <v>898</v>
      </c>
      <c r="B900">
        <f t="shared" ref="B900:B963" si="28">COUNTIF(H$3:H$3102,H900)</f>
        <v>1</v>
      </c>
      <c r="C900">
        <f t="shared" ref="C900:C963" ca="1" si="29">LOOKUP(1,1/((OFFSET(D$3,A900-1,0,B900,1)="")+(OFFSET(D$3,A900-1,0,B900,1)=D$2))/((OFFSET(E$3,A900-1,0,B900,1)="")+(OFFSET(E$3,A900-1,0,B900,1)=E$2))/((OFFSET(F$3,A900-1,0,B900,1)="")+(OFFSET(F$3,A900-1,0,B900,1)=F$2))/((OFFSET(G$3,A900-1,0,B900,1)="")+(OFFSET(G$3,A900-1,0,B900,1)&lt;=G$2)),ROW(OFFSET(D$3,A900-1,0,B900,1)))</f>
        <v>900</v>
      </c>
      <c r="H900">
        <v>898</v>
      </c>
    </row>
    <row r="901" spans="1:8">
      <c r="A901">
        <f>MATCH(H901,H$3:H901,0)</f>
        <v>899</v>
      </c>
      <c r="B901">
        <f t="shared" si="28"/>
        <v>1</v>
      </c>
      <c r="C901">
        <f t="shared" ca="1" si="29"/>
        <v>901</v>
      </c>
      <c r="H901">
        <v>899</v>
      </c>
    </row>
    <row r="902" spans="1:8">
      <c r="A902">
        <f>MATCH(H902,H$3:H902,0)</f>
        <v>900</v>
      </c>
      <c r="B902">
        <f t="shared" si="28"/>
        <v>1</v>
      </c>
      <c r="C902">
        <f t="shared" ca="1" si="29"/>
        <v>902</v>
      </c>
      <c r="H902">
        <v>900</v>
      </c>
    </row>
    <row r="903" spans="1:8">
      <c r="A903">
        <f>MATCH(H903,H$3:H903,0)</f>
        <v>901</v>
      </c>
      <c r="B903">
        <f t="shared" si="28"/>
        <v>1</v>
      </c>
      <c r="C903">
        <f t="shared" ca="1" si="29"/>
        <v>903</v>
      </c>
      <c r="H903">
        <v>901</v>
      </c>
    </row>
    <row r="904" spans="1:8">
      <c r="A904">
        <f>MATCH(H904,H$3:H904,0)</f>
        <v>902</v>
      </c>
      <c r="B904">
        <f t="shared" si="28"/>
        <v>1</v>
      </c>
      <c r="C904">
        <f t="shared" ca="1" si="29"/>
        <v>904</v>
      </c>
      <c r="H904">
        <v>902</v>
      </c>
    </row>
    <row r="905" spans="1:8">
      <c r="A905">
        <f>MATCH(H905,H$3:H905,0)</f>
        <v>903</v>
      </c>
      <c r="B905">
        <f t="shared" si="28"/>
        <v>1</v>
      </c>
      <c r="C905">
        <f t="shared" ca="1" si="29"/>
        <v>905</v>
      </c>
      <c r="H905">
        <v>903</v>
      </c>
    </row>
    <row r="906" spans="1:8">
      <c r="A906">
        <f>MATCH(H906,H$3:H906,0)</f>
        <v>904</v>
      </c>
      <c r="B906">
        <f t="shared" si="28"/>
        <v>1</v>
      </c>
      <c r="C906">
        <f t="shared" ca="1" si="29"/>
        <v>906</v>
      </c>
      <c r="H906">
        <v>904</v>
      </c>
    </row>
    <row r="907" spans="1:8">
      <c r="A907">
        <f>MATCH(H907,H$3:H907,0)</f>
        <v>905</v>
      </c>
      <c r="B907">
        <f t="shared" si="28"/>
        <v>1</v>
      </c>
      <c r="C907">
        <f t="shared" ca="1" si="29"/>
        <v>907</v>
      </c>
      <c r="H907">
        <v>905</v>
      </c>
    </row>
    <row r="908" spans="1:8">
      <c r="A908">
        <f>MATCH(H908,H$3:H908,0)</f>
        <v>906</v>
      </c>
      <c r="B908">
        <f t="shared" si="28"/>
        <v>1</v>
      </c>
      <c r="C908">
        <f t="shared" ca="1" si="29"/>
        <v>908</v>
      </c>
      <c r="H908">
        <v>906</v>
      </c>
    </row>
    <row r="909" spans="1:8">
      <c r="A909">
        <f>MATCH(H909,H$3:H909,0)</f>
        <v>907</v>
      </c>
      <c r="B909">
        <f t="shared" si="28"/>
        <v>1</v>
      </c>
      <c r="C909">
        <f t="shared" ca="1" si="29"/>
        <v>909</v>
      </c>
      <c r="H909">
        <v>907</v>
      </c>
    </row>
    <row r="910" spans="1:8">
      <c r="A910">
        <f>MATCH(H910,H$3:H910,0)</f>
        <v>908</v>
      </c>
      <c r="B910">
        <f t="shared" si="28"/>
        <v>1</v>
      </c>
      <c r="C910">
        <f t="shared" ca="1" si="29"/>
        <v>910</v>
      </c>
      <c r="H910">
        <v>908</v>
      </c>
    </row>
    <row r="911" spans="1:8">
      <c r="A911">
        <f>MATCH(H911,H$3:H911,0)</f>
        <v>909</v>
      </c>
      <c r="B911">
        <f t="shared" si="28"/>
        <v>1</v>
      </c>
      <c r="C911">
        <f t="shared" ca="1" si="29"/>
        <v>911</v>
      </c>
      <c r="H911">
        <v>909</v>
      </c>
    </row>
    <row r="912" spans="1:8">
      <c r="A912">
        <f>MATCH(H912,H$3:H912,0)</f>
        <v>910</v>
      </c>
      <c r="B912">
        <f t="shared" si="28"/>
        <v>1</v>
      </c>
      <c r="C912">
        <f t="shared" ca="1" si="29"/>
        <v>912</v>
      </c>
      <c r="H912">
        <v>910</v>
      </c>
    </row>
    <row r="913" spans="1:8">
      <c r="A913">
        <f>MATCH(H913,H$3:H913,0)</f>
        <v>911</v>
      </c>
      <c r="B913">
        <f t="shared" si="28"/>
        <v>1</v>
      </c>
      <c r="C913">
        <f t="shared" ca="1" si="29"/>
        <v>913</v>
      </c>
      <c r="H913">
        <v>911</v>
      </c>
    </row>
    <row r="914" spans="1:8">
      <c r="A914">
        <f>MATCH(H914,H$3:H914,0)</f>
        <v>912</v>
      </c>
      <c r="B914">
        <f t="shared" si="28"/>
        <v>1</v>
      </c>
      <c r="C914">
        <f t="shared" ca="1" si="29"/>
        <v>914</v>
      </c>
      <c r="H914">
        <v>912</v>
      </c>
    </row>
    <row r="915" spans="1:8">
      <c r="A915">
        <f>MATCH(H915,H$3:H915,0)</f>
        <v>913</v>
      </c>
      <c r="B915">
        <f t="shared" si="28"/>
        <v>1</v>
      </c>
      <c r="C915">
        <f t="shared" ca="1" si="29"/>
        <v>915</v>
      </c>
      <c r="H915">
        <v>913</v>
      </c>
    </row>
    <row r="916" spans="1:8">
      <c r="A916">
        <f>MATCH(H916,H$3:H916,0)</f>
        <v>914</v>
      </c>
      <c r="B916">
        <f t="shared" si="28"/>
        <v>1</v>
      </c>
      <c r="C916">
        <f t="shared" ca="1" si="29"/>
        <v>916</v>
      </c>
      <c r="H916">
        <v>914</v>
      </c>
    </row>
    <row r="917" spans="1:8">
      <c r="A917">
        <f>MATCH(H917,H$3:H917,0)</f>
        <v>915</v>
      </c>
      <c r="B917">
        <f t="shared" si="28"/>
        <v>1</v>
      </c>
      <c r="C917">
        <f t="shared" ca="1" si="29"/>
        <v>917</v>
      </c>
      <c r="H917">
        <v>915</v>
      </c>
    </row>
    <row r="918" spans="1:8">
      <c r="A918">
        <f>MATCH(H918,H$3:H918,0)</f>
        <v>916</v>
      </c>
      <c r="B918">
        <f t="shared" si="28"/>
        <v>1</v>
      </c>
      <c r="C918">
        <f t="shared" ca="1" si="29"/>
        <v>918</v>
      </c>
      <c r="H918">
        <v>916</v>
      </c>
    </row>
    <row r="919" spans="1:8">
      <c r="A919">
        <f>MATCH(H919,H$3:H919,0)</f>
        <v>917</v>
      </c>
      <c r="B919">
        <f t="shared" si="28"/>
        <v>1</v>
      </c>
      <c r="C919">
        <f t="shared" ca="1" si="29"/>
        <v>919</v>
      </c>
      <c r="H919">
        <v>917</v>
      </c>
    </row>
    <row r="920" spans="1:8">
      <c r="A920">
        <f>MATCH(H920,H$3:H920,0)</f>
        <v>918</v>
      </c>
      <c r="B920">
        <f t="shared" si="28"/>
        <v>1</v>
      </c>
      <c r="C920">
        <f t="shared" ca="1" si="29"/>
        <v>920</v>
      </c>
      <c r="H920">
        <v>918</v>
      </c>
    </row>
    <row r="921" spans="1:8">
      <c r="A921">
        <f>MATCH(H921,H$3:H921,0)</f>
        <v>919</v>
      </c>
      <c r="B921">
        <f t="shared" si="28"/>
        <v>1</v>
      </c>
      <c r="C921">
        <f t="shared" ca="1" si="29"/>
        <v>921</v>
      </c>
      <c r="H921">
        <v>919</v>
      </c>
    </row>
    <row r="922" spans="1:8">
      <c r="A922">
        <f>MATCH(H922,H$3:H922,0)</f>
        <v>920</v>
      </c>
      <c r="B922">
        <f t="shared" si="28"/>
        <v>1</v>
      </c>
      <c r="C922">
        <f t="shared" ca="1" si="29"/>
        <v>922</v>
      </c>
      <c r="H922">
        <v>920</v>
      </c>
    </row>
    <row r="923" spans="1:8">
      <c r="A923">
        <f>MATCH(H923,H$3:H923,0)</f>
        <v>921</v>
      </c>
      <c r="B923">
        <f t="shared" si="28"/>
        <v>1</v>
      </c>
      <c r="C923">
        <f t="shared" ca="1" si="29"/>
        <v>923</v>
      </c>
      <c r="H923">
        <v>921</v>
      </c>
    </row>
    <row r="924" spans="1:8">
      <c r="A924">
        <f>MATCH(H924,H$3:H924,0)</f>
        <v>922</v>
      </c>
      <c r="B924">
        <f t="shared" si="28"/>
        <v>1</v>
      </c>
      <c r="C924">
        <f t="shared" ca="1" si="29"/>
        <v>924</v>
      </c>
      <c r="H924">
        <v>922</v>
      </c>
    </row>
    <row r="925" spans="1:8">
      <c r="A925">
        <f>MATCH(H925,H$3:H925,0)</f>
        <v>923</v>
      </c>
      <c r="B925">
        <f t="shared" si="28"/>
        <v>1</v>
      </c>
      <c r="C925">
        <f t="shared" ca="1" si="29"/>
        <v>925</v>
      </c>
      <c r="H925">
        <v>923</v>
      </c>
    </row>
    <row r="926" spans="1:8">
      <c r="A926">
        <f>MATCH(H926,H$3:H926,0)</f>
        <v>924</v>
      </c>
      <c r="B926">
        <f t="shared" si="28"/>
        <v>1</v>
      </c>
      <c r="C926">
        <f t="shared" ca="1" si="29"/>
        <v>926</v>
      </c>
      <c r="H926">
        <v>924</v>
      </c>
    </row>
    <row r="927" spans="1:8">
      <c r="A927">
        <f>MATCH(H927,H$3:H927,0)</f>
        <v>925</v>
      </c>
      <c r="B927">
        <f t="shared" si="28"/>
        <v>1</v>
      </c>
      <c r="C927">
        <f t="shared" ca="1" si="29"/>
        <v>927</v>
      </c>
      <c r="H927">
        <v>925</v>
      </c>
    </row>
    <row r="928" spans="1:8">
      <c r="A928">
        <f>MATCH(H928,H$3:H928,0)</f>
        <v>926</v>
      </c>
      <c r="B928">
        <f t="shared" si="28"/>
        <v>1</v>
      </c>
      <c r="C928">
        <f t="shared" ca="1" si="29"/>
        <v>928</v>
      </c>
      <c r="H928">
        <v>926</v>
      </c>
    </row>
    <row r="929" spans="1:8">
      <c r="A929">
        <f>MATCH(H929,H$3:H929,0)</f>
        <v>927</v>
      </c>
      <c r="B929">
        <f t="shared" si="28"/>
        <v>1</v>
      </c>
      <c r="C929">
        <f t="shared" ca="1" si="29"/>
        <v>929</v>
      </c>
      <c r="H929">
        <v>927</v>
      </c>
    </row>
    <row r="930" spans="1:8">
      <c r="A930">
        <f>MATCH(H930,H$3:H930,0)</f>
        <v>928</v>
      </c>
      <c r="B930">
        <f t="shared" si="28"/>
        <v>1</v>
      </c>
      <c r="C930">
        <f t="shared" ca="1" si="29"/>
        <v>930</v>
      </c>
      <c r="H930">
        <v>928</v>
      </c>
    </row>
    <row r="931" spans="1:8">
      <c r="A931">
        <f>MATCH(H931,H$3:H931,0)</f>
        <v>929</v>
      </c>
      <c r="B931">
        <f t="shared" si="28"/>
        <v>1</v>
      </c>
      <c r="C931">
        <f t="shared" ca="1" si="29"/>
        <v>931</v>
      </c>
      <c r="H931">
        <v>929</v>
      </c>
    </row>
    <row r="932" spans="1:8">
      <c r="A932">
        <f>MATCH(H932,H$3:H932,0)</f>
        <v>930</v>
      </c>
      <c r="B932">
        <f t="shared" si="28"/>
        <v>1</v>
      </c>
      <c r="C932">
        <f t="shared" ca="1" si="29"/>
        <v>932</v>
      </c>
      <c r="H932">
        <v>930</v>
      </c>
    </row>
    <row r="933" spans="1:8">
      <c r="A933">
        <f>MATCH(H933,H$3:H933,0)</f>
        <v>931</v>
      </c>
      <c r="B933">
        <f t="shared" si="28"/>
        <v>1</v>
      </c>
      <c r="C933">
        <f t="shared" ca="1" si="29"/>
        <v>933</v>
      </c>
      <c r="H933">
        <v>931</v>
      </c>
    </row>
    <row r="934" spans="1:8">
      <c r="A934">
        <f>MATCH(H934,H$3:H934,0)</f>
        <v>932</v>
      </c>
      <c r="B934">
        <f t="shared" si="28"/>
        <v>1</v>
      </c>
      <c r="C934">
        <f t="shared" ca="1" si="29"/>
        <v>934</v>
      </c>
      <c r="H934">
        <v>932</v>
      </c>
    </row>
    <row r="935" spans="1:8">
      <c r="A935">
        <f>MATCH(H935,H$3:H935,0)</f>
        <v>933</v>
      </c>
      <c r="B935">
        <f t="shared" si="28"/>
        <v>1</v>
      </c>
      <c r="C935">
        <f t="shared" ca="1" si="29"/>
        <v>935</v>
      </c>
      <c r="H935">
        <v>933</v>
      </c>
    </row>
    <row r="936" spans="1:8">
      <c r="A936">
        <f>MATCH(H936,H$3:H936,0)</f>
        <v>934</v>
      </c>
      <c r="B936">
        <f t="shared" si="28"/>
        <v>1</v>
      </c>
      <c r="C936">
        <f t="shared" ca="1" si="29"/>
        <v>936</v>
      </c>
      <c r="H936">
        <v>934</v>
      </c>
    </row>
    <row r="937" spans="1:8">
      <c r="A937">
        <f>MATCH(H937,H$3:H937,0)</f>
        <v>935</v>
      </c>
      <c r="B937">
        <f t="shared" si="28"/>
        <v>1</v>
      </c>
      <c r="C937">
        <f t="shared" ca="1" si="29"/>
        <v>937</v>
      </c>
      <c r="H937">
        <v>935</v>
      </c>
    </row>
    <row r="938" spans="1:8">
      <c r="A938">
        <f>MATCH(H938,H$3:H938,0)</f>
        <v>936</v>
      </c>
      <c r="B938">
        <f t="shared" si="28"/>
        <v>1</v>
      </c>
      <c r="C938">
        <f t="shared" ca="1" si="29"/>
        <v>938</v>
      </c>
      <c r="H938">
        <v>936</v>
      </c>
    </row>
    <row r="939" spans="1:8">
      <c r="A939">
        <f>MATCH(H939,H$3:H939,0)</f>
        <v>937</v>
      </c>
      <c r="B939">
        <f t="shared" si="28"/>
        <v>1</v>
      </c>
      <c r="C939">
        <f t="shared" ca="1" si="29"/>
        <v>939</v>
      </c>
      <c r="H939">
        <v>937</v>
      </c>
    </row>
    <row r="940" spans="1:8">
      <c r="A940">
        <f>MATCH(H940,H$3:H940,0)</f>
        <v>938</v>
      </c>
      <c r="B940">
        <f t="shared" si="28"/>
        <v>1</v>
      </c>
      <c r="C940">
        <f t="shared" ca="1" si="29"/>
        <v>940</v>
      </c>
      <c r="H940">
        <v>938</v>
      </c>
    </row>
    <row r="941" spans="1:8">
      <c r="A941">
        <f>MATCH(H941,H$3:H941,0)</f>
        <v>939</v>
      </c>
      <c r="B941">
        <f t="shared" si="28"/>
        <v>1</v>
      </c>
      <c r="C941">
        <f t="shared" ca="1" si="29"/>
        <v>941</v>
      </c>
      <c r="H941">
        <v>939</v>
      </c>
    </row>
    <row r="942" spans="1:8">
      <c r="A942">
        <f>MATCH(H942,H$3:H942,0)</f>
        <v>940</v>
      </c>
      <c r="B942">
        <f t="shared" si="28"/>
        <v>1</v>
      </c>
      <c r="C942">
        <f t="shared" ca="1" si="29"/>
        <v>942</v>
      </c>
      <c r="H942">
        <v>940</v>
      </c>
    </row>
    <row r="943" spans="1:8">
      <c r="A943">
        <f>MATCH(H943,H$3:H943,0)</f>
        <v>941</v>
      </c>
      <c r="B943">
        <f t="shared" si="28"/>
        <v>1</v>
      </c>
      <c r="C943">
        <f t="shared" ca="1" si="29"/>
        <v>943</v>
      </c>
      <c r="H943">
        <v>941</v>
      </c>
    </row>
    <row r="944" spans="1:8">
      <c r="A944">
        <f>MATCH(H944,H$3:H944,0)</f>
        <v>942</v>
      </c>
      <c r="B944">
        <f t="shared" si="28"/>
        <v>1</v>
      </c>
      <c r="C944">
        <f t="shared" ca="1" si="29"/>
        <v>944</v>
      </c>
      <c r="H944">
        <v>942</v>
      </c>
    </row>
    <row r="945" spans="1:8">
      <c r="A945">
        <f>MATCH(H945,H$3:H945,0)</f>
        <v>943</v>
      </c>
      <c r="B945">
        <f t="shared" si="28"/>
        <v>1</v>
      </c>
      <c r="C945">
        <f t="shared" ca="1" si="29"/>
        <v>945</v>
      </c>
      <c r="H945">
        <v>943</v>
      </c>
    </row>
    <row r="946" spans="1:8">
      <c r="A946">
        <f>MATCH(H946,H$3:H946,0)</f>
        <v>944</v>
      </c>
      <c r="B946">
        <f t="shared" si="28"/>
        <v>1</v>
      </c>
      <c r="C946">
        <f t="shared" ca="1" si="29"/>
        <v>946</v>
      </c>
      <c r="H946">
        <v>944</v>
      </c>
    </row>
    <row r="947" spans="1:8">
      <c r="A947">
        <f>MATCH(H947,H$3:H947,0)</f>
        <v>945</v>
      </c>
      <c r="B947">
        <f t="shared" si="28"/>
        <v>1</v>
      </c>
      <c r="C947">
        <f t="shared" ca="1" si="29"/>
        <v>947</v>
      </c>
      <c r="H947">
        <v>945</v>
      </c>
    </row>
    <row r="948" spans="1:8">
      <c r="A948">
        <f>MATCH(H948,H$3:H948,0)</f>
        <v>946</v>
      </c>
      <c r="B948">
        <f t="shared" si="28"/>
        <v>1</v>
      </c>
      <c r="C948">
        <f t="shared" ca="1" si="29"/>
        <v>948</v>
      </c>
      <c r="H948">
        <v>946</v>
      </c>
    </row>
    <row r="949" spans="1:8">
      <c r="A949">
        <f>MATCH(H949,H$3:H949,0)</f>
        <v>947</v>
      </c>
      <c r="B949">
        <f t="shared" si="28"/>
        <v>1</v>
      </c>
      <c r="C949">
        <f t="shared" ca="1" si="29"/>
        <v>949</v>
      </c>
      <c r="H949">
        <v>947</v>
      </c>
    </row>
    <row r="950" spans="1:8">
      <c r="A950">
        <f>MATCH(H950,H$3:H950,0)</f>
        <v>948</v>
      </c>
      <c r="B950">
        <f t="shared" si="28"/>
        <v>1</v>
      </c>
      <c r="C950">
        <f t="shared" ca="1" si="29"/>
        <v>950</v>
      </c>
      <c r="H950">
        <v>948</v>
      </c>
    </row>
    <row r="951" spans="1:8">
      <c r="A951">
        <f>MATCH(H951,H$3:H951,0)</f>
        <v>949</v>
      </c>
      <c r="B951">
        <f t="shared" si="28"/>
        <v>1</v>
      </c>
      <c r="C951">
        <f t="shared" ca="1" si="29"/>
        <v>951</v>
      </c>
      <c r="H951">
        <v>949</v>
      </c>
    </row>
    <row r="952" spans="1:8">
      <c r="A952">
        <f>MATCH(H952,H$3:H952,0)</f>
        <v>950</v>
      </c>
      <c r="B952">
        <f t="shared" si="28"/>
        <v>1</v>
      </c>
      <c r="C952">
        <f t="shared" ca="1" si="29"/>
        <v>952</v>
      </c>
      <c r="H952">
        <v>950</v>
      </c>
    </row>
    <row r="953" spans="1:8">
      <c r="A953">
        <f>MATCH(H953,H$3:H953,0)</f>
        <v>951</v>
      </c>
      <c r="B953">
        <f t="shared" si="28"/>
        <v>1</v>
      </c>
      <c r="C953">
        <f t="shared" ca="1" si="29"/>
        <v>953</v>
      </c>
      <c r="H953">
        <v>951</v>
      </c>
    </row>
    <row r="954" spans="1:8">
      <c r="A954">
        <f>MATCH(H954,H$3:H954,0)</f>
        <v>952</v>
      </c>
      <c r="B954">
        <f t="shared" si="28"/>
        <v>1</v>
      </c>
      <c r="C954">
        <f t="shared" ca="1" si="29"/>
        <v>954</v>
      </c>
      <c r="H954">
        <v>952</v>
      </c>
    </row>
    <row r="955" spans="1:8">
      <c r="A955">
        <f>MATCH(H955,H$3:H955,0)</f>
        <v>953</v>
      </c>
      <c r="B955">
        <f t="shared" si="28"/>
        <v>1</v>
      </c>
      <c r="C955">
        <f t="shared" ca="1" si="29"/>
        <v>955</v>
      </c>
      <c r="H955">
        <v>953</v>
      </c>
    </row>
    <row r="956" spans="1:8">
      <c r="A956">
        <f>MATCH(H956,H$3:H956,0)</f>
        <v>954</v>
      </c>
      <c r="B956">
        <f t="shared" si="28"/>
        <v>1</v>
      </c>
      <c r="C956">
        <f t="shared" ca="1" si="29"/>
        <v>956</v>
      </c>
      <c r="H956">
        <v>954</v>
      </c>
    </row>
    <row r="957" spans="1:8">
      <c r="A957">
        <f>MATCH(H957,H$3:H957,0)</f>
        <v>955</v>
      </c>
      <c r="B957">
        <f t="shared" si="28"/>
        <v>1</v>
      </c>
      <c r="C957">
        <f t="shared" ca="1" si="29"/>
        <v>957</v>
      </c>
      <c r="H957">
        <v>955</v>
      </c>
    </row>
    <row r="958" spans="1:8">
      <c r="A958">
        <f>MATCH(H958,H$3:H958,0)</f>
        <v>956</v>
      </c>
      <c r="B958">
        <f t="shared" si="28"/>
        <v>1</v>
      </c>
      <c r="C958">
        <f t="shared" ca="1" si="29"/>
        <v>958</v>
      </c>
      <c r="H958">
        <v>956</v>
      </c>
    </row>
    <row r="959" spans="1:8">
      <c r="A959">
        <f>MATCH(H959,H$3:H959,0)</f>
        <v>957</v>
      </c>
      <c r="B959">
        <f t="shared" si="28"/>
        <v>1</v>
      </c>
      <c r="C959">
        <f t="shared" ca="1" si="29"/>
        <v>959</v>
      </c>
      <c r="H959">
        <v>957</v>
      </c>
    </row>
    <row r="960" spans="1:8">
      <c r="A960">
        <f>MATCH(H960,H$3:H960,0)</f>
        <v>958</v>
      </c>
      <c r="B960">
        <f t="shared" si="28"/>
        <v>1</v>
      </c>
      <c r="C960">
        <f t="shared" ca="1" si="29"/>
        <v>960</v>
      </c>
      <c r="H960">
        <v>958</v>
      </c>
    </row>
    <row r="961" spans="1:8">
      <c r="A961">
        <f>MATCH(H961,H$3:H961,0)</f>
        <v>959</v>
      </c>
      <c r="B961">
        <f t="shared" si="28"/>
        <v>1</v>
      </c>
      <c r="C961">
        <f t="shared" ca="1" si="29"/>
        <v>961</v>
      </c>
      <c r="H961">
        <v>959</v>
      </c>
    </row>
    <row r="962" spans="1:8">
      <c r="A962">
        <f>MATCH(H962,H$3:H962,0)</f>
        <v>960</v>
      </c>
      <c r="B962">
        <f t="shared" si="28"/>
        <v>1</v>
      </c>
      <c r="C962">
        <f t="shared" ca="1" si="29"/>
        <v>962</v>
      </c>
      <c r="H962">
        <v>960</v>
      </c>
    </row>
    <row r="963" spans="1:8">
      <c r="A963">
        <f>MATCH(H963,H$3:H963,0)</f>
        <v>961</v>
      </c>
      <c r="B963">
        <f t="shared" si="28"/>
        <v>1</v>
      </c>
      <c r="C963">
        <f t="shared" ca="1" si="29"/>
        <v>963</v>
      </c>
      <c r="H963">
        <v>961</v>
      </c>
    </row>
    <row r="964" spans="1:8">
      <c r="A964">
        <f>MATCH(H964,H$3:H964,0)</f>
        <v>962</v>
      </c>
      <c r="B964">
        <f t="shared" ref="B964:B1027" si="30">COUNTIF(H$3:H$3102,H964)</f>
        <v>1</v>
      </c>
      <c r="C964">
        <f t="shared" ref="C964:C1027" ca="1" si="31">LOOKUP(1,1/((OFFSET(D$3,A964-1,0,B964,1)="")+(OFFSET(D$3,A964-1,0,B964,1)=D$2))/((OFFSET(E$3,A964-1,0,B964,1)="")+(OFFSET(E$3,A964-1,0,B964,1)=E$2))/((OFFSET(F$3,A964-1,0,B964,1)="")+(OFFSET(F$3,A964-1,0,B964,1)=F$2))/((OFFSET(G$3,A964-1,0,B964,1)="")+(OFFSET(G$3,A964-1,0,B964,1)&lt;=G$2)),ROW(OFFSET(D$3,A964-1,0,B964,1)))</f>
        <v>964</v>
      </c>
      <c r="H964">
        <v>962</v>
      </c>
    </row>
    <row r="965" spans="1:8">
      <c r="A965">
        <f>MATCH(H965,H$3:H965,0)</f>
        <v>963</v>
      </c>
      <c r="B965">
        <f t="shared" si="30"/>
        <v>1</v>
      </c>
      <c r="C965">
        <f t="shared" ca="1" si="31"/>
        <v>965</v>
      </c>
      <c r="H965">
        <v>963</v>
      </c>
    </row>
    <row r="966" spans="1:8">
      <c r="A966">
        <f>MATCH(H966,H$3:H966,0)</f>
        <v>964</v>
      </c>
      <c r="B966">
        <f t="shared" si="30"/>
        <v>1</v>
      </c>
      <c r="C966">
        <f t="shared" ca="1" si="31"/>
        <v>966</v>
      </c>
      <c r="H966">
        <v>964</v>
      </c>
    </row>
    <row r="967" spans="1:8">
      <c r="A967">
        <f>MATCH(H967,H$3:H967,0)</f>
        <v>965</v>
      </c>
      <c r="B967">
        <f t="shared" si="30"/>
        <v>1</v>
      </c>
      <c r="C967">
        <f t="shared" ca="1" si="31"/>
        <v>967</v>
      </c>
      <c r="H967">
        <v>965</v>
      </c>
    </row>
    <row r="968" spans="1:8">
      <c r="A968">
        <f>MATCH(H968,H$3:H968,0)</f>
        <v>966</v>
      </c>
      <c r="B968">
        <f t="shared" si="30"/>
        <v>1</v>
      </c>
      <c r="C968">
        <f t="shared" ca="1" si="31"/>
        <v>968</v>
      </c>
      <c r="H968">
        <v>966</v>
      </c>
    </row>
    <row r="969" spans="1:8">
      <c r="A969">
        <f>MATCH(H969,H$3:H969,0)</f>
        <v>967</v>
      </c>
      <c r="B969">
        <f t="shared" si="30"/>
        <v>1</v>
      </c>
      <c r="C969">
        <f t="shared" ca="1" si="31"/>
        <v>969</v>
      </c>
      <c r="H969">
        <v>967</v>
      </c>
    </row>
    <row r="970" spans="1:8">
      <c r="A970">
        <f>MATCH(H970,H$3:H970,0)</f>
        <v>968</v>
      </c>
      <c r="B970">
        <f t="shared" si="30"/>
        <v>1</v>
      </c>
      <c r="C970">
        <f t="shared" ca="1" si="31"/>
        <v>970</v>
      </c>
      <c r="H970">
        <v>968</v>
      </c>
    </row>
    <row r="971" spans="1:8">
      <c r="A971">
        <f>MATCH(H971,H$3:H971,0)</f>
        <v>969</v>
      </c>
      <c r="B971">
        <f t="shared" si="30"/>
        <v>1</v>
      </c>
      <c r="C971">
        <f t="shared" ca="1" si="31"/>
        <v>971</v>
      </c>
      <c r="H971">
        <v>969</v>
      </c>
    </row>
    <row r="972" spans="1:8">
      <c r="A972">
        <f>MATCH(H972,H$3:H972,0)</f>
        <v>970</v>
      </c>
      <c r="B972">
        <f t="shared" si="30"/>
        <v>1</v>
      </c>
      <c r="C972">
        <f t="shared" ca="1" si="31"/>
        <v>972</v>
      </c>
      <c r="H972">
        <v>970</v>
      </c>
    </row>
    <row r="973" spans="1:8">
      <c r="A973">
        <f>MATCH(H973,H$3:H973,0)</f>
        <v>971</v>
      </c>
      <c r="B973">
        <f t="shared" si="30"/>
        <v>1</v>
      </c>
      <c r="C973">
        <f t="shared" ca="1" si="31"/>
        <v>973</v>
      </c>
      <c r="H973">
        <v>971</v>
      </c>
    </row>
    <row r="974" spans="1:8">
      <c r="A974">
        <f>MATCH(H974,H$3:H974,0)</f>
        <v>972</v>
      </c>
      <c r="B974">
        <f t="shared" si="30"/>
        <v>1</v>
      </c>
      <c r="C974">
        <f t="shared" ca="1" si="31"/>
        <v>974</v>
      </c>
      <c r="H974">
        <v>972</v>
      </c>
    </row>
    <row r="975" spans="1:8">
      <c r="A975">
        <f>MATCH(H975,H$3:H975,0)</f>
        <v>973</v>
      </c>
      <c r="B975">
        <f t="shared" si="30"/>
        <v>1</v>
      </c>
      <c r="C975">
        <f t="shared" ca="1" si="31"/>
        <v>975</v>
      </c>
      <c r="H975">
        <v>973</v>
      </c>
    </row>
    <row r="976" spans="1:8">
      <c r="A976">
        <f>MATCH(H976,H$3:H976,0)</f>
        <v>974</v>
      </c>
      <c r="B976">
        <f t="shared" si="30"/>
        <v>1</v>
      </c>
      <c r="C976">
        <f t="shared" ca="1" si="31"/>
        <v>976</v>
      </c>
      <c r="H976">
        <v>974</v>
      </c>
    </row>
    <row r="977" spans="1:8">
      <c r="A977">
        <f>MATCH(H977,H$3:H977,0)</f>
        <v>975</v>
      </c>
      <c r="B977">
        <f t="shared" si="30"/>
        <v>1</v>
      </c>
      <c r="C977">
        <f t="shared" ca="1" si="31"/>
        <v>977</v>
      </c>
      <c r="H977">
        <v>975</v>
      </c>
    </row>
    <row r="978" spans="1:8">
      <c r="A978">
        <f>MATCH(H978,H$3:H978,0)</f>
        <v>976</v>
      </c>
      <c r="B978">
        <f t="shared" si="30"/>
        <v>1</v>
      </c>
      <c r="C978">
        <f t="shared" ca="1" si="31"/>
        <v>978</v>
      </c>
      <c r="H978">
        <v>976</v>
      </c>
    </row>
    <row r="979" spans="1:8">
      <c r="A979">
        <f>MATCH(H979,H$3:H979,0)</f>
        <v>977</v>
      </c>
      <c r="B979">
        <f t="shared" si="30"/>
        <v>1</v>
      </c>
      <c r="C979">
        <f t="shared" ca="1" si="31"/>
        <v>979</v>
      </c>
      <c r="H979">
        <v>977</v>
      </c>
    </row>
    <row r="980" spans="1:8">
      <c r="A980">
        <f>MATCH(H980,H$3:H980,0)</f>
        <v>978</v>
      </c>
      <c r="B980">
        <f t="shared" si="30"/>
        <v>1</v>
      </c>
      <c r="C980">
        <f t="shared" ca="1" si="31"/>
        <v>980</v>
      </c>
      <c r="H980">
        <v>978</v>
      </c>
    </row>
    <row r="981" spans="1:8">
      <c r="A981">
        <f>MATCH(H981,H$3:H981,0)</f>
        <v>979</v>
      </c>
      <c r="B981">
        <f t="shared" si="30"/>
        <v>1</v>
      </c>
      <c r="C981">
        <f t="shared" ca="1" si="31"/>
        <v>981</v>
      </c>
      <c r="H981">
        <v>979</v>
      </c>
    </row>
    <row r="982" spans="1:8">
      <c r="A982">
        <f>MATCH(H982,H$3:H982,0)</f>
        <v>980</v>
      </c>
      <c r="B982">
        <f t="shared" si="30"/>
        <v>1</v>
      </c>
      <c r="C982">
        <f t="shared" ca="1" si="31"/>
        <v>982</v>
      </c>
      <c r="H982">
        <v>980</v>
      </c>
    </row>
    <row r="983" spans="1:8">
      <c r="A983">
        <f>MATCH(H983,H$3:H983,0)</f>
        <v>981</v>
      </c>
      <c r="B983">
        <f t="shared" si="30"/>
        <v>1</v>
      </c>
      <c r="C983">
        <f t="shared" ca="1" si="31"/>
        <v>983</v>
      </c>
      <c r="H983">
        <v>981</v>
      </c>
    </row>
    <row r="984" spans="1:8">
      <c r="A984">
        <f>MATCH(H984,H$3:H984,0)</f>
        <v>982</v>
      </c>
      <c r="B984">
        <f t="shared" si="30"/>
        <v>1</v>
      </c>
      <c r="C984">
        <f t="shared" ca="1" si="31"/>
        <v>984</v>
      </c>
      <c r="H984">
        <v>982</v>
      </c>
    </row>
    <row r="985" spans="1:8">
      <c r="A985">
        <f>MATCH(H985,H$3:H985,0)</f>
        <v>983</v>
      </c>
      <c r="B985">
        <f t="shared" si="30"/>
        <v>1</v>
      </c>
      <c r="C985">
        <f t="shared" ca="1" si="31"/>
        <v>985</v>
      </c>
      <c r="H985">
        <v>983</v>
      </c>
    </row>
    <row r="986" spans="1:8">
      <c r="A986">
        <f>MATCH(H986,H$3:H986,0)</f>
        <v>984</v>
      </c>
      <c r="B986">
        <f t="shared" si="30"/>
        <v>1</v>
      </c>
      <c r="C986">
        <f t="shared" ca="1" si="31"/>
        <v>986</v>
      </c>
      <c r="H986">
        <v>984</v>
      </c>
    </row>
    <row r="987" spans="1:8">
      <c r="A987">
        <f>MATCH(H987,H$3:H987,0)</f>
        <v>985</v>
      </c>
      <c r="B987">
        <f t="shared" si="30"/>
        <v>1</v>
      </c>
      <c r="C987">
        <f t="shared" ca="1" si="31"/>
        <v>987</v>
      </c>
      <c r="H987">
        <v>985</v>
      </c>
    </row>
    <row r="988" spans="1:8">
      <c r="A988">
        <f>MATCH(H988,H$3:H988,0)</f>
        <v>986</v>
      </c>
      <c r="B988">
        <f t="shared" si="30"/>
        <v>1</v>
      </c>
      <c r="C988">
        <f t="shared" ca="1" si="31"/>
        <v>988</v>
      </c>
      <c r="H988">
        <v>986</v>
      </c>
    </row>
    <row r="989" spans="1:8">
      <c r="A989">
        <f>MATCH(H989,H$3:H989,0)</f>
        <v>987</v>
      </c>
      <c r="B989">
        <f t="shared" si="30"/>
        <v>1</v>
      </c>
      <c r="C989">
        <f t="shared" ca="1" si="31"/>
        <v>989</v>
      </c>
      <c r="H989">
        <v>987</v>
      </c>
    </row>
    <row r="990" spans="1:8">
      <c r="A990">
        <f>MATCH(H990,H$3:H990,0)</f>
        <v>988</v>
      </c>
      <c r="B990">
        <f t="shared" si="30"/>
        <v>1</v>
      </c>
      <c r="C990">
        <f t="shared" ca="1" si="31"/>
        <v>990</v>
      </c>
      <c r="H990">
        <v>988</v>
      </c>
    </row>
    <row r="991" spans="1:8">
      <c r="A991">
        <f>MATCH(H991,H$3:H991,0)</f>
        <v>989</v>
      </c>
      <c r="B991">
        <f t="shared" si="30"/>
        <v>1</v>
      </c>
      <c r="C991">
        <f t="shared" ca="1" si="31"/>
        <v>991</v>
      </c>
      <c r="H991">
        <v>989</v>
      </c>
    </row>
    <row r="992" spans="1:8">
      <c r="A992">
        <f>MATCH(H992,H$3:H992,0)</f>
        <v>990</v>
      </c>
      <c r="B992">
        <f t="shared" si="30"/>
        <v>1</v>
      </c>
      <c r="C992">
        <f t="shared" ca="1" si="31"/>
        <v>992</v>
      </c>
      <c r="H992">
        <v>990</v>
      </c>
    </row>
    <row r="993" spans="1:10">
      <c r="A993">
        <f>MATCH(H993,H$3:H993,0)</f>
        <v>991</v>
      </c>
      <c r="B993">
        <f t="shared" si="30"/>
        <v>1</v>
      </c>
      <c r="C993">
        <f t="shared" ca="1" si="31"/>
        <v>993</v>
      </c>
      <c r="H993">
        <v>991</v>
      </c>
    </row>
    <row r="994" spans="1:10">
      <c r="A994">
        <f>MATCH(H994,H$3:H994,0)</f>
        <v>992</v>
      </c>
      <c r="B994">
        <f t="shared" si="30"/>
        <v>1</v>
      </c>
      <c r="C994">
        <f t="shared" ca="1" si="31"/>
        <v>994</v>
      </c>
      <c r="H994">
        <v>992</v>
      </c>
    </row>
    <row r="995" spans="1:10">
      <c r="A995">
        <f>MATCH(H995,H$3:H995,0)</f>
        <v>993</v>
      </c>
      <c r="B995">
        <f t="shared" si="30"/>
        <v>1</v>
      </c>
      <c r="C995">
        <f t="shared" ca="1" si="31"/>
        <v>995</v>
      </c>
      <c r="H995">
        <v>993</v>
      </c>
    </row>
    <row r="996" spans="1:10">
      <c r="A996">
        <f>MATCH(H996,H$3:H996,0)</f>
        <v>994</v>
      </c>
      <c r="B996">
        <f t="shared" si="30"/>
        <v>1</v>
      </c>
      <c r="C996">
        <f t="shared" ca="1" si="31"/>
        <v>996</v>
      </c>
      <c r="H996">
        <v>994</v>
      </c>
    </row>
    <row r="997" spans="1:10">
      <c r="A997">
        <f>MATCH(H997,H$3:H997,0)</f>
        <v>995</v>
      </c>
      <c r="B997">
        <f t="shared" si="30"/>
        <v>1</v>
      </c>
      <c r="C997">
        <f t="shared" ca="1" si="31"/>
        <v>997</v>
      </c>
      <c r="H997">
        <v>995</v>
      </c>
    </row>
    <row r="998" spans="1:10">
      <c r="A998">
        <f>MATCH(H998,H$3:H998,0)</f>
        <v>996</v>
      </c>
      <c r="B998">
        <f t="shared" si="30"/>
        <v>1</v>
      </c>
      <c r="C998">
        <f t="shared" ca="1" si="31"/>
        <v>998</v>
      </c>
      <c r="H998">
        <v>996</v>
      </c>
    </row>
    <row r="999" spans="1:10">
      <c r="A999">
        <f>MATCH(H999,H$3:H999,0)</f>
        <v>997</v>
      </c>
      <c r="B999">
        <f t="shared" si="30"/>
        <v>1</v>
      </c>
      <c r="C999">
        <f t="shared" ca="1" si="31"/>
        <v>999</v>
      </c>
      <c r="H999">
        <v>997</v>
      </c>
    </row>
    <row r="1000" spans="1:10">
      <c r="A1000">
        <f>MATCH(H1000,H$3:H1000,0)</f>
        <v>998</v>
      </c>
      <c r="B1000">
        <f t="shared" si="30"/>
        <v>1</v>
      </c>
      <c r="C1000">
        <f t="shared" ca="1" si="31"/>
        <v>1000</v>
      </c>
      <c r="H1000">
        <v>998</v>
      </c>
    </row>
    <row r="1001" spans="1:10">
      <c r="A1001">
        <f>MATCH(H1001,H$3:H1001,0)</f>
        <v>999</v>
      </c>
      <c r="B1001">
        <f t="shared" si="30"/>
        <v>1</v>
      </c>
      <c r="C1001">
        <f t="shared" ca="1" si="31"/>
        <v>1001</v>
      </c>
      <c r="H1001">
        <v>999</v>
      </c>
    </row>
    <row r="1002" spans="1:10">
      <c r="A1002">
        <f>MATCH(H1002,H$3:H1002,0)</f>
        <v>1000</v>
      </c>
      <c r="B1002">
        <f t="shared" si="30"/>
        <v>1</v>
      </c>
      <c r="C1002">
        <f t="shared" ca="1" si="31"/>
        <v>1002</v>
      </c>
      <c r="H1002">
        <v>1000</v>
      </c>
      <c r="I1002" s="1" t="s">
        <v>0</v>
      </c>
    </row>
    <row r="1003" spans="1:10">
      <c r="A1003">
        <f>MATCH(H1003,H$3:H1003,0)</f>
        <v>1001</v>
      </c>
      <c r="B1003">
        <f t="shared" si="30"/>
        <v>1</v>
      </c>
      <c r="C1003">
        <f t="shared" ca="1" si="31"/>
        <v>1003</v>
      </c>
      <c r="H1003">
        <v>1001</v>
      </c>
      <c r="I1003" s="1" t="s">
        <v>3996</v>
      </c>
    </row>
    <row r="1004" spans="1:10">
      <c r="A1004">
        <f>MATCH(H1004,H$3:H1004,0)</f>
        <v>1002</v>
      </c>
      <c r="B1004">
        <f t="shared" si="30"/>
        <v>1</v>
      </c>
      <c r="C1004">
        <f t="shared" ca="1" si="31"/>
        <v>1004</v>
      </c>
      <c r="H1004">
        <v>1002</v>
      </c>
      <c r="I1004" s="1" t="s">
        <v>84</v>
      </c>
    </row>
    <row r="1005" spans="1:10">
      <c r="A1005">
        <f>MATCH(H1005,H$3:H1005,0)</f>
        <v>1003</v>
      </c>
      <c r="B1005">
        <f t="shared" si="30"/>
        <v>1</v>
      </c>
      <c r="C1005">
        <f t="shared" ca="1" si="31"/>
        <v>1005</v>
      </c>
      <c r="H1005">
        <v>1003</v>
      </c>
      <c r="I1005" s="1" t="s">
        <v>81</v>
      </c>
    </row>
    <row r="1006" spans="1:10">
      <c r="A1006">
        <f>MATCH(H1006,H$3:H1006,0)</f>
        <v>1004</v>
      </c>
      <c r="B1006">
        <f t="shared" si="30"/>
        <v>1</v>
      </c>
      <c r="C1006">
        <f t="shared" ca="1" si="31"/>
        <v>1006</v>
      </c>
      <c r="H1006">
        <v>1004</v>
      </c>
      <c r="I1006" s="1" t="s">
        <v>82</v>
      </c>
    </row>
    <row r="1007" spans="1:10">
      <c r="A1007">
        <f>MATCH(H1007,H$3:H1007,0)</f>
        <v>1005</v>
      </c>
      <c r="B1007">
        <f t="shared" si="30"/>
        <v>1</v>
      </c>
      <c r="C1007">
        <f t="shared" ca="1" si="31"/>
        <v>1007</v>
      </c>
      <c r="H1007">
        <v>1005</v>
      </c>
      <c r="I1007" s="1" t="s">
        <v>80</v>
      </c>
      <c r="J1007" s="1" t="s">
        <v>83</v>
      </c>
    </row>
    <row r="1008" spans="1:10">
      <c r="A1008">
        <f>MATCH(H1008,H$3:H1008,0)</f>
        <v>1006</v>
      </c>
      <c r="B1008">
        <f t="shared" si="30"/>
        <v>1</v>
      </c>
      <c r="C1008">
        <f t="shared" ca="1" si="31"/>
        <v>1008</v>
      </c>
      <c r="H1008">
        <v>1006</v>
      </c>
      <c r="I1008" s="1" t="s">
        <v>346</v>
      </c>
      <c r="J1008" s="1"/>
    </row>
    <row r="1009" spans="1:10">
      <c r="A1009">
        <f>MATCH(H1009,H$3:H1009,0)</f>
        <v>1007</v>
      </c>
      <c r="B1009">
        <f t="shared" si="30"/>
        <v>1</v>
      </c>
      <c r="C1009">
        <f t="shared" ca="1" si="31"/>
        <v>1009</v>
      </c>
      <c r="H1009">
        <v>1007</v>
      </c>
      <c r="I1009" s="1" t="s">
        <v>347</v>
      </c>
    </row>
    <row r="1010" spans="1:10">
      <c r="A1010">
        <f>MATCH(H1010,H$3:H1010,0)</f>
        <v>1008</v>
      </c>
      <c r="B1010">
        <f t="shared" si="30"/>
        <v>1</v>
      </c>
      <c r="C1010">
        <f t="shared" ca="1" si="31"/>
        <v>1010</v>
      </c>
      <c r="H1010">
        <v>1008</v>
      </c>
      <c r="I1010" s="1" t="s">
        <v>348</v>
      </c>
    </row>
    <row r="1011" spans="1:10">
      <c r="A1011">
        <f>MATCH(H1011,H$3:H1011,0)</f>
        <v>1009</v>
      </c>
      <c r="B1011">
        <f t="shared" si="30"/>
        <v>1</v>
      </c>
      <c r="C1011">
        <f t="shared" ca="1" si="31"/>
        <v>1011</v>
      </c>
      <c r="H1011">
        <v>1009</v>
      </c>
      <c r="I1011" s="1" t="s">
        <v>349</v>
      </c>
      <c r="J1011" s="1" t="s">
        <v>350</v>
      </c>
    </row>
    <row r="1012" spans="1:10">
      <c r="A1012">
        <f>MATCH(H1012,H$3:H1012,0)</f>
        <v>1010</v>
      </c>
      <c r="B1012">
        <f t="shared" si="30"/>
        <v>1</v>
      </c>
      <c r="C1012">
        <f t="shared" ca="1" si="31"/>
        <v>1012</v>
      </c>
      <c r="H1012">
        <v>1010</v>
      </c>
      <c r="I1012" s="1" t="s">
        <v>351</v>
      </c>
    </row>
    <row r="1013" spans="1:10">
      <c r="A1013">
        <f>MATCH(H1013,H$3:H1013,0)</f>
        <v>1011</v>
      </c>
      <c r="B1013">
        <f t="shared" si="30"/>
        <v>1</v>
      </c>
      <c r="C1013">
        <f t="shared" ca="1" si="31"/>
        <v>1013</v>
      </c>
      <c r="H1013">
        <v>1011</v>
      </c>
      <c r="I1013" s="1" t="s">
        <v>352</v>
      </c>
    </row>
    <row r="1014" spans="1:10">
      <c r="A1014">
        <f>MATCH(H1014,H$3:H1014,0)</f>
        <v>1012</v>
      </c>
      <c r="B1014">
        <f t="shared" si="30"/>
        <v>1</v>
      </c>
      <c r="C1014">
        <f t="shared" ca="1" si="31"/>
        <v>1014</v>
      </c>
      <c r="H1014">
        <v>1012</v>
      </c>
      <c r="I1014" s="1" t="s">
        <v>353</v>
      </c>
    </row>
    <row r="1015" spans="1:10">
      <c r="A1015">
        <f>MATCH(H1015,H$3:H1015,0)</f>
        <v>1013</v>
      </c>
      <c r="B1015">
        <f t="shared" si="30"/>
        <v>1</v>
      </c>
      <c r="C1015">
        <f t="shared" ca="1" si="31"/>
        <v>1015</v>
      </c>
      <c r="H1015">
        <v>1013</v>
      </c>
      <c r="I1015" s="1" t="s">
        <v>354</v>
      </c>
    </row>
    <row r="1016" spans="1:10">
      <c r="A1016">
        <f>MATCH(H1016,H$3:H1016,0)</f>
        <v>1014</v>
      </c>
      <c r="B1016">
        <f t="shared" si="30"/>
        <v>1</v>
      </c>
      <c r="C1016">
        <f t="shared" ca="1" si="31"/>
        <v>1016</v>
      </c>
      <c r="H1016">
        <v>1014</v>
      </c>
      <c r="I1016" s="1" t="s">
        <v>355</v>
      </c>
    </row>
    <row r="1017" spans="1:10">
      <c r="A1017">
        <f>MATCH(H1017,H$3:H1017,0)</f>
        <v>1015</v>
      </c>
      <c r="B1017">
        <f t="shared" si="30"/>
        <v>1</v>
      </c>
      <c r="C1017">
        <f t="shared" ca="1" si="31"/>
        <v>1017</v>
      </c>
      <c r="H1017">
        <v>1015</v>
      </c>
      <c r="I1017" s="2" t="s">
        <v>356</v>
      </c>
    </row>
    <row r="1018" spans="1:10">
      <c r="A1018">
        <f>MATCH(H1018,H$3:H1018,0)</f>
        <v>1016</v>
      </c>
      <c r="B1018">
        <f t="shared" si="30"/>
        <v>1</v>
      </c>
      <c r="C1018">
        <f t="shared" ca="1" si="31"/>
        <v>1018</v>
      </c>
      <c r="H1018">
        <v>1016</v>
      </c>
      <c r="I1018" s="1" t="s">
        <v>357</v>
      </c>
    </row>
    <row r="1019" spans="1:10">
      <c r="A1019">
        <f>MATCH(H1019,H$3:H1019,0)</f>
        <v>1017</v>
      </c>
      <c r="B1019">
        <f t="shared" si="30"/>
        <v>1</v>
      </c>
      <c r="C1019">
        <f t="shared" ca="1" si="31"/>
        <v>1019</v>
      </c>
      <c r="H1019">
        <v>1017</v>
      </c>
      <c r="I1019" s="1" t="s">
        <v>358</v>
      </c>
    </row>
    <row r="1020" spans="1:10">
      <c r="A1020">
        <f>MATCH(H1020,H$3:H1020,0)</f>
        <v>1018</v>
      </c>
      <c r="B1020">
        <f t="shared" si="30"/>
        <v>1</v>
      </c>
      <c r="C1020">
        <f t="shared" ca="1" si="31"/>
        <v>1020</v>
      </c>
      <c r="H1020">
        <v>1018</v>
      </c>
      <c r="I1020" s="1" t="s">
        <v>359</v>
      </c>
    </row>
    <row r="1021" spans="1:10">
      <c r="A1021">
        <f>MATCH(H1021,H$3:H1021,0)</f>
        <v>1019</v>
      </c>
      <c r="B1021">
        <f t="shared" si="30"/>
        <v>1</v>
      </c>
      <c r="C1021">
        <f t="shared" ca="1" si="31"/>
        <v>1021</v>
      </c>
      <c r="H1021">
        <v>1019</v>
      </c>
      <c r="I1021" s="3" t="s">
        <v>3759</v>
      </c>
    </row>
    <row r="1022" spans="1:10">
      <c r="A1022">
        <f>MATCH(H1022,H$3:H1022,0)</f>
        <v>1020</v>
      </c>
      <c r="B1022">
        <f t="shared" si="30"/>
        <v>1</v>
      </c>
      <c r="C1022">
        <f t="shared" ca="1" si="31"/>
        <v>1022</v>
      </c>
      <c r="H1022">
        <v>1020</v>
      </c>
      <c r="I1022" s="3" t="s">
        <v>3994</v>
      </c>
    </row>
    <row r="1023" spans="1:10">
      <c r="A1023">
        <f>MATCH(H1023,H$3:H1023,0)</f>
        <v>1021</v>
      </c>
      <c r="B1023">
        <f t="shared" si="30"/>
        <v>1</v>
      </c>
      <c r="C1023">
        <f t="shared" ca="1" si="31"/>
        <v>1023</v>
      </c>
      <c r="H1023">
        <v>1021</v>
      </c>
      <c r="I1023" s="3"/>
    </row>
    <row r="1024" spans="1:10">
      <c r="A1024">
        <f>MATCH(H1024,H$3:H1024,0)</f>
        <v>1022</v>
      </c>
      <c r="B1024">
        <f t="shared" si="30"/>
        <v>1</v>
      </c>
      <c r="C1024">
        <f t="shared" ca="1" si="31"/>
        <v>1024</v>
      </c>
      <c r="H1024">
        <v>1022</v>
      </c>
      <c r="I1024" s="1" t="s">
        <v>3995</v>
      </c>
    </row>
    <row r="1025" spans="1:11">
      <c r="A1025">
        <f>MATCH(H1025,H$3:H1025,0)</f>
        <v>1023</v>
      </c>
      <c r="B1025">
        <f t="shared" si="30"/>
        <v>1</v>
      </c>
      <c r="C1025">
        <f t="shared" ca="1" si="31"/>
        <v>1025</v>
      </c>
      <c r="H1025">
        <v>1023</v>
      </c>
      <c r="I1025" s="1" t="str">
        <f ca="1">"{-1022}."&amp;CHOOSE(ISERROR(FIND(".xlam]",CELL("filename")))+1,"xlam","xla")</f>
        <v>{-1022}.xlam</v>
      </c>
    </row>
    <row r="1026" spans="1:11">
      <c r="A1026">
        <f>MATCH(H1026,H$3:H1026,0)</f>
        <v>1024</v>
      </c>
      <c r="B1026">
        <f t="shared" si="30"/>
        <v>1</v>
      </c>
      <c r="C1026">
        <f t="shared" ca="1" si="31"/>
        <v>1026</v>
      </c>
      <c r="H1026">
        <v>1024</v>
      </c>
      <c r="I1026" s="1" t="s">
        <v>360</v>
      </c>
    </row>
    <row r="1027" spans="1:11">
      <c r="A1027">
        <f>MATCH(H1027,H$3:H1027,0)</f>
        <v>1025</v>
      </c>
      <c r="B1027">
        <f t="shared" si="30"/>
        <v>1</v>
      </c>
      <c r="C1027">
        <f t="shared" ca="1" si="31"/>
        <v>1027</v>
      </c>
      <c r="H1027">
        <v>1025</v>
      </c>
      <c r="I1027" s="2" t="s">
        <v>361</v>
      </c>
    </row>
    <row r="1028" spans="1:11">
      <c r="A1028">
        <f>MATCH(H1028,H$3:H1028,0)</f>
        <v>1026</v>
      </c>
      <c r="B1028">
        <f t="shared" ref="B1028:B1091" si="32">COUNTIF(H$3:H$3102,H1028)</f>
        <v>1</v>
      </c>
      <c r="C1028">
        <f t="shared" ref="C1028:C1091" ca="1" si="33">LOOKUP(1,1/((OFFSET(D$3,A1028-1,0,B1028,1)="")+(OFFSET(D$3,A1028-1,0,B1028,1)=D$2))/((OFFSET(E$3,A1028-1,0,B1028,1)="")+(OFFSET(E$3,A1028-1,0,B1028,1)=E$2))/((OFFSET(F$3,A1028-1,0,B1028,1)="")+(OFFSET(F$3,A1028-1,0,B1028,1)=F$2))/((OFFSET(G$3,A1028-1,0,B1028,1)="")+(OFFSET(G$3,A1028-1,0,B1028,1)&lt;=G$2)),ROW(OFFSET(D$3,A1028-1,0,B1028,1)))</f>
        <v>1028</v>
      </c>
      <c r="H1028">
        <v>1026</v>
      </c>
      <c r="I1028" s="4" t="s">
        <v>368</v>
      </c>
      <c r="J1028" s="4" t="s">
        <v>746</v>
      </c>
      <c r="K1028" s="6"/>
    </row>
    <row r="1029" spans="1:11">
      <c r="A1029">
        <f>MATCH(H1029,H$3:H1029,0)</f>
        <v>1027</v>
      </c>
      <c r="B1029">
        <f t="shared" si="32"/>
        <v>1</v>
      </c>
      <c r="C1029">
        <f t="shared" ca="1" si="33"/>
        <v>1029</v>
      </c>
      <c r="H1029">
        <v>1027</v>
      </c>
      <c r="I1029" s="4" t="s">
        <v>366</v>
      </c>
      <c r="J1029" s="6" t="s">
        <v>758</v>
      </c>
      <c r="K1029" s="6"/>
    </row>
    <row r="1030" spans="1:11">
      <c r="A1030">
        <f>MATCH(H1030,H$3:H1030,0)</f>
        <v>1028</v>
      </c>
      <c r="B1030">
        <f t="shared" si="32"/>
        <v>1</v>
      </c>
      <c r="C1030">
        <f t="shared" ca="1" si="33"/>
        <v>1030</v>
      </c>
      <c r="H1030">
        <v>1028</v>
      </c>
      <c r="I1030" s="4" t="s">
        <v>362</v>
      </c>
      <c r="J1030" s="4" t="s">
        <v>742</v>
      </c>
      <c r="K1030" s="6"/>
    </row>
    <row r="1031" spans="1:11">
      <c r="A1031">
        <f>MATCH(H1031,H$3:H1031,0)</f>
        <v>1029</v>
      </c>
      <c r="B1031">
        <f t="shared" si="32"/>
        <v>1</v>
      </c>
      <c r="C1031">
        <f t="shared" ca="1" si="33"/>
        <v>1031</v>
      </c>
      <c r="H1031">
        <v>1029</v>
      </c>
      <c r="I1031" s="4" t="s">
        <v>364</v>
      </c>
      <c r="J1031" s="4" t="s">
        <v>744</v>
      </c>
      <c r="K1031" s="6"/>
    </row>
    <row r="1032" spans="1:11">
      <c r="A1032">
        <f>MATCH(H1032,H$3:H1032,0)</f>
        <v>1030</v>
      </c>
      <c r="B1032">
        <f t="shared" si="32"/>
        <v>1</v>
      </c>
      <c r="C1032">
        <f t="shared" ca="1" si="33"/>
        <v>1032</v>
      </c>
      <c r="H1032">
        <v>1030</v>
      </c>
      <c r="I1032" s="4" t="s">
        <v>375</v>
      </c>
      <c r="J1032" s="4" t="s">
        <v>752</v>
      </c>
      <c r="K1032" s="6"/>
    </row>
    <row r="1033" spans="1:11">
      <c r="A1033">
        <f>MATCH(H1033,H$3:H1033,0)</f>
        <v>1031</v>
      </c>
      <c r="B1033">
        <f t="shared" si="32"/>
        <v>1</v>
      </c>
      <c r="C1033">
        <f t="shared" ca="1" si="33"/>
        <v>1033</v>
      </c>
      <c r="H1033">
        <v>1031</v>
      </c>
      <c r="I1033" s="4" t="s">
        <v>379</v>
      </c>
      <c r="J1033" s="6" t="s">
        <v>3863</v>
      </c>
      <c r="K1033" s="6"/>
    </row>
    <row r="1034" spans="1:11">
      <c r="A1034">
        <f>MATCH(H1034,H$3:H1034,0)</f>
        <v>1032</v>
      </c>
      <c r="B1034">
        <f t="shared" si="32"/>
        <v>1</v>
      </c>
      <c r="C1034">
        <f t="shared" ca="1" si="33"/>
        <v>1034</v>
      </c>
      <c r="H1034">
        <v>1032</v>
      </c>
      <c r="I1034" s="4" t="s">
        <v>382</v>
      </c>
      <c r="J1034" s="4" t="s">
        <v>757</v>
      </c>
      <c r="K1034" s="6"/>
    </row>
    <row r="1035" spans="1:11">
      <c r="A1035">
        <f>MATCH(H1035,H$3:H1035,0)</f>
        <v>1033</v>
      </c>
      <c r="B1035">
        <f t="shared" si="32"/>
        <v>1</v>
      </c>
      <c r="C1035">
        <f t="shared" ca="1" si="33"/>
        <v>1035</v>
      </c>
      <c r="H1035">
        <v>1033</v>
      </c>
      <c r="I1035" s="4" t="s">
        <v>378</v>
      </c>
      <c r="J1035" s="4" t="s">
        <v>754</v>
      </c>
      <c r="K1035" s="6"/>
    </row>
    <row r="1036" spans="1:11">
      <c r="A1036">
        <f>MATCH(H1036,H$3:H1036,0)</f>
        <v>1034</v>
      </c>
      <c r="B1036">
        <f t="shared" si="32"/>
        <v>1</v>
      </c>
      <c r="C1036">
        <f t="shared" ca="1" si="33"/>
        <v>1036</v>
      </c>
      <c r="H1036">
        <v>1034</v>
      </c>
      <c r="I1036" s="6" t="s">
        <v>489</v>
      </c>
      <c r="J1036" s="6" t="s">
        <v>758</v>
      </c>
      <c r="K1036" s="6"/>
    </row>
    <row r="1037" spans="1:11">
      <c r="A1037">
        <f>MATCH(H1037,H$3:H1037,0)</f>
        <v>1035</v>
      </c>
      <c r="B1037">
        <f t="shared" si="32"/>
        <v>1</v>
      </c>
      <c r="C1037">
        <f t="shared" ca="1" si="33"/>
        <v>1037</v>
      </c>
      <c r="H1037">
        <v>1035</v>
      </c>
      <c r="I1037" s="4" t="s">
        <v>373</v>
      </c>
      <c r="J1037" s="6" t="s">
        <v>3292</v>
      </c>
      <c r="K1037" s="6"/>
    </row>
    <row r="1038" spans="1:11">
      <c r="A1038">
        <f>MATCH(H1038,H$3:H1038,0)</f>
        <v>1036</v>
      </c>
      <c r="B1038">
        <f t="shared" si="32"/>
        <v>1</v>
      </c>
      <c r="C1038">
        <f t="shared" ca="1" si="33"/>
        <v>1038</v>
      </c>
      <c r="H1038">
        <v>1036</v>
      </c>
      <c r="I1038" s="4" t="s">
        <v>380</v>
      </c>
      <c r="J1038" s="4" t="s">
        <v>755</v>
      </c>
      <c r="K1038" s="6"/>
    </row>
    <row r="1039" spans="1:11">
      <c r="A1039">
        <f>MATCH(H1039,H$3:H1039,0)</f>
        <v>1037</v>
      </c>
      <c r="B1039">
        <f t="shared" si="32"/>
        <v>1</v>
      </c>
      <c r="C1039">
        <f t="shared" ca="1" si="33"/>
        <v>1039</v>
      </c>
      <c r="H1039">
        <v>1037</v>
      </c>
      <c r="I1039" s="4" t="s">
        <v>372</v>
      </c>
      <c r="J1039" s="4" t="s">
        <v>751</v>
      </c>
      <c r="K1039" s="6"/>
    </row>
    <row r="1040" spans="1:11">
      <c r="A1040">
        <f>MATCH(H1040,H$3:H1040,0)</f>
        <v>1038</v>
      </c>
      <c r="B1040">
        <f t="shared" si="32"/>
        <v>1</v>
      </c>
      <c r="C1040">
        <f t="shared" ca="1" si="33"/>
        <v>1040</v>
      </c>
      <c r="H1040">
        <v>1038</v>
      </c>
      <c r="I1040" s="4" t="s">
        <v>381</v>
      </c>
      <c r="J1040" s="4" t="s">
        <v>756</v>
      </c>
      <c r="K1040" s="6"/>
    </row>
    <row r="1041" spans="1:11">
      <c r="A1041">
        <f>MATCH(H1041,H$3:H1041,0)</f>
        <v>1039</v>
      </c>
      <c r="B1041">
        <f t="shared" si="32"/>
        <v>1</v>
      </c>
      <c r="C1041">
        <f t="shared" ca="1" si="33"/>
        <v>1041</v>
      </c>
      <c r="H1041">
        <v>1039</v>
      </c>
      <c r="I1041" s="6" t="s">
        <v>3692</v>
      </c>
      <c r="J1041" s="6"/>
      <c r="K1041" s="6"/>
    </row>
    <row r="1042" spans="1:11">
      <c r="A1042">
        <f>MATCH(H1042,H$3:H1042,0)</f>
        <v>1040</v>
      </c>
      <c r="B1042">
        <f t="shared" si="32"/>
        <v>1</v>
      </c>
      <c r="C1042">
        <f t="shared" ca="1" si="33"/>
        <v>1042</v>
      </c>
      <c r="H1042">
        <v>1040</v>
      </c>
      <c r="I1042" s="4" t="s">
        <v>377</v>
      </c>
      <c r="J1042" s="6" t="s">
        <v>3194</v>
      </c>
      <c r="K1042" s="6"/>
    </row>
    <row r="1043" spans="1:11">
      <c r="A1043">
        <f>MATCH(H1043,H$3:H1043,0)</f>
        <v>1041</v>
      </c>
      <c r="B1043">
        <f t="shared" si="32"/>
        <v>1</v>
      </c>
      <c r="C1043">
        <f t="shared" ca="1" si="33"/>
        <v>1043</v>
      </c>
      <c r="H1043">
        <v>1041</v>
      </c>
      <c r="I1043" s="4" t="s">
        <v>376</v>
      </c>
      <c r="J1043" s="4" t="s">
        <v>753</v>
      </c>
      <c r="K1043" s="6"/>
    </row>
    <row r="1044" spans="1:11">
      <c r="A1044">
        <f>MATCH(H1044,H$3:H1044,0)</f>
        <v>1042</v>
      </c>
      <c r="B1044">
        <f t="shared" si="32"/>
        <v>1</v>
      </c>
      <c r="C1044">
        <f t="shared" ca="1" si="33"/>
        <v>1044</v>
      </c>
      <c r="H1044">
        <v>1042</v>
      </c>
      <c r="I1044" s="6" t="s">
        <v>3294</v>
      </c>
      <c r="J1044" s="6" t="s">
        <v>3296</v>
      </c>
      <c r="K1044" s="6"/>
    </row>
    <row r="1045" spans="1:11">
      <c r="A1045">
        <f>MATCH(H1045,H$3:H1045,0)</f>
        <v>1043</v>
      </c>
      <c r="B1045">
        <f t="shared" si="32"/>
        <v>1</v>
      </c>
      <c r="C1045">
        <f t="shared" ca="1" si="33"/>
        <v>1045</v>
      </c>
      <c r="H1045">
        <v>1043</v>
      </c>
      <c r="I1045" s="1" t="s">
        <v>3295</v>
      </c>
      <c r="J1045" s="1" t="s">
        <v>3297</v>
      </c>
      <c r="K1045" s="6"/>
    </row>
    <row r="1046" spans="1:11">
      <c r="A1046">
        <f>MATCH(H1046,H$3:H1046,0)</f>
        <v>1044</v>
      </c>
      <c r="B1046">
        <f t="shared" si="32"/>
        <v>1</v>
      </c>
      <c r="C1046">
        <f t="shared" ca="1" si="33"/>
        <v>1046</v>
      </c>
      <c r="H1046">
        <v>1044</v>
      </c>
      <c r="I1046" s="6" t="s">
        <v>3298</v>
      </c>
      <c r="J1046" s="6" t="s">
        <v>3299</v>
      </c>
      <c r="K1046" s="6"/>
    </row>
    <row r="1047" spans="1:11">
      <c r="A1047">
        <f>MATCH(H1047,H$3:H1047,0)</f>
        <v>1045</v>
      </c>
      <c r="B1047">
        <f t="shared" si="32"/>
        <v>1</v>
      </c>
      <c r="C1047">
        <f t="shared" ca="1" si="33"/>
        <v>1047</v>
      </c>
      <c r="H1047">
        <v>1045</v>
      </c>
      <c r="I1047" s="4" t="s">
        <v>394</v>
      </c>
      <c r="J1047" s="4"/>
      <c r="K1047" s="6"/>
    </row>
    <row r="1048" spans="1:11">
      <c r="A1048">
        <f>MATCH(H1048,H$3:H1048,0)</f>
        <v>1046</v>
      </c>
      <c r="B1048">
        <f t="shared" si="32"/>
        <v>1</v>
      </c>
      <c r="C1048">
        <f t="shared" ca="1" si="33"/>
        <v>1048</v>
      </c>
      <c r="H1048">
        <v>1046</v>
      </c>
      <c r="I1048" s="4" t="s">
        <v>395</v>
      </c>
      <c r="J1048" s="4" t="s">
        <v>766</v>
      </c>
      <c r="K1048" s="6"/>
    </row>
    <row r="1049" spans="1:11">
      <c r="A1049">
        <f>MATCH(H1049,H$3:H1049,0)</f>
        <v>1047</v>
      </c>
      <c r="B1049">
        <f t="shared" si="32"/>
        <v>1</v>
      </c>
      <c r="C1049">
        <f t="shared" ca="1" si="33"/>
        <v>1049</v>
      </c>
      <c r="H1049">
        <v>1047</v>
      </c>
      <c r="I1049" s="4" t="s">
        <v>396</v>
      </c>
      <c r="J1049" s="4" t="s">
        <v>767</v>
      </c>
      <c r="K1049" s="6"/>
    </row>
    <row r="1050" spans="1:11">
      <c r="A1050">
        <f>MATCH(H1050,H$3:H1050,0)</f>
        <v>1048</v>
      </c>
      <c r="B1050">
        <f t="shared" si="32"/>
        <v>1</v>
      </c>
      <c r="C1050">
        <f t="shared" ca="1" si="33"/>
        <v>1050</v>
      </c>
      <c r="H1050">
        <v>1048</v>
      </c>
      <c r="I1050" s="4" t="s">
        <v>398</v>
      </c>
      <c r="J1050" s="4" t="s">
        <v>769</v>
      </c>
      <c r="K1050" s="6"/>
    </row>
    <row r="1051" spans="1:11">
      <c r="A1051">
        <f>MATCH(H1051,H$3:H1051,0)</f>
        <v>1049</v>
      </c>
      <c r="B1051">
        <f t="shared" si="32"/>
        <v>1</v>
      </c>
      <c r="C1051">
        <f t="shared" ca="1" si="33"/>
        <v>1051</v>
      </c>
      <c r="H1051">
        <v>1049</v>
      </c>
      <c r="I1051" s="4" t="s">
        <v>384</v>
      </c>
      <c r="J1051" s="4" t="s">
        <v>758</v>
      </c>
      <c r="K1051" s="6"/>
    </row>
    <row r="1052" spans="1:11">
      <c r="A1052">
        <f>MATCH(H1052,H$3:H1052,0)</f>
        <v>1050</v>
      </c>
      <c r="B1052">
        <f t="shared" si="32"/>
        <v>1</v>
      </c>
      <c r="C1052">
        <f t="shared" ca="1" si="33"/>
        <v>1052</v>
      </c>
      <c r="H1052">
        <v>1050</v>
      </c>
      <c r="I1052" s="4" t="s">
        <v>389</v>
      </c>
      <c r="J1052" s="4" t="s">
        <v>3922</v>
      </c>
      <c r="K1052" s="6"/>
    </row>
    <row r="1053" spans="1:11">
      <c r="A1053">
        <f>MATCH(H1053,H$3:H1053,0)</f>
        <v>1051</v>
      </c>
      <c r="B1053">
        <f t="shared" si="32"/>
        <v>1</v>
      </c>
      <c r="C1053">
        <f t="shared" ca="1" si="33"/>
        <v>1053</v>
      </c>
      <c r="H1053">
        <v>1051</v>
      </c>
      <c r="I1053" s="4" t="s">
        <v>399</v>
      </c>
      <c r="J1053" s="4" t="s">
        <v>758</v>
      </c>
      <c r="K1053" s="6"/>
    </row>
    <row r="1054" spans="1:11">
      <c r="A1054">
        <f>MATCH(H1054,H$3:H1054,0)</f>
        <v>1052</v>
      </c>
      <c r="B1054">
        <f t="shared" si="32"/>
        <v>1</v>
      </c>
      <c r="C1054">
        <f t="shared" ca="1" si="33"/>
        <v>1054</v>
      </c>
      <c r="H1054">
        <v>1052</v>
      </c>
      <c r="I1054" s="4" t="s">
        <v>387</v>
      </c>
      <c r="J1054" s="4" t="s">
        <v>760</v>
      </c>
      <c r="K1054" s="6"/>
    </row>
    <row r="1055" spans="1:11">
      <c r="A1055">
        <f>MATCH(H1055,H$3:H1055,0)</f>
        <v>1053</v>
      </c>
      <c r="B1055">
        <f t="shared" si="32"/>
        <v>1</v>
      </c>
      <c r="C1055">
        <f t="shared" ca="1" si="33"/>
        <v>1055</v>
      </c>
      <c r="H1055">
        <v>1053</v>
      </c>
      <c r="I1055" s="6" t="s">
        <v>3301</v>
      </c>
      <c r="J1055" s="4"/>
      <c r="K1055" s="6"/>
    </row>
    <row r="1056" spans="1:11">
      <c r="A1056">
        <f>MATCH(H1056,H$3:H1056,0)</f>
        <v>1054</v>
      </c>
      <c r="B1056">
        <f t="shared" si="32"/>
        <v>1</v>
      </c>
      <c r="C1056">
        <f t="shared" ca="1" si="33"/>
        <v>1056</v>
      </c>
      <c r="H1056">
        <v>1054</v>
      </c>
      <c r="I1056" s="6" t="s">
        <v>3300</v>
      </c>
      <c r="J1056" s="4"/>
      <c r="K1056" s="6"/>
    </row>
    <row r="1057" spans="1:11">
      <c r="A1057">
        <f>MATCH(H1057,H$3:H1057,0)</f>
        <v>1055</v>
      </c>
      <c r="B1057">
        <f t="shared" si="32"/>
        <v>1</v>
      </c>
      <c r="C1057">
        <f t="shared" ca="1" si="33"/>
        <v>1057</v>
      </c>
      <c r="H1057">
        <v>1055</v>
      </c>
      <c r="I1057" s="4" t="s">
        <v>406</v>
      </c>
      <c r="J1057" s="4" t="s">
        <v>776</v>
      </c>
      <c r="K1057" s="6"/>
    </row>
    <row r="1058" spans="1:11">
      <c r="A1058">
        <f>MATCH(H1058,H$3:H1058,0)</f>
        <v>1056</v>
      </c>
      <c r="B1058">
        <f t="shared" si="32"/>
        <v>1</v>
      </c>
      <c r="C1058">
        <f t="shared" ca="1" si="33"/>
        <v>1058</v>
      </c>
      <c r="H1058">
        <v>1056</v>
      </c>
      <c r="I1058" s="6" t="s">
        <v>3302</v>
      </c>
      <c r="J1058" s="4"/>
      <c r="K1058" s="6"/>
    </row>
    <row r="1059" spans="1:11">
      <c r="A1059">
        <f>MATCH(H1059,H$3:H1059,0)</f>
        <v>1057</v>
      </c>
      <c r="B1059">
        <f t="shared" si="32"/>
        <v>1</v>
      </c>
      <c r="C1059">
        <f t="shared" ca="1" si="33"/>
        <v>1059</v>
      </c>
      <c r="H1059">
        <v>1057</v>
      </c>
      <c r="I1059" s="4" t="s">
        <v>409</v>
      </c>
      <c r="J1059" s="4" t="s">
        <v>782</v>
      </c>
      <c r="K1059" s="6"/>
    </row>
    <row r="1060" spans="1:11">
      <c r="A1060">
        <f>MATCH(H1060,H$3:H1060,0)</f>
        <v>1058</v>
      </c>
      <c r="B1060">
        <f t="shared" si="32"/>
        <v>1</v>
      </c>
      <c r="C1060">
        <f t="shared" ca="1" si="33"/>
        <v>1060</v>
      </c>
      <c r="H1060">
        <v>1058</v>
      </c>
      <c r="I1060" s="4" t="s">
        <v>408</v>
      </c>
      <c r="J1060" s="4" t="s">
        <v>778</v>
      </c>
      <c r="K1060" s="6"/>
    </row>
    <row r="1061" spans="1:11">
      <c r="A1061">
        <f>MATCH(H1061,H$3:H1061,0)</f>
        <v>1059</v>
      </c>
      <c r="B1061">
        <f t="shared" si="32"/>
        <v>1</v>
      </c>
      <c r="C1061">
        <f t="shared" ca="1" si="33"/>
        <v>1061</v>
      </c>
      <c r="H1061">
        <v>1059</v>
      </c>
      <c r="I1061" s="4" t="s">
        <v>405</v>
      </c>
      <c r="J1061" s="4" t="s">
        <v>775</v>
      </c>
      <c r="K1061" s="6"/>
    </row>
    <row r="1062" spans="1:11">
      <c r="A1062">
        <f>MATCH(H1062,H$3:H1062,0)</f>
        <v>1060</v>
      </c>
      <c r="B1062">
        <f t="shared" si="32"/>
        <v>1</v>
      </c>
      <c r="C1062">
        <f t="shared" ca="1" si="33"/>
        <v>1062</v>
      </c>
      <c r="H1062">
        <v>1060</v>
      </c>
      <c r="I1062" s="4" t="s">
        <v>403</v>
      </c>
      <c r="J1062" s="4" t="s">
        <v>773</v>
      </c>
      <c r="K1062" s="6"/>
    </row>
    <row r="1063" spans="1:11">
      <c r="A1063">
        <f>MATCH(H1063,H$3:H1063,0)</f>
        <v>1061</v>
      </c>
      <c r="B1063">
        <f t="shared" si="32"/>
        <v>1</v>
      </c>
      <c r="C1063">
        <f t="shared" ca="1" si="33"/>
        <v>1063</v>
      </c>
      <c r="H1063">
        <v>1061</v>
      </c>
      <c r="I1063" s="4" t="s">
        <v>404</v>
      </c>
      <c r="J1063" s="4" t="s">
        <v>774</v>
      </c>
      <c r="K1063" s="6"/>
    </row>
    <row r="1064" spans="1:11" ht="25.5">
      <c r="A1064">
        <f>MATCH(H1064,H$3:H1064,0)</f>
        <v>1062</v>
      </c>
      <c r="B1064">
        <f t="shared" si="32"/>
        <v>1</v>
      </c>
      <c r="C1064">
        <f t="shared" ca="1" si="33"/>
        <v>1064</v>
      </c>
      <c r="H1064">
        <v>1062</v>
      </c>
      <c r="I1064" s="5" t="s">
        <v>3387</v>
      </c>
      <c r="J1064" s="4" t="s">
        <v>779</v>
      </c>
      <c r="K1064" s="6"/>
    </row>
    <row r="1065" spans="1:11">
      <c r="A1065">
        <f>MATCH(H1065,H$3:H1065,0)</f>
        <v>1063</v>
      </c>
      <c r="B1065">
        <f t="shared" si="32"/>
        <v>1</v>
      </c>
      <c r="C1065">
        <f t="shared" ca="1" si="33"/>
        <v>1065</v>
      </c>
      <c r="H1065">
        <v>1063</v>
      </c>
      <c r="I1065" s="4" t="s">
        <v>365</v>
      </c>
      <c r="J1065" s="6" t="s">
        <v>745</v>
      </c>
      <c r="K1065" s="6"/>
    </row>
    <row r="1066" spans="1:11">
      <c r="A1066">
        <f>MATCH(H1066,H$3:H1066,0)</f>
        <v>1064</v>
      </c>
      <c r="B1066">
        <f t="shared" si="32"/>
        <v>1</v>
      </c>
      <c r="C1066">
        <f t="shared" ca="1" si="33"/>
        <v>1066</v>
      </c>
      <c r="H1066">
        <v>1064</v>
      </c>
      <c r="I1066" s="6" t="s">
        <v>3382</v>
      </c>
      <c r="J1066" s="6" t="s">
        <v>3383</v>
      </c>
      <c r="K1066" s="6"/>
    </row>
    <row r="1067" spans="1:11">
      <c r="A1067">
        <f>MATCH(H1067,H$3:H1067,0)</f>
        <v>1065</v>
      </c>
      <c r="B1067">
        <f t="shared" si="32"/>
        <v>1</v>
      </c>
      <c r="C1067">
        <f t="shared" ca="1" si="33"/>
        <v>1067</v>
      </c>
      <c r="H1067">
        <v>1065</v>
      </c>
      <c r="I1067" s="6" t="s">
        <v>3740</v>
      </c>
      <c r="J1067" s="6" t="s">
        <v>3741</v>
      </c>
      <c r="K1067" s="6"/>
    </row>
    <row r="1068" spans="1:11">
      <c r="A1068">
        <f>MATCH(H1068,H$3:H1068,0)</f>
        <v>1066</v>
      </c>
      <c r="B1068">
        <f t="shared" si="32"/>
        <v>1</v>
      </c>
      <c r="C1068">
        <f t="shared" ca="1" si="33"/>
        <v>1068</v>
      </c>
      <c r="H1068">
        <v>1066</v>
      </c>
      <c r="I1068" s="4" t="s">
        <v>430</v>
      </c>
      <c r="J1068" s="4" t="s">
        <v>799</v>
      </c>
      <c r="K1068" s="6"/>
    </row>
    <row r="1069" spans="1:11">
      <c r="A1069">
        <f>MATCH(H1069,H$3:H1069,0)</f>
        <v>1067</v>
      </c>
      <c r="B1069">
        <f t="shared" si="32"/>
        <v>1</v>
      </c>
      <c r="C1069">
        <f t="shared" ca="1" si="33"/>
        <v>1069</v>
      </c>
      <c r="H1069">
        <v>1067</v>
      </c>
      <c r="I1069" s="4" t="s">
        <v>428</v>
      </c>
      <c r="J1069" s="4" t="s">
        <v>797</v>
      </c>
      <c r="K1069" s="6"/>
    </row>
    <row r="1070" spans="1:11">
      <c r="A1070">
        <f>MATCH(H1070,H$3:H1070,0)</f>
        <v>1068</v>
      </c>
      <c r="B1070">
        <f t="shared" si="32"/>
        <v>1</v>
      </c>
      <c r="C1070">
        <f t="shared" ca="1" si="33"/>
        <v>1070</v>
      </c>
      <c r="H1070">
        <v>1068</v>
      </c>
      <c r="I1070" s="6" t="s">
        <v>425</v>
      </c>
      <c r="J1070" s="6" t="s">
        <v>794</v>
      </c>
      <c r="K1070" s="6"/>
    </row>
    <row r="1071" spans="1:11">
      <c r="A1071">
        <f>MATCH(H1071,H$3:H1071,0)</f>
        <v>1069</v>
      </c>
      <c r="B1071">
        <f t="shared" si="32"/>
        <v>1</v>
      </c>
      <c r="C1071">
        <f t="shared" ca="1" si="33"/>
        <v>1071</v>
      </c>
      <c r="H1071">
        <v>1069</v>
      </c>
      <c r="I1071" s="4" t="s">
        <v>426</v>
      </c>
      <c r="J1071" s="4" t="s">
        <v>795</v>
      </c>
      <c r="K1071" s="6"/>
    </row>
    <row r="1072" spans="1:11">
      <c r="A1072">
        <f>MATCH(H1072,H$3:H1072,0)</f>
        <v>1070</v>
      </c>
      <c r="B1072">
        <f t="shared" si="32"/>
        <v>1</v>
      </c>
      <c r="C1072">
        <f t="shared" ca="1" si="33"/>
        <v>1072</v>
      </c>
      <c r="H1072">
        <v>1070</v>
      </c>
      <c r="I1072" s="6" t="s">
        <v>3303</v>
      </c>
      <c r="J1072" s="4"/>
      <c r="K1072" s="6"/>
    </row>
    <row r="1073" spans="1:11">
      <c r="A1073">
        <f>MATCH(H1073,H$3:H1073,0)</f>
        <v>1071</v>
      </c>
      <c r="B1073">
        <f t="shared" si="32"/>
        <v>1</v>
      </c>
      <c r="C1073">
        <f t="shared" ca="1" si="33"/>
        <v>1073</v>
      </c>
      <c r="H1073">
        <v>1071</v>
      </c>
      <c r="I1073" s="4" t="s">
        <v>418</v>
      </c>
      <c r="J1073" s="4"/>
      <c r="K1073" s="6"/>
    </row>
    <row r="1074" spans="1:11">
      <c r="A1074">
        <f>MATCH(H1074,H$3:H1074,0)</f>
        <v>1072</v>
      </c>
      <c r="B1074">
        <f t="shared" si="32"/>
        <v>1</v>
      </c>
      <c r="C1074">
        <f t="shared" ca="1" si="33"/>
        <v>1074</v>
      </c>
      <c r="H1074">
        <v>1072</v>
      </c>
      <c r="I1074" s="4" t="s">
        <v>414</v>
      </c>
      <c r="J1074" s="4" t="s">
        <v>786</v>
      </c>
      <c r="K1074" s="6"/>
    </row>
    <row r="1075" spans="1:11">
      <c r="A1075">
        <f>MATCH(H1075,H$3:H1075,0)</f>
        <v>1073</v>
      </c>
      <c r="B1075">
        <f t="shared" si="32"/>
        <v>1</v>
      </c>
      <c r="C1075">
        <f t="shared" ca="1" si="33"/>
        <v>1075</v>
      </c>
      <c r="H1075">
        <v>1073</v>
      </c>
      <c r="I1075" s="4" t="s">
        <v>443</v>
      </c>
      <c r="J1075" s="4" t="s">
        <v>811</v>
      </c>
      <c r="K1075" s="6"/>
    </row>
    <row r="1076" spans="1:11" ht="38.25">
      <c r="A1076">
        <f>MATCH(H1076,H$3:H1076,0)</f>
        <v>1074</v>
      </c>
      <c r="B1076">
        <f t="shared" si="32"/>
        <v>1</v>
      </c>
      <c r="C1076">
        <f t="shared" ca="1" si="33"/>
        <v>1076</v>
      </c>
      <c r="H1076">
        <v>1074</v>
      </c>
      <c r="I1076" s="5" t="s">
        <v>3388</v>
      </c>
      <c r="J1076" s="5" t="s">
        <v>3389</v>
      </c>
      <c r="K1076" s="6"/>
    </row>
    <row r="1077" spans="1:11" ht="38.25">
      <c r="A1077">
        <f>MATCH(H1077,H$3:H1077,0)</f>
        <v>1075</v>
      </c>
      <c r="B1077">
        <f t="shared" si="32"/>
        <v>1</v>
      </c>
      <c r="C1077">
        <f t="shared" ca="1" si="33"/>
        <v>1077</v>
      </c>
      <c r="H1077">
        <v>1075</v>
      </c>
      <c r="I1077" s="5" t="s">
        <v>3390</v>
      </c>
      <c r="J1077" s="5" t="s">
        <v>3391</v>
      </c>
      <c r="K1077" s="6"/>
    </row>
    <row r="1078" spans="1:11">
      <c r="A1078">
        <f>MATCH(H1078,H$3:H1078,0)</f>
        <v>1076</v>
      </c>
      <c r="B1078">
        <f t="shared" si="32"/>
        <v>1</v>
      </c>
      <c r="C1078">
        <f t="shared" ca="1" si="33"/>
        <v>1078</v>
      </c>
      <c r="H1078">
        <v>1076</v>
      </c>
      <c r="I1078" s="4" t="s">
        <v>439</v>
      </c>
      <c r="J1078" s="4" t="s">
        <v>807</v>
      </c>
      <c r="K1078" s="6"/>
    </row>
    <row r="1079" spans="1:11">
      <c r="A1079">
        <f>MATCH(H1079,H$3:H1079,0)</f>
        <v>1077</v>
      </c>
      <c r="B1079">
        <f t="shared" si="32"/>
        <v>1</v>
      </c>
      <c r="C1079">
        <f t="shared" ca="1" si="33"/>
        <v>1079</v>
      </c>
      <c r="H1079">
        <v>1077</v>
      </c>
      <c r="I1079" s="4" t="s">
        <v>176</v>
      </c>
      <c r="J1079" s="1" t="s">
        <v>2337</v>
      </c>
      <c r="K1079" s="6"/>
    </row>
    <row r="1080" spans="1:11">
      <c r="A1080">
        <f>MATCH(H1080,H$3:H1080,0)</f>
        <v>1078</v>
      </c>
      <c r="B1080">
        <f t="shared" si="32"/>
        <v>1</v>
      </c>
      <c r="C1080">
        <f t="shared" ca="1" si="33"/>
        <v>1080</v>
      </c>
      <c r="H1080">
        <v>1078</v>
      </c>
      <c r="I1080" s="4" t="s">
        <v>442</v>
      </c>
      <c r="J1080" s="4" t="s">
        <v>810</v>
      </c>
      <c r="K1080" s="6"/>
    </row>
    <row r="1081" spans="1:11">
      <c r="A1081">
        <f>MATCH(H1081,H$3:H1081,0)</f>
        <v>1079</v>
      </c>
      <c r="B1081">
        <f t="shared" si="32"/>
        <v>1</v>
      </c>
      <c r="C1081">
        <f t="shared" ca="1" si="33"/>
        <v>1081</v>
      </c>
      <c r="H1081">
        <v>1079</v>
      </c>
      <c r="I1081" s="4" t="s">
        <v>432</v>
      </c>
      <c r="J1081" s="4" t="s">
        <v>801</v>
      </c>
      <c r="K1081" s="6"/>
    </row>
    <row r="1082" spans="1:11">
      <c r="A1082">
        <f>MATCH(H1082,H$3:H1082,0)</f>
        <v>1080</v>
      </c>
      <c r="B1082">
        <f t="shared" si="32"/>
        <v>1</v>
      </c>
      <c r="C1082">
        <f t="shared" ca="1" si="33"/>
        <v>1082</v>
      </c>
      <c r="H1082">
        <v>1080</v>
      </c>
      <c r="I1082" s="4" t="s">
        <v>431</v>
      </c>
      <c r="J1082" s="4" t="s">
        <v>800</v>
      </c>
      <c r="K1082" s="6"/>
    </row>
    <row r="1083" spans="1:11">
      <c r="A1083">
        <f>MATCH(H1083,H$3:H1083,0)</f>
        <v>1081</v>
      </c>
      <c r="B1083">
        <f t="shared" si="32"/>
        <v>1</v>
      </c>
      <c r="C1083">
        <f t="shared" ca="1" si="33"/>
        <v>1083</v>
      </c>
      <c r="H1083">
        <v>1081</v>
      </c>
      <c r="I1083" s="4" t="s">
        <v>438</v>
      </c>
      <c r="J1083" s="4" t="s">
        <v>806</v>
      </c>
      <c r="K1083" s="6"/>
    </row>
    <row r="1084" spans="1:11">
      <c r="A1084">
        <f>MATCH(H1084,H$3:H1084,0)</f>
        <v>1082</v>
      </c>
      <c r="B1084">
        <f t="shared" si="32"/>
        <v>1</v>
      </c>
      <c r="C1084">
        <f t="shared" ca="1" si="33"/>
        <v>1084</v>
      </c>
      <c r="H1084">
        <v>1082</v>
      </c>
      <c r="I1084" s="4" t="s">
        <v>437</v>
      </c>
      <c r="J1084" s="4" t="s">
        <v>805</v>
      </c>
      <c r="K1084" s="6"/>
    </row>
    <row r="1085" spans="1:11">
      <c r="A1085">
        <f>MATCH(H1085,H$3:H1085,0)</f>
        <v>1083</v>
      </c>
      <c r="B1085">
        <f t="shared" si="32"/>
        <v>1</v>
      </c>
      <c r="C1085">
        <f t="shared" ca="1" si="33"/>
        <v>1085</v>
      </c>
      <c r="H1085">
        <v>1083</v>
      </c>
      <c r="I1085" s="4" t="s">
        <v>440</v>
      </c>
      <c r="J1085" s="4" t="s">
        <v>808</v>
      </c>
      <c r="K1085" s="6"/>
    </row>
    <row r="1086" spans="1:11">
      <c r="A1086">
        <f>MATCH(H1086,H$3:H1086,0)</f>
        <v>1084</v>
      </c>
      <c r="B1086">
        <f t="shared" si="32"/>
        <v>1</v>
      </c>
      <c r="C1086">
        <f t="shared" ca="1" si="33"/>
        <v>1086</v>
      </c>
      <c r="H1086">
        <v>1084</v>
      </c>
      <c r="I1086" s="4" t="s">
        <v>441</v>
      </c>
      <c r="J1086" s="4" t="s">
        <v>809</v>
      </c>
      <c r="K1086" s="6"/>
    </row>
    <row r="1087" spans="1:11">
      <c r="A1087">
        <f>MATCH(H1087,H$3:H1087,0)</f>
        <v>1085</v>
      </c>
      <c r="B1087">
        <f t="shared" si="32"/>
        <v>1</v>
      </c>
      <c r="C1087">
        <f t="shared" ca="1" si="33"/>
        <v>1087</v>
      </c>
      <c r="H1087">
        <v>1085</v>
      </c>
      <c r="I1087" s="4" t="s">
        <v>452</v>
      </c>
      <c r="J1087" s="4" t="s">
        <v>819</v>
      </c>
      <c r="K1087" s="6"/>
    </row>
    <row r="1088" spans="1:11">
      <c r="A1088">
        <f>MATCH(H1088,H$3:H1088,0)</f>
        <v>1086</v>
      </c>
      <c r="B1088">
        <f t="shared" si="32"/>
        <v>1</v>
      </c>
      <c r="C1088">
        <f t="shared" ca="1" si="33"/>
        <v>1088</v>
      </c>
      <c r="H1088">
        <v>1086</v>
      </c>
      <c r="I1088" s="4" t="s">
        <v>449</v>
      </c>
      <c r="J1088" s="4" t="s">
        <v>816</v>
      </c>
      <c r="K1088" s="6"/>
    </row>
    <row r="1089" spans="1:11">
      <c r="A1089">
        <f>MATCH(H1089,H$3:H1089,0)</f>
        <v>1087</v>
      </c>
      <c r="B1089">
        <f t="shared" si="32"/>
        <v>1</v>
      </c>
      <c r="C1089">
        <f t="shared" ca="1" si="33"/>
        <v>1089</v>
      </c>
      <c r="H1089">
        <v>1087</v>
      </c>
      <c r="I1089" s="6" t="s">
        <v>3909</v>
      </c>
      <c r="J1089" s="6" t="s">
        <v>3910</v>
      </c>
      <c r="K1089" s="6"/>
    </row>
    <row r="1090" spans="1:11">
      <c r="A1090">
        <f>MATCH(H1090,H$3:H1090,0)</f>
        <v>1088</v>
      </c>
      <c r="B1090">
        <f t="shared" si="32"/>
        <v>1</v>
      </c>
      <c r="C1090">
        <f t="shared" ca="1" si="33"/>
        <v>1090</v>
      </c>
      <c r="H1090">
        <v>1088</v>
      </c>
      <c r="I1090" s="6" t="s">
        <v>3304</v>
      </c>
      <c r="J1090" s="4"/>
      <c r="K1090" s="6"/>
    </row>
    <row r="1091" spans="1:11">
      <c r="A1091">
        <f>MATCH(H1091,H$3:H1091,0)</f>
        <v>1089</v>
      </c>
      <c r="B1091">
        <f t="shared" si="32"/>
        <v>1</v>
      </c>
      <c r="C1091">
        <f t="shared" ca="1" si="33"/>
        <v>1091</v>
      </c>
      <c r="H1091">
        <v>1089</v>
      </c>
      <c r="I1091" s="4" t="s">
        <v>453</v>
      </c>
      <c r="J1091" s="4" t="s">
        <v>820</v>
      </c>
      <c r="K1091" s="6"/>
    </row>
    <row r="1092" spans="1:11">
      <c r="A1092">
        <f>MATCH(H1092,H$3:H1092,0)</f>
        <v>1090</v>
      </c>
      <c r="B1092">
        <f t="shared" ref="B1092:B1155" si="34">COUNTIF(H$3:H$3102,H1092)</f>
        <v>1</v>
      </c>
      <c r="C1092">
        <f t="shared" ref="C1092:C1155" ca="1" si="35">LOOKUP(1,1/((OFFSET(D$3,A1092-1,0,B1092,1)="")+(OFFSET(D$3,A1092-1,0,B1092,1)=D$2))/((OFFSET(E$3,A1092-1,0,B1092,1)="")+(OFFSET(E$3,A1092-1,0,B1092,1)=E$2))/((OFFSET(F$3,A1092-1,0,B1092,1)="")+(OFFSET(F$3,A1092-1,0,B1092,1)=F$2))/((OFFSET(G$3,A1092-1,0,B1092,1)="")+(OFFSET(G$3,A1092-1,0,B1092,1)&lt;=G$2)),ROW(OFFSET(D$3,A1092-1,0,B1092,1)))</f>
        <v>1092</v>
      </c>
      <c r="H1092">
        <v>1090</v>
      </c>
      <c r="I1092" s="4" t="s">
        <v>457</v>
      </c>
      <c r="J1092" s="4" t="s">
        <v>824</v>
      </c>
      <c r="K1092" s="6"/>
    </row>
    <row r="1093" spans="1:11">
      <c r="A1093">
        <f>MATCH(H1093,H$3:H1093,0)</f>
        <v>1091</v>
      </c>
      <c r="B1093">
        <f t="shared" si="34"/>
        <v>1</v>
      </c>
      <c r="C1093">
        <f t="shared" ca="1" si="35"/>
        <v>1093</v>
      </c>
      <c r="H1093">
        <v>1091</v>
      </c>
      <c r="I1093" s="4" t="s">
        <v>444</v>
      </c>
      <c r="J1093" s="6" t="s">
        <v>789</v>
      </c>
      <c r="K1093" s="6"/>
    </row>
    <row r="1094" spans="1:11">
      <c r="A1094">
        <f>MATCH(H1094,H$3:H1094,0)</f>
        <v>1092</v>
      </c>
      <c r="B1094">
        <f t="shared" si="34"/>
        <v>1</v>
      </c>
      <c r="C1094">
        <f t="shared" ca="1" si="35"/>
        <v>1094</v>
      </c>
      <c r="H1094">
        <v>1092</v>
      </c>
      <c r="I1094" s="4" t="s">
        <v>462</v>
      </c>
      <c r="J1094" s="4" t="s">
        <v>827</v>
      </c>
      <c r="K1094" s="6"/>
    </row>
    <row r="1095" spans="1:11">
      <c r="A1095">
        <f>MATCH(H1095,H$3:H1095,0)</f>
        <v>1093</v>
      </c>
      <c r="B1095">
        <f t="shared" si="34"/>
        <v>1</v>
      </c>
      <c r="C1095">
        <f t="shared" ca="1" si="35"/>
        <v>1095</v>
      </c>
      <c r="H1095">
        <v>1093</v>
      </c>
      <c r="I1095" s="4" t="s">
        <v>463</v>
      </c>
      <c r="J1095" s="4" t="s">
        <v>828</v>
      </c>
      <c r="K1095" s="6"/>
    </row>
    <row r="1096" spans="1:11">
      <c r="A1096">
        <f>MATCH(H1096,H$3:H1096,0)</f>
        <v>1094</v>
      </c>
      <c r="B1096">
        <f t="shared" si="34"/>
        <v>1</v>
      </c>
      <c r="C1096">
        <f t="shared" ca="1" si="35"/>
        <v>1096</v>
      </c>
      <c r="H1096">
        <v>1094</v>
      </c>
      <c r="I1096" s="6" t="s">
        <v>3305</v>
      </c>
      <c r="J1096" s="4"/>
      <c r="K1096" s="6"/>
    </row>
    <row r="1097" spans="1:11">
      <c r="A1097">
        <f>MATCH(H1097,H$3:H1097,0)</f>
        <v>1095</v>
      </c>
      <c r="B1097">
        <f t="shared" si="34"/>
        <v>1</v>
      </c>
      <c r="C1097">
        <f t="shared" ca="1" si="35"/>
        <v>1097</v>
      </c>
      <c r="H1097">
        <v>1095</v>
      </c>
      <c r="I1097" s="6" t="s">
        <v>448</v>
      </c>
      <c r="J1097" s="4" t="s">
        <v>815</v>
      </c>
      <c r="K1097" s="6"/>
    </row>
    <row r="1098" spans="1:11">
      <c r="A1098">
        <f>MATCH(H1098,H$3:H1098,0)</f>
        <v>1096</v>
      </c>
      <c r="B1098">
        <f t="shared" si="34"/>
        <v>1</v>
      </c>
      <c r="C1098">
        <f t="shared" ca="1" si="35"/>
        <v>1098</v>
      </c>
      <c r="H1098">
        <v>1096</v>
      </c>
      <c r="I1098" s="4" t="s">
        <v>460</v>
      </c>
      <c r="J1098" s="4" t="s">
        <v>826</v>
      </c>
      <c r="K1098" s="6"/>
    </row>
    <row r="1099" spans="1:11">
      <c r="A1099">
        <f>MATCH(H1099,H$3:H1099,0)</f>
        <v>1097</v>
      </c>
      <c r="B1099">
        <f t="shared" si="34"/>
        <v>1</v>
      </c>
      <c r="C1099">
        <f t="shared" ca="1" si="35"/>
        <v>1099</v>
      </c>
      <c r="H1099">
        <v>1097</v>
      </c>
      <c r="I1099" s="4" t="s">
        <v>461</v>
      </c>
      <c r="J1099" s="4"/>
      <c r="K1099" s="6"/>
    </row>
    <row r="1100" spans="1:11">
      <c r="A1100">
        <f>MATCH(H1100,H$3:H1100,0)</f>
        <v>1098</v>
      </c>
      <c r="B1100">
        <f t="shared" si="34"/>
        <v>1</v>
      </c>
      <c r="C1100">
        <f t="shared" ca="1" si="35"/>
        <v>1100</v>
      </c>
      <c r="H1100">
        <v>1098</v>
      </c>
      <c r="I1100" s="6" t="s">
        <v>3918</v>
      </c>
      <c r="J1100" s="6" t="s">
        <v>3919</v>
      </c>
      <c r="K1100" s="6"/>
    </row>
    <row r="1101" spans="1:11">
      <c r="A1101">
        <f>MATCH(H1101,H$3:H1101,0)</f>
        <v>1099</v>
      </c>
      <c r="B1101">
        <f t="shared" si="34"/>
        <v>1</v>
      </c>
      <c r="C1101">
        <f t="shared" ca="1" si="35"/>
        <v>1101</v>
      </c>
      <c r="H1101">
        <v>1099</v>
      </c>
      <c r="I1101" s="6" t="s">
        <v>3306</v>
      </c>
      <c r="J1101" s="4"/>
      <c r="K1101" s="6"/>
    </row>
    <row r="1102" spans="1:11">
      <c r="A1102">
        <f>MATCH(H1102,H$3:H1102,0)</f>
        <v>1100</v>
      </c>
      <c r="B1102">
        <f t="shared" si="34"/>
        <v>1</v>
      </c>
      <c r="C1102">
        <f t="shared" ca="1" si="35"/>
        <v>1102</v>
      </c>
      <c r="H1102">
        <v>1100</v>
      </c>
      <c r="I1102" s="4" t="s">
        <v>464</v>
      </c>
      <c r="J1102" s="4" t="s">
        <v>821</v>
      </c>
      <c r="K1102" s="6"/>
    </row>
    <row r="1103" spans="1:11">
      <c r="A1103">
        <f>MATCH(H1103,H$3:H1103,0)</f>
        <v>1101</v>
      </c>
      <c r="B1103">
        <f t="shared" si="34"/>
        <v>1</v>
      </c>
      <c r="C1103">
        <f t="shared" ca="1" si="35"/>
        <v>1103</v>
      </c>
      <c r="H1103">
        <v>1101</v>
      </c>
      <c r="I1103" s="4" t="s">
        <v>466</v>
      </c>
      <c r="J1103" s="4" t="s">
        <v>829</v>
      </c>
      <c r="K1103" s="6"/>
    </row>
    <row r="1104" spans="1:11">
      <c r="A1104">
        <f>MATCH(H1104,H$3:H1104,0)</f>
        <v>1102</v>
      </c>
      <c r="B1104">
        <f t="shared" si="34"/>
        <v>1</v>
      </c>
      <c r="C1104">
        <f t="shared" ca="1" si="35"/>
        <v>1104</v>
      </c>
      <c r="H1104">
        <v>1102</v>
      </c>
      <c r="I1104" s="4" t="s">
        <v>465</v>
      </c>
      <c r="J1104" s="4" t="s">
        <v>829</v>
      </c>
      <c r="K1104" s="6"/>
    </row>
    <row r="1105" spans="1:11">
      <c r="A1105">
        <f>MATCH(H1105,H$3:H1105,0)</f>
        <v>1103</v>
      </c>
      <c r="B1105">
        <f t="shared" si="34"/>
        <v>1</v>
      </c>
      <c r="C1105">
        <f t="shared" ca="1" si="35"/>
        <v>1105</v>
      </c>
      <c r="H1105">
        <v>1103</v>
      </c>
      <c r="I1105" s="6" t="s">
        <v>3307</v>
      </c>
      <c r="J1105" s="4"/>
      <c r="K1105" s="6"/>
    </row>
    <row r="1106" spans="1:11">
      <c r="A1106">
        <f>MATCH(H1106,H$3:H1106,0)</f>
        <v>1104</v>
      </c>
      <c r="B1106">
        <f t="shared" si="34"/>
        <v>1</v>
      </c>
      <c r="C1106">
        <f t="shared" ca="1" si="35"/>
        <v>1106</v>
      </c>
      <c r="H1106">
        <v>1104</v>
      </c>
      <c r="I1106" s="6" t="s">
        <v>3310</v>
      </c>
      <c r="J1106" s="4"/>
      <c r="K1106" s="6"/>
    </row>
    <row r="1107" spans="1:11">
      <c r="A1107">
        <f>MATCH(H1107,H$3:H1107,0)</f>
        <v>1105</v>
      </c>
      <c r="B1107">
        <f t="shared" si="34"/>
        <v>1</v>
      </c>
      <c r="C1107">
        <f t="shared" ca="1" si="35"/>
        <v>1107</v>
      </c>
      <c r="H1107">
        <v>1105</v>
      </c>
      <c r="I1107" s="1" t="s">
        <v>3311</v>
      </c>
      <c r="J1107" s="1" t="s">
        <v>3312</v>
      </c>
      <c r="K1107" s="6"/>
    </row>
    <row r="1108" spans="1:11">
      <c r="A1108">
        <f>MATCH(H1108,H$3:H1108,0)</f>
        <v>1106</v>
      </c>
      <c r="B1108">
        <f t="shared" si="34"/>
        <v>1</v>
      </c>
      <c r="C1108">
        <f t="shared" ca="1" si="35"/>
        <v>1108</v>
      </c>
      <c r="H1108">
        <v>1106</v>
      </c>
      <c r="I1108" s="4" t="s">
        <v>446</v>
      </c>
      <c r="J1108" s="4" t="s">
        <v>813</v>
      </c>
      <c r="K1108" s="6"/>
    </row>
    <row r="1109" spans="1:11">
      <c r="A1109">
        <f>MATCH(H1109,H$3:H1109,0)</f>
        <v>1107</v>
      </c>
      <c r="B1109">
        <f t="shared" si="34"/>
        <v>1</v>
      </c>
      <c r="C1109">
        <f t="shared" ca="1" si="35"/>
        <v>1109</v>
      </c>
      <c r="H1109">
        <v>1107</v>
      </c>
      <c r="I1109" s="4" t="s">
        <v>447</v>
      </c>
      <c r="J1109" s="4" t="s">
        <v>814</v>
      </c>
      <c r="K1109" s="6"/>
    </row>
    <row r="1110" spans="1:11">
      <c r="A1110">
        <f>MATCH(H1110,H$3:H1110,0)</f>
        <v>1108</v>
      </c>
      <c r="B1110">
        <f t="shared" si="34"/>
        <v>1</v>
      </c>
      <c r="C1110">
        <f t="shared" ca="1" si="35"/>
        <v>1110</v>
      </c>
      <c r="H1110">
        <v>1108</v>
      </c>
      <c r="I1110" s="6" t="s">
        <v>3290</v>
      </c>
      <c r="J1110" s="6" t="s">
        <v>3291</v>
      </c>
      <c r="K1110" s="6"/>
    </row>
    <row r="1111" spans="1:11">
      <c r="A1111">
        <f>MATCH(H1111,H$3:H1111,0)</f>
        <v>1109</v>
      </c>
      <c r="B1111">
        <f t="shared" si="34"/>
        <v>1</v>
      </c>
      <c r="C1111">
        <f t="shared" ca="1" si="35"/>
        <v>1111</v>
      </c>
      <c r="H1111">
        <v>1109</v>
      </c>
      <c r="I1111" s="6" t="s">
        <v>444</v>
      </c>
      <c r="J1111" s="4" t="s">
        <v>789</v>
      </c>
      <c r="K1111" s="6"/>
    </row>
    <row r="1112" spans="1:11">
      <c r="A1112">
        <f>MATCH(H1112,H$3:H1112,0)</f>
        <v>1110</v>
      </c>
      <c r="B1112">
        <f t="shared" si="34"/>
        <v>1</v>
      </c>
      <c r="C1112">
        <f t="shared" ca="1" si="35"/>
        <v>1112</v>
      </c>
      <c r="H1112">
        <v>1110</v>
      </c>
      <c r="I1112" s="6" t="s">
        <v>3920</v>
      </c>
      <c r="J1112" s="6" t="s">
        <v>3921</v>
      </c>
      <c r="K1112" s="6"/>
    </row>
    <row r="1113" spans="1:11">
      <c r="A1113">
        <f>MATCH(H1113,H$3:H1113,0)</f>
        <v>1111</v>
      </c>
      <c r="B1113">
        <f t="shared" si="34"/>
        <v>1</v>
      </c>
      <c r="C1113">
        <f t="shared" ca="1" si="35"/>
        <v>1113</v>
      </c>
      <c r="H1113">
        <v>1111</v>
      </c>
      <c r="I1113" s="4" t="s">
        <v>451</v>
      </c>
      <c r="J1113" s="4" t="s">
        <v>818</v>
      </c>
      <c r="K1113" s="6"/>
    </row>
    <row r="1114" spans="1:11">
      <c r="A1114">
        <f>MATCH(H1114,H$3:H1114,0)</f>
        <v>1112</v>
      </c>
      <c r="B1114">
        <f t="shared" si="34"/>
        <v>1</v>
      </c>
      <c r="C1114">
        <f t="shared" ca="1" si="35"/>
        <v>1114</v>
      </c>
      <c r="H1114">
        <v>1112</v>
      </c>
      <c r="I1114" s="4" t="s">
        <v>450</v>
      </c>
      <c r="J1114" s="4" t="s">
        <v>817</v>
      </c>
      <c r="K1114" s="6"/>
    </row>
    <row r="1115" spans="1:11">
      <c r="A1115">
        <f>MATCH(H1115,H$3:H1115,0)</f>
        <v>1113</v>
      </c>
      <c r="B1115">
        <f t="shared" si="34"/>
        <v>1</v>
      </c>
      <c r="C1115">
        <f t="shared" ca="1" si="35"/>
        <v>1115</v>
      </c>
      <c r="H1115">
        <v>1113</v>
      </c>
      <c r="I1115" s="6" t="s">
        <v>3313</v>
      </c>
      <c r="J1115" s="4"/>
      <c r="K1115" s="6"/>
    </row>
    <row r="1116" spans="1:11">
      <c r="A1116">
        <f>MATCH(H1116,H$3:H1116,0)</f>
        <v>1114</v>
      </c>
      <c r="B1116">
        <f t="shared" si="34"/>
        <v>1</v>
      </c>
      <c r="C1116">
        <f t="shared" ca="1" si="35"/>
        <v>1116</v>
      </c>
      <c r="H1116">
        <v>1114</v>
      </c>
      <c r="I1116" s="4" t="s">
        <v>469</v>
      </c>
      <c r="J1116" s="4" t="s">
        <v>831</v>
      </c>
      <c r="K1116" s="6"/>
    </row>
    <row r="1117" spans="1:11">
      <c r="A1117">
        <f>MATCH(H1117,H$3:H1117,0)</f>
        <v>1115</v>
      </c>
      <c r="B1117">
        <f t="shared" si="34"/>
        <v>1</v>
      </c>
      <c r="C1117">
        <f t="shared" ca="1" si="35"/>
        <v>1117</v>
      </c>
      <c r="H1117">
        <v>1115</v>
      </c>
      <c r="I1117" s="4" t="s">
        <v>468</v>
      </c>
      <c r="J1117" s="4" t="s">
        <v>824</v>
      </c>
      <c r="K1117" s="6"/>
    </row>
    <row r="1118" spans="1:11">
      <c r="A1118">
        <f>MATCH(H1118,H$3:H1118,0)</f>
        <v>1116</v>
      </c>
      <c r="B1118">
        <f t="shared" si="34"/>
        <v>1</v>
      </c>
      <c r="C1118">
        <f t="shared" ca="1" si="35"/>
        <v>1118</v>
      </c>
      <c r="H1118">
        <v>1116</v>
      </c>
      <c r="I1118" s="4" t="s">
        <v>456</v>
      </c>
      <c r="J1118" s="4" t="s">
        <v>823</v>
      </c>
      <c r="K1118" s="6"/>
    </row>
    <row r="1119" spans="1:11">
      <c r="A1119">
        <f>MATCH(H1119,H$3:H1119,0)</f>
        <v>1117</v>
      </c>
      <c r="B1119">
        <f t="shared" si="34"/>
        <v>1</v>
      </c>
      <c r="C1119">
        <f t="shared" ca="1" si="35"/>
        <v>1119</v>
      </c>
      <c r="H1119">
        <v>1117</v>
      </c>
      <c r="I1119" s="4" t="s">
        <v>445</v>
      </c>
      <c r="J1119" s="6" t="s">
        <v>812</v>
      </c>
      <c r="K1119" s="6"/>
    </row>
    <row r="1120" spans="1:11">
      <c r="A1120">
        <f>MATCH(H1120,H$3:H1120,0)</f>
        <v>1118</v>
      </c>
      <c r="B1120">
        <f t="shared" si="34"/>
        <v>1</v>
      </c>
      <c r="C1120">
        <f t="shared" ca="1" si="35"/>
        <v>1120</v>
      </c>
      <c r="H1120">
        <v>1118</v>
      </c>
      <c r="I1120" s="4" t="s">
        <v>470</v>
      </c>
      <c r="J1120" s="4" t="s">
        <v>832</v>
      </c>
      <c r="K1120" s="6"/>
    </row>
    <row r="1121" spans="1:11">
      <c r="A1121">
        <f>MATCH(H1121,H$3:H1121,0)</f>
        <v>1119</v>
      </c>
      <c r="B1121">
        <f t="shared" si="34"/>
        <v>1</v>
      </c>
      <c r="C1121">
        <f t="shared" ca="1" si="35"/>
        <v>1121</v>
      </c>
      <c r="H1121">
        <v>1119</v>
      </c>
      <c r="I1121" s="6" t="s">
        <v>3308</v>
      </c>
      <c r="J1121" s="6" t="s">
        <v>3309</v>
      </c>
      <c r="K1121" s="6"/>
    </row>
    <row r="1122" spans="1:11">
      <c r="A1122">
        <f>MATCH(H1122,H$3:H1122,0)</f>
        <v>1120</v>
      </c>
      <c r="B1122">
        <f t="shared" si="34"/>
        <v>1</v>
      </c>
      <c r="C1122">
        <f t="shared" ca="1" si="35"/>
        <v>1122</v>
      </c>
      <c r="H1122">
        <v>1120</v>
      </c>
      <c r="I1122" s="6" t="s">
        <v>3314</v>
      </c>
      <c r="J1122" s="1" t="s">
        <v>3315</v>
      </c>
      <c r="K1122" s="6"/>
    </row>
    <row r="1123" spans="1:11">
      <c r="A1123">
        <f>MATCH(H1123,H$3:H1123,0)</f>
        <v>1121</v>
      </c>
      <c r="B1123">
        <f t="shared" si="34"/>
        <v>1</v>
      </c>
      <c r="C1123">
        <f t="shared" ca="1" si="35"/>
        <v>1123</v>
      </c>
      <c r="H1123">
        <v>1121</v>
      </c>
      <c r="I1123" s="4" t="s">
        <v>458</v>
      </c>
      <c r="J1123" s="4" t="s">
        <v>825</v>
      </c>
      <c r="K1123" s="6"/>
    </row>
    <row r="1124" spans="1:11">
      <c r="A1124">
        <f>MATCH(H1124,H$3:H1124,0)</f>
        <v>1122</v>
      </c>
      <c r="B1124">
        <f t="shared" si="34"/>
        <v>1</v>
      </c>
      <c r="C1124">
        <f t="shared" ca="1" si="35"/>
        <v>1124</v>
      </c>
      <c r="H1124">
        <v>1122</v>
      </c>
      <c r="I1124" s="4" t="s">
        <v>454</v>
      </c>
      <c r="J1124" s="4" t="s">
        <v>821</v>
      </c>
      <c r="K1124" s="6"/>
    </row>
    <row r="1125" spans="1:11">
      <c r="A1125">
        <f>MATCH(H1125,H$3:H1125,0)</f>
        <v>1123</v>
      </c>
      <c r="B1125">
        <f t="shared" si="34"/>
        <v>1</v>
      </c>
      <c r="C1125">
        <f t="shared" ca="1" si="35"/>
        <v>1125</v>
      </c>
      <c r="H1125">
        <v>1123</v>
      </c>
      <c r="I1125" s="4" t="s">
        <v>455</v>
      </c>
      <c r="J1125" s="4" t="s">
        <v>822</v>
      </c>
      <c r="K1125" s="6"/>
    </row>
    <row r="1126" spans="1:11">
      <c r="A1126">
        <f>MATCH(H1126,H$3:H1126,0)</f>
        <v>1124</v>
      </c>
      <c r="B1126">
        <f t="shared" si="34"/>
        <v>1</v>
      </c>
      <c r="C1126">
        <f t="shared" ca="1" si="35"/>
        <v>1126</v>
      </c>
      <c r="H1126">
        <v>1124</v>
      </c>
      <c r="I1126" s="6" t="s">
        <v>3931</v>
      </c>
      <c r="J1126" s="4"/>
      <c r="K1126" s="6"/>
    </row>
    <row r="1127" spans="1:11">
      <c r="A1127">
        <f>MATCH(H1127,H$3:H1127,0)</f>
        <v>1125</v>
      </c>
      <c r="B1127">
        <f t="shared" si="34"/>
        <v>1</v>
      </c>
      <c r="C1127">
        <f t="shared" ca="1" si="35"/>
        <v>1127</v>
      </c>
      <c r="H1127">
        <v>1125</v>
      </c>
      <c r="I1127" s="6" t="s">
        <v>3316</v>
      </c>
      <c r="J1127" s="4"/>
      <c r="K1127" s="6"/>
    </row>
    <row r="1128" spans="1:11">
      <c r="A1128">
        <f>MATCH(H1128,H$3:H1128,0)</f>
        <v>1126</v>
      </c>
      <c r="B1128">
        <f t="shared" si="34"/>
        <v>1</v>
      </c>
      <c r="C1128">
        <f t="shared" ca="1" si="35"/>
        <v>1128</v>
      </c>
      <c r="H1128">
        <v>1126</v>
      </c>
      <c r="I1128" s="4" t="s">
        <v>3270</v>
      </c>
      <c r="J1128" s="6" t="s">
        <v>3271</v>
      </c>
      <c r="K1128" s="6"/>
    </row>
    <row r="1129" spans="1:11">
      <c r="A1129">
        <f>MATCH(H1129,H$3:H1129,0)</f>
        <v>1127</v>
      </c>
      <c r="B1129">
        <f t="shared" si="34"/>
        <v>1</v>
      </c>
      <c r="C1129">
        <f t="shared" ca="1" si="35"/>
        <v>1129</v>
      </c>
      <c r="H1129">
        <v>1127</v>
      </c>
      <c r="I1129" s="4" t="s">
        <v>472</v>
      </c>
      <c r="J1129" s="4" t="s">
        <v>833</v>
      </c>
      <c r="K1129" s="6"/>
    </row>
    <row r="1130" spans="1:11" ht="38.25">
      <c r="A1130">
        <f>MATCH(H1130,H$3:H1130,0)</f>
        <v>1128</v>
      </c>
      <c r="B1130">
        <f t="shared" si="34"/>
        <v>1</v>
      </c>
      <c r="C1130">
        <f t="shared" ca="1" si="35"/>
        <v>1130</v>
      </c>
      <c r="H1130">
        <v>1128</v>
      </c>
      <c r="I1130" s="5" t="s">
        <v>3392</v>
      </c>
      <c r="J1130" s="5" t="s">
        <v>3393</v>
      </c>
      <c r="K1130" s="6"/>
    </row>
    <row r="1131" spans="1:11">
      <c r="A1131">
        <f>MATCH(H1131,H$3:H1131,0)</f>
        <v>1129</v>
      </c>
      <c r="B1131">
        <f t="shared" si="34"/>
        <v>1</v>
      </c>
      <c r="C1131">
        <f t="shared" ca="1" si="35"/>
        <v>1131</v>
      </c>
      <c r="H1131">
        <v>1129</v>
      </c>
      <c r="I1131" s="4" t="s">
        <v>473</v>
      </c>
      <c r="J1131" s="4" t="s">
        <v>834</v>
      </c>
      <c r="K1131" s="6"/>
    </row>
    <row r="1132" spans="1:11">
      <c r="A1132">
        <f>MATCH(H1132,H$3:H1132,0)</f>
        <v>1130</v>
      </c>
      <c r="B1132">
        <f t="shared" si="34"/>
        <v>1</v>
      </c>
      <c r="C1132">
        <f t="shared" ca="1" si="35"/>
        <v>1132</v>
      </c>
      <c r="H1132">
        <v>1130</v>
      </c>
      <c r="I1132" s="4" t="s">
        <v>471</v>
      </c>
      <c r="J1132" s="4" t="s">
        <v>763</v>
      </c>
      <c r="K1132" s="6"/>
    </row>
    <row r="1133" spans="1:11" ht="191.25">
      <c r="A1133">
        <f>MATCH(H1133,H$3:H1133,0)</f>
        <v>1131</v>
      </c>
      <c r="B1133">
        <f t="shared" si="34"/>
        <v>1</v>
      </c>
      <c r="C1133">
        <f t="shared" ca="1" si="35"/>
        <v>1133</v>
      </c>
      <c r="H1133">
        <v>1131</v>
      </c>
      <c r="I1133" s="8" t="s">
        <v>3394</v>
      </c>
      <c r="J1133" s="8" t="s">
        <v>3395</v>
      </c>
      <c r="K1133" s="6"/>
    </row>
    <row r="1134" spans="1:11">
      <c r="A1134">
        <f>MATCH(H1134,H$3:H1134,0)</f>
        <v>1132</v>
      </c>
      <c r="B1134">
        <f t="shared" si="34"/>
        <v>1</v>
      </c>
      <c r="C1134">
        <f t="shared" ca="1" si="35"/>
        <v>1134</v>
      </c>
      <c r="H1134">
        <v>1132</v>
      </c>
      <c r="I1134" s="4" t="s">
        <v>476</v>
      </c>
      <c r="J1134" s="4" t="s">
        <v>837</v>
      </c>
      <c r="K1134" s="6"/>
    </row>
    <row r="1135" spans="1:11">
      <c r="A1135">
        <f>MATCH(H1135,H$3:H1135,0)</f>
        <v>1133</v>
      </c>
      <c r="B1135">
        <f t="shared" si="34"/>
        <v>1</v>
      </c>
      <c r="C1135">
        <f t="shared" ca="1" si="35"/>
        <v>1135</v>
      </c>
      <c r="H1135">
        <v>1133</v>
      </c>
      <c r="I1135" s="6" t="s">
        <v>3317</v>
      </c>
      <c r="J1135" s="4"/>
      <c r="K1135" s="6"/>
    </row>
    <row r="1136" spans="1:11">
      <c r="A1136">
        <f>MATCH(H1136,H$3:H1136,0)</f>
        <v>1134</v>
      </c>
      <c r="B1136">
        <f t="shared" si="34"/>
        <v>1</v>
      </c>
      <c r="C1136">
        <f t="shared" ca="1" si="35"/>
        <v>1136</v>
      </c>
      <c r="H1136">
        <v>1134</v>
      </c>
      <c r="I1136" s="4" t="s">
        <v>3867</v>
      </c>
      <c r="J1136" s="4" t="s">
        <v>3866</v>
      </c>
      <c r="K1136" s="6"/>
    </row>
    <row r="1137" spans="1:11">
      <c r="A1137">
        <f>MATCH(H1137,H$3:H1137,0)</f>
        <v>1135</v>
      </c>
      <c r="B1137">
        <f t="shared" si="34"/>
        <v>1</v>
      </c>
      <c r="C1137">
        <f t="shared" ca="1" si="35"/>
        <v>1137</v>
      </c>
      <c r="H1137">
        <v>1135</v>
      </c>
      <c r="I1137" s="4" t="s">
        <v>479</v>
      </c>
      <c r="J1137" s="4" t="s">
        <v>840</v>
      </c>
      <c r="K1137" s="6"/>
    </row>
    <row r="1138" spans="1:11">
      <c r="A1138">
        <f>MATCH(H1138,H$3:H1138,0)</f>
        <v>1136</v>
      </c>
      <c r="B1138">
        <f t="shared" si="34"/>
        <v>1</v>
      </c>
      <c r="C1138">
        <f t="shared" ca="1" si="35"/>
        <v>1138</v>
      </c>
      <c r="H1138">
        <v>1136</v>
      </c>
      <c r="I1138" s="4" t="s">
        <v>474</v>
      </c>
      <c r="J1138" s="4" t="s">
        <v>835</v>
      </c>
      <c r="K1138" s="6"/>
    </row>
    <row r="1139" spans="1:11">
      <c r="A1139">
        <f>MATCH(H1139,H$3:H1139,0)</f>
        <v>1137</v>
      </c>
      <c r="B1139">
        <f t="shared" si="34"/>
        <v>1</v>
      </c>
      <c r="C1139">
        <f t="shared" ca="1" si="35"/>
        <v>1139</v>
      </c>
      <c r="H1139">
        <v>1137</v>
      </c>
      <c r="I1139" s="4" t="s">
        <v>475</v>
      </c>
      <c r="J1139" s="4" t="s">
        <v>836</v>
      </c>
      <c r="K1139" s="6"/>
    </row>
    <row r="1140" spans="1:11">
      <c r="A1140">
        <f>MATCH(H1140,H$3:H1140,0)</f>
        <v>1138</v>
      </c>
      <c r="B1140">
        <f t="shared" si="34"/>
        <v>1</v>
      </c>
      <c r="C1140">
        <f t="shared" ca="1" si="35"/>
        <v>1140</v>
      </c>
      <c r="H1140">
        <v>1138</v>
      </c>
      <c r="I1140" s="4" t="s">
        <v>477</v>
      </c>
      <c r="J1140" s="4" t="s">
        <v>838</v>
      </c>
      <c r="K1140" s="6"/>
    </row>
    <row r="1141" spans="1:11">
      <c r="A1141">
        <f>MATCH(H1141,H$3:H1141,0)</f>
        <v>1139</v>
      </c>
      <c r="B1141">
        <f t="shared" si="34"/>
        <v>1</v>
      </c>
      <c r="C1141">
        <f t="shared" ca="1" si="35"/>
        <v>1141</v>
      </c>
      <c r="H1141">
        <v>1139</v>
      </c>
      <c r="I1141" s="4" t="s">
        <v>478</v>
      </c>
      <c r="J1141" s="4" t="s">
        <v>839</v>
      </c>
      <c r="K1141" s="6"/>
    </row>
    <row r="1142" spans="1:11" ht="25.5">
      <c r="A1142">
        <f>MATCH(H1142,H$3:H1142,0)</f>
        <v>1140</v>
      </c>
      <c r="B1142">
        <f t="shared" si="34"/>
        <v>1</v>
      </c>
      <c r="C1142">
        <f t="shared" ca="1" si="35"/>
        <v>1142</v>
      </c>
      <c r="H1142">
        <v>1140</v>
      </c>
      <c r="I1142" s="4" t="s">
        <v>482</v>
      </c>
      <c r="J1142" s="7" t="s">
        <v>3396</v>
      </c>
      <c r="K1142" s="6"/>
    </row>
    <row r="1143" spans="1:11" ht="38.25">
      <c r="A1143">
        <f>MATCH(H1143,H$3:H1143,0)</f>
        <v>1141</v>
      </c>
      <c r="B1143">
        <f t="shared" si="34"/>
        <v>1</v>
      </c>
      <c r="C1143">
        <f t="shared" ca="1" si="35"/>
        <v>1143</v>
      </c>
      <c r="H1143">
        <v>1141</v>
      </c>
      <c r="I1143" s="5" t="s">
        <v>3397</v>
      </c>
      <c r="J1143" s="5" t="s">
        <v>3398</v>
      </c>
      <c r="K1143" s="6"/>
    </row>
    <row r="1144" spans="1:11">
      <c r="A1144">
        <f>MATCH(H1144,H$3:H1144,0)</f>
        <v>1142</v>
      </c>
      <c r="B1144">
        <f t="shared" si="34"/>
        <v>1</v>
      </c>
      <c r="C1144">
        <f t="shared" ca="1" si="35"/>
        <v>1144</v>
      </c>
      <c r="H1144">
        <v>1142</v>
      </c>
      <c r="I1144" s="4" t="s">
        <v>484</v>
      </c>
      <c r="J1144" s="4" t="s">
        <v>844</v>
      </c>
      <c r="K1144" s="6"/>
    </row>
    <row r="1145" spans="1:11" ht="38.25">
      <c r="A1145">
        <f>MATCH(H1145,H$3:H1145,0)</f>
        <v>1143</v>
      </c>
      <c r="B1145">
        <f t="shared" si="34"/>
        <v>1</v>
      </c>
      <c r="C1145">
        <f t="shared" ca="1" si="35"/>
        <v>1145</v>
      </c>
      <c r="H1145">
        <v>1143</v>
      </c>
      <c r="I1145" s="5" t="s">
        <v>3399</v>
      </c>
      <c r="J1145" s="5" t="s">
        <v>3400</v>
      </c>
      <c r="K1145" s="6"/>
    </row>
    <row r="1146" spans="1:11">
      <c r="A1146">
        <f>MATCH(H1146,H$3:H1146,0)</f>
        <v>1144</v>
      </c>
      <c r="B1146">
        <f t="shared" si="34"/>
        <v>1</v>
      </c>
      <c r="C1146">
        <f t="shared" ca="1" si="35"/>
        <v>1146</v>
      </c>
      <c r="H1146">
        <v>1144</v>
      </c>
      <c r="I1146" s="4" t="s">
        <v>480</v>
      </c>
      <c r="J1146" s="4" t="s">
        <v>841</v>
      </c>
      <c r="K1146" s="6"/>
    </row>
    <row r="1147" spans="1:11">
      <c r="A1147">
        <f>MATCH(H1147,H$3:H1147,0)</f>
        <v>1145</v>
      </c>
      <c r="B1147">
        <f t="shared" si="34"/>
        <v>1</v>
      </c>
      <c r="C1147">
        <f t="shared" ca="1" si="35"/>
        <v>1147</v>
      </c>
      <c r="H1147">
        <v>1145</v>
      </c>
      <c r="I1147" s="4" t="s">
        <v>481</v>
      </c>
      <c r="J1147" s="4" t="s">
        <v>842</v>
      </c>
      <c r="K1147" s="6"/>
    </row>
    <row r="1148" spans="1:11" ht="89.25">
      <c r="A1148">
        <f>MATCH(H1148,H$3:H1148,0)</f>
        <v>1146</v>
      </c>
      <c r="B1148">
        <f t="shared" si="34"/>
        <v>1</v>
      </c>
      <c r="C1148">
        <f t="shared" ca="1" si="35"/>
        <v>1148</v>
      </c>
      <c r="H1148">
        <v>1146</v>
      </c>
      <c r="I1148" s="5" t="s">
        <v>3401</v>
      </c>
      <c r="J1148" s="5" t="s">
        <v>3402</v>
      </c>
      <c r="K1148" s="6"/>
    </row>
    <row r="1149" spans="1:11">
      <c r="A1149">
        <f>MATCH(H1149,H$3:H1149,0)</f>
        <v>1147</v>
      </c>
      <c r="B1149">
        <f t="shared" si="34"/>
        <v>1</v>
      </c>
      <c r="C1149">
        <f t="shared" ca="1" si="35"/>
        <v>1149</v>
      </c>
      <c r="H1149">
        <v>1147</v>
      </c>
      <c r="I1149" s="4" t="s">
        <v>483</v>
      </c>
      <c r="J1149" s="4" t="s">
        <v>843</v>
      </c>
      <c r="K1149" s="6"/>
    </row>
    <row r="1150" spans="1:11" ht="25.5">
      <c r="A1150">
        <f>MATCH(H1150,H$3:H1150,0)</f>
        <v>1148</v>
      </c>
      <c r="B1150">
        <f t="shared" si="34"/>
        <v>1</v>
      </c>
      <c r="C1150">
        <f t="shared" ca="1" si="35"/>
        <v>1150</v>
      </c>
      <c r="H1150">
        <v>1148</v>
      </c>
      <c r="I1150" s="5" t="s">
        <v>3403</v>
      </c>
      <c r="J1150" s="5" t="s">
        <v>3404</v>
      </c>
      <c r="K1150" s="6"/>
    </row>
    <row r="1151" spans="1:11" ht="25.5">
      <c r="A1151">
        <f>MATCH(H1151,H$3:H1151,0)</f>
        <v>1149</v>
      </c>
      <c r="B1151">
        <f t="shared" si="34"/>
        <v>1</v>
      </c>
      <c r="C1151">
        <f t="shared" ca="1" si="35"/>
        <v>1151</v>
      </c>
      <c r="H1151">
        <v>1149</v>
      </c>
      <c r="I1151" s="4" t="s">
        <v>3868</v>
      </c>
      <c r="J1151" s="5" t="s">
        <v>3869</v>
      </c>
      <c r="K1151" s="6"/>
    </row>
    <row r="1152" spans="1:11" ht="25.5">
      <c r="A1152">
        <f>MATCH(H1152,H$3:H1152,0)</f>
        <v>1150</v>
      </c>
      <c r="B1152">
        <f t="shared" si="34"/>
        <v>1</v>
      </c>
      <c r="C1152">
        <f t="shared" ca="1" si="35"/>
        <v>1152</v>
      </c>
      <c r="H1152">
        <v>1150</v>
      </c>
      <c r="I1152" s="5" t="s">
        <v>3405</v>
      </c>
      <c r="J1152" s="7" t="s">
        <v>3406</v>
      </c>
      <c r="K1152" s="6"/>
    </row>
    <row r="1153" spans="1:11" ht="51">
      <c r="A1153">
        <f>MATCH(H1153,H$3:H1153,0)</f>
        <v>1151</v>
      </c>
      <c r="B1153">
        <f t="shared" si="34"/>
        <v>1</v>
      </c>
      <c r="C1153">
        <f t="shared" ca="1" si="35"/>
        <v>1153</v>
      </c>
      <c r="H1153">
        <v>1151</v>
      </c>
      <c r="I1153" s="5" t="s">
        <v>3407</v>
      </c>
      <c r="J1153" s="5" t="s">
        <v>3408</v>
      </c>
      <c r="K1153" s="6"/>
    </row>
    <row r="1154" spans="1:11">
      <c r="A1154">
        <f>MATCH(H1154,H$3:H1154,0)</f>
        <v>1152</v>
      </c>
      <c r="B1154">
        <f t="shared" si="34"/>
        <v>1</v>
      </c>
      <c r="C1154">
        <f t="shared" ca="1" si="35"/>
        <v>1154</v>
      </c>
      <c r="H1154">
        <v>1152</v>
      </c>
      <c r="I1154" s="6" t="s">
        <v>3318</v>
      </c>
      <c r="J1154" s="4"/>
      <c r="K1154" s="6"/>
    </row>
    <row r="1155" spans="1:11">
      <c r="A1155">
        <f>MATCH(H1155,H$3:H1155,0)</f>
        <v>1153</v>
      </c>
      <c r="B1155">
        <f t="shared" si="34"/>
        <v>1</v>
      </c>
      <c r="C1155">
        <f t="shared" ca="1" si="35"/>
        <v>1155</v>
      </c>
      <c r="H1155">
        <v>1153</v>
      </c>
      <c r="I1155" s="4" t="s">
        <v>492</v>
      </c>
      <c r="J1155" s="4" t="s">
        <v>850</v>
      </c>
      <c r="K1155" s="6"/>
    </row>
    <row r="1156" spans="1:11">
      <c r="A1156">
        <f>MATCH(H1156,H$3:H1156,0)</f>
        <v>1154</v>
      </c>
      <c r="B1156">
        <f t="shared" ref="B1156:B1219" si="36">COUNTIF(H$3:H$3102,H1156)</f>
        <v>1</v>
      </c>
      <c r="C1156">
        <f t="shared" ref="C1156:C1219" ca="1" si="37">LOOKUP(1,1/((OFFSET(D$3,A1156-1,0,B1156,1)="")+(OFFSET(D$3,A1156-1,0,B1156,1)=D$2))/((OFFSET(E$3,A1156-1,0,B1156,1)="")+(OFFSET(E$3,A1156-1,0,B1156,1)=E$2))/((OFFSET(F$3,A1156-1,0,B1156,1)="")+(OFFSET(F$3,A1156-1,0,B1156,1)=F$2))/((OFFSET(G$3,A1156-1,0,B1156,1)="")+(OFFSET(G$3,A1156-1,0,B1156,1)&lt;=G$2)),ROW(OFFSET(D$3,A1156-1,0,B1156,1)))</f>
        <v>1156</v>
      </c>
      <c r="H1156">
        <v>1154</v>
      </c>
      <c r="I1156" s="4" t="s">
        <v>494</v>
      </c>
      <c r="J1156" s="4" t="s">
        <v>852</v>
      </c>
      <c r="K1156" s="6"/>
    </row>
    <row r="1157" spans="1:11" ht="38.25">
      <c r="A1157">
        <f>MATCH(H1157,H$3:H1157,0)</f>
        <v>1155</v>
      </c>
      <c r="B1157">
        <f t="shared" si="36"/>
        <v>1</v>
      </c>
      <c r="C1157">
        <f t="shared" ca="1" si="37"/>
        <v>1157</v>
      </c>
      <c r="H1157">
        <v>1155</v>
      </c>
      <c r="I1157" s="5" t="s">
        <v>3409</v>
      </c>
      <c r="J1157" s="5" t="s">
        <v>3410</v>
      </c>
      <c r="K1157" s="6"/>
    </row>
    <row r="1158" spans="1:11">
      <c r="A1158">
        <f>MATCH(H1158,H$3:H1158,0)</f>
        <v>1156</v>
      </c>
      <c r="B1158">
        <f t="shared" si="36"/>
        <v>1</v>
      </c>
      <c r="C1158">
        <f t="shared" ca="1" si="37"/>
        <v>1158</v>
      </c>
      <c r="H1158">
        <v>1156</v>
      </c>
      <c r="I1158" s="4" t="s">
        <v>487</v>
      </c>
      <c r="J1158" s="4" t="s">
        <v>847</v>
      </c>
      <c r="K1158" s="6"/>
    </row>
    <row r="1159" spans="1:11">
      <c r="A1159">
        <f>MATCH(H1159,H$3:H1159,0)</f>
        <v>1157</v>
      </c>
      <c r="B1159">
        <f t="shared" si="36"/>
        <v>1</v>
      </c>
      <c r="C1159">
        <f t="shared" ca="1" si="37"/>
        <v>1159</v>
      </c>
      <c r="H1159">
        <v>1157</v>
      </c>
      <c r="I1159" s="4" t="s">
        <v>488</v>
      </c>
      <c r="J1159" s="4" t="s">
        <v>848</v>
      </c>
      <c r="K1159" s="6"/>
    </row>
    <row r="1160" spans="1:11">
      <c r="A1160">
        <f>MATCH(H1160,H$3:H1160,0)</f>
        <v>1158</v>
      </c>
      <c r="B1160">
        <f t="shared" si="36"/>
        <v>1</v>
      </c>
      <c r="C1160">
        <f t="shared" ca="1" si="37"/>
        <v>1160</v>
      </c>
      <c r="H1160">
        <v>1158</v>
      </c>
      <c r="I1160" s="4" t="s">
        <v>493</v>
      </c>
      <c r="J1160" s="4" t="s">
        <v>851</v>
      </c>
      <c r="K1160" s="6"/>
    </row>
    <row r="1161" spans="1:11">
      <c r="A1161">
        <f>MATCH(H1161,H$3:H1161,0)</f>
        <v>1159</v>
      </c>
      <c r="B1161">
        <f t="shared" si="36"/>
        <v>1</v>
      </c>
      <c r="C1161">
        <f t="shared" ca="1" si="37"/>
        <v>1161</v>
      </c>
      <c r="H1161">
        <v>1159</v>
      </c>
      <c r="I1161" s="4" t="s">
        <v>490</v>
      </c>
      <c r="J1161" s="4" t="s">
        <v>849</v>
      </c>
      <c r="K1161" s="6"/>
    </row>
    <row r="1162" spans="1:11">
      <c r="A1162">
        <f>MATCH(H1162,H$3:H1162,0)</f>
        <v>1160</v>
      </c>
      <c r="B1162">
        <f t="shared" si="36"/>
        <v>1</v>
      </c>
      <c r="C1162">
        <f t="shared" ca="1" si="37"/>
        <v>1162</v>
      </c>
      <c r="H1162">
        <v>1160</v>
      </c>
      <c r="I1162" s="4" t="s">
        <v>485</v>
      </c>
      <c r="J1162" s="4" t="s">
        <v>845</v>
      </c>
      <c r="K1162" s="6"/>
    </row>
    <row r="1163" spans="1:11">
      <c r="A1163">
        <f>MATCH(H1163,H$3:H1163,0)</f>
        <v>1161</v>
      </c>
      <c r="B1163">
        <f t="shared" si="36"/>
        <v>1</v>
      </c>
      <c r="C1163">
        <f t="shared" ca="1" si="37"/>
        <v>1163</v>
      </c>
      <c r="H1163">
        <v>1161</v>
      </c>
      <c r="I1163" s="4" t="s">
        <v>486</v>
      </c>
      <c r="J1163" s="4" t="s">
        <v>846</v>
      </c>
      <c r="K1163" s="6"/>
    </row>
    <row r="1164" spans="1:11" ht="25.5">
      <c r="A1164">
        <f>MATCH(H1164,H$3:H1164,0)</f>
        <v>1162</v>
      </c>
      <c r="B1164">
        <f t="shared" si="36"/>
        <v>1</v>
      </c>
      <c r="C1164">
        <f t="shared" ca="1" si="37"/>
        <v>1164</v>
      </c>
      <c r="H1164">
        <v>1162</v>
      </c>
      <c r="I1164" s="7" t="s">
        <v>3279</v>
      </c>
      <c r="J1164" s="7" t="s">
        <v>3280</v>
      </c>
      <c r="K1164" s="6"/>
    </row>
    <row r="1165" spans="1:11">
      <c r="A1165">
        <f>MATCH(H1165,H$3:H1165,0)</f>
        <v>1163</v>
      </c>
      <c r="B1165">
        <f t="shared" si="36"/>
        <v>1</v>
      </c>
      <c r="C1165">
        <f t="shared" ca="1" si="37"/>
        <v>1165</v>
      </c>
      <c r="H1165">
        <v>1163</v>
      </c>
      <c r="I1165" s="6" t="s">
        <v>3319</v>
      </c>
      <c r="J1165" s="4"/>
      <c r="K1165" s="6"/>
    </row>
    <row r="1166" spans="1:11" ht="38.25">
      <c r="A1166">
        <f>MATCH(H1166,H$3:H1166,0)</f>
        <v>1164</v>
      </c>
      <c r="B1166">
        <f t="shared" si="36"/>
        <v>1</v>
      </c>
      <c r="C1166">
        <f t="shared" ca="1" si="37"/>
        <v>1166</v>
      </c>
      <c r="H1166">
        <v>1164</v>
      </c>
      <c r="I1166" s="4" t="s">
        <v>498</v>
      </c>
      <c r="J1166" s="5" t="s">
        <v>3411</v>
      </c>
      <c r="K1166" s="6"/>
    </row>
    <row r="1167" spans="1:11">
      <c r="A1167">
        <f>MATCH(H1167,H$3:H1167,0)</f>
        <v>1165</v>
      </c>
      <c r="B1167">
        <f t="shared" si="36"/>
        <v>1</v>
      </c>
      <c r="C1167">
        <f t="shared" ca="1" si="37"/>
        <v>1167</v>
      </c>
      <c r="H1167">
        <v>1165</v>
      </c>
      <c r="I1167" s="6" t="s">
        <v>3320</v>
      </c>
      <c r="J1167" s="4"/>
      <c r="K1167" s="6"/>
    </row>
    <row r="1168" spans="1:11">
      <c r="A1168">
        <f>MATCH(H1168,H$3:H1168,0)</f>
        <v>1166</v>
      </c>
      <c r="B1168">
        <f t="shared" si="36"/>
        <v>1</v>
      </c>
      <c r="C1168">
        <f t="shared" ca="1" si="37"/>
        <v>1168</v>
      </c>
      <c r="H1168">
        <v>1166</v>
      </c>
      <c r="I1168" s="6" t="s">
        <v>3321</v>
      </c>
      <c r="J1168" s="4"/>
      <c r="K1168" s="6"/>
    </row>
    <row r="1169" spans="1:11">
      <c r="A1169">
        <f>MATCH(H1169,H$3:H1169,0)</f>
        <v>1167</v>
      </c>
      <c r="B1169">
        <f t="shared" si="36"/>
        <v>1</v>
      </c>
      <c r="C1169">
        <f t="shared" ca="1" si="37"/>
        <v>1169</v>
      </c>
      <c r="H1169">
        <v>1167</v>
      </c>
      <c r="I1169" s="6" t="s">
        <v>3322</v>
      </c>
      <c r="J1169" s="4"/>
      <c r="K1169" s="6"/>
    </row>
    <row r="1170" spans="1:11">
      <c r="A1170">
        <f>MATCH(H1170,H$3:H1170,0)</f>
        <v>1168</v>
      </c>
      <c r="B1170">
        <f t="shared" si="36"/>
        <v>1</v>
      </c>
      <c r="C1170">
        <f t="shared" ca="1" si="37"/>
        <v>1170</v>
      </c>
      <c r="H1170">
        <v>1168</v>
      </c>
      <c r="I1170" s="4" t="s">
        <v>496</v>
      </c>
      <c r="J1170" s="4" t="s">
        <v>854</v>
      </c>
      <c r="K1170" s="6"/>
    </row>
    <row r="1171" spans="1:11">
      <c r="A1171">
        <f>MATCH(H1171,H$3:H1171,0)</f>
        <v>1169</v>
      </c>
      <c r="B1171">
        <f t="shared" si="36"/>
        <v>1</v>
      </c>
      <c r="C1171">
        <f t="shared" ca="1" si="37"/>
        <v>1171</v>
      </c>
      <c r="H1171">
        <v>1169</v>
      </c>
      <c r="I1171" s="4" t="s">
        <v>497</v>
      </c>
      <c r="J1171" s="4" t="s">
        <v>3870</v>
      </c>
      <c r="K1171" s="6"/>
    </row>
    <row r="1172" spans="1:11">
      <c r="A1172">
        <f>MATCH(H1172,H$3:H1172,0)</f>
        <v>1170</v>
      </c>
      <c r="B1172">
        <f t="shared" si="36"/>
        <v>1</v>
      </c>
      <c r="C1172">
        <f t="shared" ca="1" si="37"/>
        <v>1172</v>
      </c>
      <c r="H1172">
        <v>1170</v>
      </c>
      <c r="I1172" s="4" t="s">
        <v>419</v>
      </c>
      <c r="J1172" s="4" t="s">
        <v>789</v>
      </c>
      <c r="K1172" s="6"/>
    </row>
    <row r="1173" spans="1:11">
      <c r="A1173">
        <f>MATCH(H1173,H$3:H1173,0)</f>
        <v>1171</v>
      </c>
      <c r="B1173">
        <f t="shared" si="36"/>
        <v>1</v>
      </c>
      <c r="C1173">
        <f t="shared" ca="1" si="37"/>
        <v>1173</v>
      </c>
      <c r="H1173">
        <v>1171</v>
      </c>
      <c r="I1173" s="6" t="s">
        <v>3323</v>
      </c>
      <c r="J1173" s="4"/>
      <c r="K1173" s="6"/>
    </row>
    <row r="1174" spans="1:11">
      <c r="A1174">
        <f>MATCH(H1174,H$3:H1174,0)</f>
        <v>1172</v>
      </c>
      <c r="B1174">
        <f t="shared" si="36"/>
        <v>1</v>
      </c>
      <c r="C1174">
        <f t="shared" ca="1" si="37"/>
        <v>1174</v>
      </c>
      <c r="H1174">
        <v>1172</v>
      </c>
      <c r="I1174" s="6" t="s">
        <v>3324</v>
      </c>
      <c r="J1174" s="4"/>
      <c r="K1174" s="6"/>
    </row>
    <row r="1175" spans="1:11">
      <c r="A1175">
        <f>MATCH(H1175,H$3:H1175,0)</f>
        <v>1173</v>
      </c>
      <c r="B1175">
        <f t="shared" si="36"/>
        <v>1</v>
      </c>
      <c r="C1175">
        <f t="shared" ca="1" si="37"/>
        <v>1175</v>
      </c>
      <c r="H1175">
        <v>1173</v>
      </c>
      <c r="I1175" s="4" t="s">
        <v>502</v>
      </c>
      <c r="J1175" s="4"/>
      <c r="K1175" s="6"/>
    </row>
    <row r="1176" spans="1:11">
      <c r="A1176">
        <f>MATCH(H1176,H$3:H1176,0)</f>
        <v>1174</v>
      </c>
      <c r="B1176">
        <f t="shared" si="36"/>
        <v>1</v>
      </c>
      <c r="C1176">
        <f t="shared" ca="1" si="37"/>
        <v>1176</v>
      </c>
      <c r="H1176">
        <v>1174</v>
      </c>
      <c r="I1176" s="4" t="s">
        <v>427</v>
      </c>
      <c r="J1176" s="4" t="s">
        <v>796</v>
      </c>
      <c r="K1176" s="6"/>
    </row>
    <row r="1177" spans="1:11">
      <c r="A1177">
        <f>MATCH(H1177,H$3:H1177,0)</f>
        <v>1175</v>
      </c>
      <c r="B1177">
        <f t="shared" si="36"/>
        <v>1</v>
      </c>
      <c r="C1177">
        <f t="shared" ca="1" si="37"/>
        <v>1177</v>
      </c>
      <c r="H1177">
        <v>1175</v>
      </c>
      <c r="I1177" s="4" t="s">
        <v>506</v>
      </c>
      <c r="J1177" s="4" t="s">
        <v>794</v>
      </c>
      <c r="K1177" s="6"/>
    </row>
    <row r="1178" spans="1:11">
      <c r="A1178">
        <f>MATCH(H1178,H$3:H1178,0)</f>
        <v>1176</v>
      </c>
      <c r="B1178">
        <f t="shared" si="36"/>
        <v>1</v>
      </c>
      <c r="C1178">
        <f t="shared" ca="1" si="37"/>
        <v>1178</v>
      </c>
      <c r="H1178">
        <v>1176</v>
      </c>
      <c r="I1178" s="4" t="s">
        <v>507</v>
      </c>
      <c r="J1178" s="4" t="s">
        <v>795</v>
      </c>
      <c r="K1178" s="6"/>
    </row>
    <row r="1179" spans="1:11">
      <c r="A1179">
        <f>MATCH(H1179,H$3:H1179,0)</f>
        <v>1177</v>
      </c>
      <c r="B1179">
        <f t="shared" si="36"/>
        <v>1</v>
      </c>
      <c r="C1179">
        <f t="shared" ca="1" si="37"/>
        <v>1179</v>
      </c>
      <c r="H1179">
        <v>1177</v>
      </c>
      <c r="I1179" s="6" t="s">
        <v>3325</v>
      </c>
      <c r="J1179" s="5"/>
      <c r="K1179" s="6"/>
    </row>
    <row r="1180" spans="1:11">
      <c r="A1180">
        <f>MATCH(H1180,H$3:H1180,0)</f>
        <v>1178</v>
      </c>
      <c r="B1180">
        <f t="shared" si="36"/>
        <v>1</v>
      </c>
      <c r="C1180">
        <f t="shared" ca="1" si="37"/>
        <v>1180</v>
      </c>
      <c r="H1180">
        <v>1178</v>
      </c>
      <c r="I1180" s="4" t="s">
        <v>501</v>
      </c>
      <c r="J1180" s="4" t="s">
        <v>856</v>
      </c>
      <c r="K1180" s="6"/>
    </row>
    <row r="1181" spans="1:11">
      <c r="A1181">
        <f>MATCH(H1181,H$3:H1181,0)</f>
        <v>1179</v>
      </c>
      <c r="B1181">
        <f t="shared" si="36"/>
        <v>1</v>
      </c>
      <c r="C1181">
        <f t="shared" ca="1" si="37"/>
        <v>1181</v>
      </c>
      <c r="H1181">
        <v>1179</v>
      </c>
      <c r="I1181" s="6" t="s">
        <v>3932</v>
      </c>
      <c r="J1181" s="6" t="s">
        <v>3933</v>
      </c>
      <c r="K1181" s="6"/>
    </row>
    <row r="1182" spans="1:11">
      <c r="A1182">
        <f>MATCH(H1182,H$3:H1182,0)</f>
        <v>1180</v>
      </c>
      <c r="B1182">
        <f t="shared" si="36"/>
        <v>1</v>
      </c>
      <c r="C1182">
        <f t="shared" ca="1" si="37"/>
        <v>1182</v>
      </c>
      <c r="H1182">
        <v>1180</v>
      </c>
      <c r="I1182" s="4" t="s">
        <v>504</v>
      </c>
      <c r="J1182" s="4" t="s">
        <v>857</v>
      </c>
      <c r="K1182" s="6"/>
    </row>
    <row r="1183" spans="1:11">
      <c r="A1183">
        <f>MATCH(H1183,H$3:H1183,0)</f>
        <v>1181</v>
      </c>
      <c r="B1183">
        <f t="shared" si="36"/>
        <v>1</v>
      </c>
      <c r="C1183">
        <f t="shared" ca="1" si="37"/>
        <v>1183</v>
      </c>
      <c r="H1183">
        <v>1181</v>
      </c>
      <c r="I1183" s="4" t="s">
        <v>415</v>
      </c>
      <c r="J1183" s="4" t="s">
        <v>787</v>
      </c>
      <c r="K1183" s="6"/>
    </row>
    <row r="1184" spans="1:11">
      <c r="A1184">
        <f>MATCH(H1184,H$3:H1184,0)</f>
        <v>1182</v>
      </c>
      <c r="B1184">
        <f t="shared" si="36"/>
        <v>1</v>
      </c>
      <c r="C1184">
        <f t="shared" ca="1" si="37"/>
        <v>1184</v>
      </c>
      <c r="H1184">
        <v>1182</v>
      </c>
      <c r="I1184" s="4" t="s">
        <v>511</v>
      </c>
      <c r="J1184" s="4" t="s">
        <v>861</v>
      </c>
      <c r="K1184" s="6"/>
    </row>
    <row r="1185" spans="1:11">
      <c r="A1185">
        <f>MATCH(H1185,H$3:H1185,0)</f>
        <v>1183</v>
      </c>
      <c r="B1185">
        <f t="shared" si="36"/>
        <v>1</v>
      </c>
      <c r="C1185">
        <f t="shared" ca="1" si="37"/>
        <v>1185</v>
      </c>
      <c r="H1185">
        <v>1183</v>
      </c>
      <c r="I1185" s="4" t="s">
        <v>514</v>
      </c>
      <c r="J1185" s="4" t="s">
        <v>863</v>
      </c>
      <c r="K1185" s="6"/>
    </row>
    <row r="1186" spans="1:11">
      <c r="A1186">
        <f>MATCH(H1186,H$3:H1186,0)</f>
        <v>1184</v>
      </c>
      <c r="B1186">
        <f t="shared" si="36"/>
        <v>1</v>
      </c>
      <c r="C1186">
        <f t="shared" ca="1" si="37"/>
        <v>1186</v>
      </c>
      <c r="H1186">
        <v>1184</v>
      </c>
      <c r="I1186" s="6" t="s">
        <v>3326</v>
      </c>
      <c r="J1186" s="4"/>
      <c r="K1186" s="6"/>
    </row>
    <row r="1187" spans="1:11">
      <c r="A1187">
        <f>MATCH(H1187,H$3:H1187,0)</f>
        <v>1185</v>
      </c>
      <c r="B1187">
        <f t="shared" si="36"/>
        <v>1</v>
      </c>
      <c r="C1187">
        <f t="shared" ca="1" si="37"/>
        <v>1187</v>
      </c>
      <c r="H1187">
        <v>1185</v>
      </c>
      <c r="I1187" s="6" t="s">
        <v>3327</v>
      </c>
      <c r="J1187" s="4"/>
      <c r="K1187" s="6"/>
    </row>
    <row r="1188" spans="1:11" ht="25.5">
      <c r="A1188">
        <f>MATCH(H1188,H$3:H1188,0)</f>
        <v>1186</v>
      </c>
      <c r="B1188">
        <f t="shared" si="36"/>
        <v>1</v>
      </c>
      <c r="C1188">
        <f t="shared" ca="1" si="37"/>
        <v>1188</v>
      </c>
      <c r="H1188">
        <v>1186</v>
      </c>
      <c r="I1188" s="5" t="s">
        <v>3412</v>
      </c>
      <c r="J1188" s="4" t="s">
        <v>859</v>
      </c>
      <c r="K1188" s="6"/>
    </row>
    <row r="1189" spans="1:11">
      <c r="A1189">
        <f>MATCH(H1189,H$3:H1189,0)</f>
        <v>1187</v>
      </c>
      <c r="B1189">
        <f t="shared" si="36"/>
        <v>1</v>
      </c>
      <c r="C1189">
        <f t="shared" ca="1" si="37"/>
        <v>1189</v>
      </c>
      <c r="H1189">
        <v>1187</v>
      </c>
      <c r="I1189" s="4" t="s">
        <v>509</v>
      </c>
      <c r="J1189" s="4" t="s">
        <v>860</v>
      </c>
      <c r="K1189" s="6"/>
    </row>
    <row r="1190" spans="1:11">
      <c r="A1190">
        <f>MATCH(H1190,H$3:H1190,0)</f>
        <v>1188</v>
      </c>
      <c r="B1190">
        <f t="shared" si="36"/>
        <v>1</v>
      </c>
      <c r="C1190">
        <f t="shared" ca="1" si="37"/>
        <v>1190</v>
      </c>
      <c r="H1190">
        <v>1188</v>
      </c>
      <c r="I1190" s="4" t="s">
        <v>513</v>
      </c>
      <c r="J1190" s="4" t="s">
        <v>862</v>
      </c>
      <c r="K1190" s="6"/>
    </row>
    <row r="1191" spans="1:11">
      <c r="A1191">
        <f>MATCH(H1191,H$3:H1191,0)</f>
        <v>1189</v>
      </c>
      <c r="B1191">
        <f t="shared" si="36"/>
        <v>1</v>
      </c>
      <c r="C1191">
        <f t="shared" ca="1" si="37"/>
        <v>1191</v>
      </c>
      <c r="H1191">
        <v>1189</v>
      </c>
      <c r="I1191" s="4" t="s">
        <v>499</v>
      </c>
      <c r="J1191" s="4" t="s">
        <v>855</v>
      </c>
      <c r="K1191" s="6"/>
    </row>
    <row r="1192" spans="1:11">
      <c r="A1192">
        <f>MATCH(H1192,H$3:H1192,0)</f>
        <v>1190</v>
      </c>
      <c r="B1192">
        <f t="shared" si="36"/>
        <v>1</v>
      </c>
      <c r="C1192">
        <f t="shared" ca="1" si="37"/>
        <v>1192</v>
      </c>
      <c r="H1192">
        <v>1190</v>
      </c>
      <c r="I1192" s="4" t="s">
        <v>515</v>
      </c>
      <c r="J1192" s="6" t="s">
        <v>3277</v>
      </c>
      <c r="K1192" s="6"/>
    </row>
    <row r="1193" spans="1:11">
      <c r="A1193">
        <f>MATCH(H1193,H$3:H1193,0)</f>
        <v>1191</v>
      </c>
      <c r="B1193">
        <f t="shared" si="36"/>
        <v>1</v>
      </c>
      <c r="C1193">
        <f t="shared" ca="1" si="37"/>
        <v>1193</v>
      </c>
      <c r="H1193">
        <v>1191</v>
      </c>
      <c r="I1193" s="4" t="s">
        <v>148</v>
      </c>
      <c r="J1193" s="4" t="s">
        <v>864</v>
      </c>
      <c r="K1193" s="6"/>
    </row>
    <row r="1194" spans="1:11" ht="216.75">
      <c r="A1194">
        <f>MATCH(H1194,H$3:H1194,0)</f>
        <v>1192</v>
      </c>
      <c r="B1194">
        <f t="shared" si="36"/>
        <v>1</v>
      </c>
      <c r="C1194">
        <f t="shared" ca="1" si="37"/>
        <v>1194</v>
      </c>
      <c r="H1194">
        <v>1192</v>
      </c>
      <c r="I1194" s="8" t="s">
        <v>3413</v>
      </c>
      <c r="J1194" s="8" t="s">
        <v>3414</v>
      </c>
      <c r="K1194" s="6"/>
    </row>
    <row r="1195" spans="1:11" ht="102">
      <c r="A1195">
        <f>MATCH(H1195,H$3:H1195,0)</f>
        <v>1193</v>
      </c>
      <c r="B1195">
        <f t="shared" si="36"/>
        <v>1</v>
      </c>
      <c r="C1195">
        <f t="shared" ca="1" si="37"/>
        <v>1195</v>
      </c>
      <c r="H1195">
        <v>1193</v>
      </c>
      <c r="I1195" s="5" t="s">
        <v>3415</v>
      </c>
      <c r="J1195" s="5" t="s">
        <v>3416</v>
      </c>
      <c r="K1195" s="6"/>
    </row>
    <row r="1196" spans="1:11" ht="38.25">
      <c r="A1196">
        <f>MATCH(H1196,H$3:H1196,0)</f>
        <v>1194</v>
      </c>
      <c r="B1196">
        <f t="shared" si="36"/>
        <v>1</v>
      </c>
      <c r="C1196">
        <f t="shared" ca="1" si="37"/>
        <v>1196</v>
      </c>
      <c r="H1196">
        <v>1194</v>
      </c>
      <c r="I1196" s="5" t="s">
        <v>3417</v>
      </c>
      <c r="J1196" s="4" t="s">
        <v>867</v>
      </c>
      <c r="K1196" s="6"/>
    </row>
    <row r="1197" spans="1:11" ht="89.25">
      <c r="A1197">
        <f>MATCH(H1197,H$3:H1197,0)</f>
        <v>1195</v>
      </c>
      <c r="B1197">
        <f t="shared" si="36"/>
        <v>1</v>
      </c>
      <c r="C1197">
        <f t="shared" ca="1" si="37"/>
        <v>1197</v>
      </c>
      <c r="H1197">
        <v>1195</v>
      </c>
      <c r="I1197" s="5" t="s">
        <v>3418</v>
      </c>
      <c r="J1197" s="5"/>
      <c r="K1197" s="6"/>
    </row>
    <row r="1198" spans="1:11" ht="89.25">
      <c r="A1198">
        <f>MATCH(H1198,H$3:H1198,0)</f>
        <v>1196</v>
      </c>
      <c r="B1198">
        <f t="shared" si="36"/>
        <v>1</v>
      </c>
      <c r="C1198">
        <f t="shared" ca="1" si="37"/>
        <v>1198</v>
      </c>
      <c r="H1198">
        <v>1196</v>
      </c>
      <c r="I1198" s="5" t="s">
        <v>3419</v>
      </c>
      <c r="J1198" s="5" t="s">
        <v>3420</v>
      </c>
      <c r="K1198" s="6"/>
    </row>
    <row r="1199" spans="1:11">
      <c r="A1199">
        <f>MATCH(H1199,H$3:H1199,0)</f>
        <v>1197</v>
      </c>
      <c r="B1199">
        <f t="shared" si="36"/>
        <v>1</v>
      </c>
      <c r="C1199">
        <f t="shared" ca="1" si="37"/>
        <v>1199</v>
      </c>
      <c r="H1199">
        <v>1197</v>
      </c>
      <c r="I1199" s="4" t="s">
        <v>517</v>
      </c>
      <c r="J1199" s="4" t="s">
        <v>865</v>
      </c>
      <c r="K1199" s="6"/>
    </row>
    <row r="1200" spans="1:11">
      <c r="A1200">
        <f>MATCH(H1200,H$3:H1200,0)</f>
        <v>1198</v>
      </c>
      <c r="B1200">
        <f t="shared" si="36"/>
        <v>1</v>
      </c>
      <c r="C1200">
        <f t="shared" ca="1" si="37"/>
        <v>1200</v>
      </c>
      <c r="H1200">
        <v>1198</v>
      </c>
      <c r="I1200" s="4" t="s">
        <v>518</v>
      </c>
      <c r="J1200" s="4" t="s">
        <v>866</v>
      </c>
      <c r="K1200" s="6"/>
    </row>
    <row r="1201" spans="1:11">
      <c r="A1201">
        <f>MATCH(H1201,H$3:H1201,0)</f>
        <v>1199</v>
      </c>
      <c r="B1201">
        <f t="shared" si="36"/>
        <v>1</v>
      </c>
      <c r="C1201">
        <f t="shared" ca="1" si="37"/>
        <v>1201</v>
      </c>
      <c r="H1201">
        <v>1199</v>
      </c>
      <c r="I1201" s="4" t="s">
        <v>546</v>
      </c>
      <c r="J1201" s="4" t="s">
        <v>893</v>
      </c>
      <c r="K1201" s="6"/>
    </row>
    <row r="1202" spans="1:11">
      <c r="A1202">
        <f>MATCH(H1202,H$3:H1202,0)</f>
        <v>1200</v>
      </c>
      <c r="B1202">
        <f t="shared" si="36"/>
        <v>1</v>
      </c>
      <c r="C1202">
        <f t="shared" ca="1" si="37"/>
        <v>1202</v>
      </c>
      <c r="H1202">
        <v>1200</v>
      </c>
      <c r="I1202" s="4" t="s">
        <v>542</v>
      </c>
      <c r="J1202" s="4" t="s">
        <v>889</v>
      </c>
      <c r="K1202" s="6"/>
    </row>
    <row r="1203" spans="1:11">
      <c r="A1203">
        <f>MATCH(H1203,H$3:H1203,0)</f>
        <v>1201</v>
      </c>
      <c r="B1203">
        <f t="shared" si="36"/>
        <v>1</v>
      </c>
      <c r="C1203">
        <f t="shared" ca="1" si="37"/>
        <v>1203</v>
      </c>
      <c r="H1203">
        <v>1201</v>
      </c>
      <c r="I1203" s="4" t="s">
        <v>525</v>
      </c>
      <c r="J1203" s="4" t="s">
        <v>873</v>
      </c>
      <c r="K1203" s="6"/>
    </row>
    <row r="1204" spans="1:11">
      <c r="A1204">
        <f>MATCH(H1204,H$3:H1204,0)</f>
        <v>1202</v>
      </c>
      <c r="B1204">
        <f t="shared" si="36"/>
        <v>1</v>
      </c>
      <c r="C1204">
        <f t="shared" ca="1" si="37"/>
        <v>1204</v>
      </c>
      <c r="H1204">
        <v>1202</v>
      </c>
      <c r="I1204" s="4" t="s">
        <v>526</v>
      </c>
      <c r="J1204" s="4" t="s">
        <v>874</v>
      </c>
      <c r="K1204" s="6"/>
    </row>
    <row r="1205" spans="1:11">
      <c r="A1205">
        <f>MATCH(H1205,H$3:H1205,0)</f>
        <v>1203</v>
      </c>
      <c r="B1205">
        <f t="shared" si="36"/>
        <v>1</v>
      </c>
      <c r="C1205">
        <f t="shared" ca="1" si="37"/>
        <v>1205</v>
      </c>
      <c r="H1205">
        <v>1203</v>
      </c>
      <c r="I1205" s="4" t="s">
        <v>534</v>
      </c>
      <c r="J1205" s="4" t="s">
        <v>881</v>
      </c>
      <c r="K1205" s="6"/>
    </row>
    <row r="1206" spans="1:11">
      <c r="A1206">
        <f>MATCH(H1206,H$3:H1206,0)</f>
        <v>1204</v>
      </c>
      <c r="B1206">
        <f t="shared" si="36"/>
        <v>1</v>
      </c>
      <c r="C1206">
        <f t="shared" ca="1" si="37"/>
        <v>1206</v>
      </c>
      <c r="H1206">
        <v>1204</v>
      </c>
      <c r="I1206" s="4" t="s">
        <v>527</v>
      </c>
      <c r="J1206" s="4" t="s">
        <v>875</v>
      </c>
      <c r="K1206" s="6"/>
    </row>
    <row r="1207" spans="1:11" ht="38.25">
      <c r="A1207">
        <f>MATCH(H1207,H$3:H1207,0)</f>
        <v>1205</v>
      </c>
      <c r="B1207">
        <f t="shared" si="36"/>
        <v>1</v>
      </c>
      <c r="C1207">
        <f t="shared" ca="1" si="37"/>
        <v>1207</v>
      </c>
      <c r="H1207">
        <v>1205</v>
      </c>
      <c r="I1207" s="5" t="s">
        <v>3421</v>
      </c>
      <c r="J1207" s="5" t="s">
        <v>3422</v>
      </c>
      <c r="K1207" s="6"/>
    </row>
    <row r="1208" spans="1:11">
      <c r="A1208">
        <f>MATCH(H1208,H$3:H1208,0)</f>
        <v>1206</v>
      </c>
      <c r="B1208">
        <f t="shared" si="36"/>
        <v>1</v>
      </c>
      <c r="C1208">
        <f t="shared" ca="1" si="37"/>
        <v>1208</v>
      </c>
      <c r="H1208">
        <v>1206</v>
      </c>
      <c r="I1208" s="4" t="s">
        <v>538</v>
      </c>
      <c r="J1208" s="4" t="s">
        <v>885</v>
      </c>
      <c r="K1208" s="6"/>
    </row>
    <row r="1209" spans="1:11" ht="63.75">
      <c r="A1209">
        <f>MATCH(H1209,H$3:H1209,0)</f>
        <v>1207</v>
      </c>
      <c r="B1209">
        <f t="shared" si="36"/>
        <v>1</v>
      </c>
      <c r="C1209">
        <f t="shared" ca="1" si="37"/>
        <v>1209</v>
      </c>
      <c r="H1209">
        <v>1207</v>
      </c>
      <c r="I1209" s="5" t="s">
        <v>3423</v>
      </c>
      <c r="J1209" s="5" t="s">
        <v>3424</v>
      </c>
      <c r="K1209" s="6"/>
    </row>
    <row r="1210" spans="1:11">
      <c r="A1210">
        <f>MATCH(H1210,H$3:H1210,0)</f>
        <v>1208</v>
      </c>
      <c r="B1210">
        <f t="shared" si="36"/>
        <v>1</v>
      </c>
      <c r="C1210">
        <f t="shared" ca="1" si="37"/>
        <v>1210</v>
      </c>
      <c r="H1210">
        <v>1208</v>
      </c>
      <c r="I1210" s="4" t="s">
        <v>547</v>
      </c>
      <c r="J1210" s="4" t="s">
        <v>894</v>
      </c>
      <c r="K1210" s="6"/>
    </row>
    <row r="1211" spans="1:11">
      <c r="A1211">
        <f>MATCH(H1211,H$3:H1211,0)</f>
        <v>1209</v>
      </c>
      <c r="B1211">
        <f t="shared" si="36"/>
        <v>1</v>
      </c>
      <c r="C1211">
        <f t="shared" ca="1" si="37"/>
        <v>1211</v>
      </c>
      <c r="H1211">
        <v>1209</v>
      </c>
      <c r="I1211" s="4" t="s">
        <v>541</v>
      </c>
      <c r="J1211" s="4" t="s">
        <v>888</v>
      </c>
      <c r="K1211" s="6"/>
    </row>
    <row r="1212" spans="1:11">
      <c r="A1212">
        <f>MATCH(H1212,H$3:H1212,0)</f>
        <v>1210</v>
      </c>
      <c r="B1212">
        <f t="shared" si="36"/>
        <v>1</v>
      </c>
      <c r="C1212">
        <f t="shared" ca="1" si="37"/>
        <v>1212</v>
      </c>
      <c r="H1212">
        <v>1210</v>
      </c>
      <c r="I1212" s="4" t="s">
        <v>545</v>
      </c>
      <c r="J1212" s="4" t="s">
        <v>892</v>
      </c>
      <c r="K1212" s="6"/>
    </row>
    <row r="1213" spans="1:11">
      <c r="A1213">
        <f>MATCH(H1213,H$3:H1213,0)</f>
        <v>1211</v>
      </c>
      <c r="B1213">
        <f t="shared" si="36"/>
        <v>1</v>
      </c>
      <c r="C1213">
        <f t="shared" ca="1" si="37"/>
        <v>1213</v>
      </c>
      <c r="H1213">
        <v>1211</v>
      </c>
      <c r="I1213" s="4" t="s">
        <v>3873</v>
      </c>
      <c r="J1213" s="6" t="s">
        <v>3872</v>
      </c>
      <c r="K1213" s="6"/>
    </row>
    <row r="1214" spans="1:11">
      <c r="A1214">
        <f>MATCH(H1214,H$3:H1214,0)</f>
        <v>1212</v>
      </c>
      <c r="B1214">
        <f t="shared" si="36"/>
        <v>1</v>
      </c>
      <c r="C1214">
        <f t="shared" ca="1" si="37"/>
        <v>1214</v>
      </c>
      <c r="H1214">
        <v>1212</v>
      </c>
      <c r="I1214" s="4" t="s">
        <v>535</v>
      </c>
      <c r="J1214" s="4" t="s">
        <v>882</v>
      </c>
      <c r="K1214" s="6"/>
    </row>
    <row r="1215" spans="1:11">
      <c r="A1215">
        <f>MATCH(H1215,H$3:H1215,0)</f>
        <v>1213</v>
      </c>
      <c r="B1215">
        <f t="shared" si="36"/>
        <v>1</v>
      </c>
      <c r="C1215">
        <f t="shared" ca="1" si="37"/>
        <v>1215</v>
      </c>
      <c r="H1215">
        <v>1213</v>
      </c>
      <c r="I1215" s="4" t="s">
        <v>532</v>
      </c>
      <c r="J1215" s="4" t="s">
        <v>879</v>
      </c>
      <c r="K1215" s="6"/>
    </row>
    <row r="1216" spans="1:11">
      <c r="A1216">
        <f>MATCH(H1216,H$3:H1216,0)</f>
        <v>1214</v>
      </c>
      <c r="B1216">
        <f t="shared" si="36"/>
        <v>1</v>
      </c>
      <c r="C1216">
        <f t="shared" ca="1" si="37"/>
        <v>1216</v>
      </c>
      <c r="H1216">
        <v>1214</v>
      </c>
      <c r="I1216" s="6" t="s">
        <v>422</v>
      </c>
      <c r="J1216" s="4" t="s">
        <v>791</v>
      </c>
      <c r="K1216" s="6"/>
    </row>
    <row r="1217" spans="1:11">
      <c r="A1217">
        <f>MATCH(H1217,H$3:H1217,0)</f>
        <v>1215</v>
      </c>
      <c r="B1217">
        <f t="shared" si="36"/>
        <v>1</v>
      </c>
      <c r="C1217">
        <f t="shared" ca="1" si="37"/>
        <v>1217</v>
      </c>
      <c r="H1217">
        <v>1215</v>
      </c>
      <c r="I1217" s="4" t="s">
        <v>543</v>
      </c>
      <c r="J1217" s="4" t="s">
        <v>890</v>
      </c>
      <c r="K1217" s="6"/>
    </row>
    <row r="1218" spans="1:11">
      <c r="A1218">
        <f>MATCH(H1218,H$3:H1218,0)</f>
        <v>1216</v>
      </c>
      <c r="B1218">
        <f t="shared" si="36"/>
        <v>1</v>
      </c>
      <c r="C1218">
        <f t="shared" ca="1" si="37"/>
        <v>1218</v>
      </c>
      <c r="H1218">
        <v>1216</v>
      </c>
      <c r="I1218" s="4" t="s">
        <v>544</v>
      </c>
      <c r="J1218" s="4" t="s">
        <v>891</v>
      </c>
      <c r="K1218" s="6"/>
    </row>
    <row r="1219" spans="1:11">
      <c r="A1219">
        <f>MATCH(H1219,H$3:H1219,0)</f>
        <v>1217</v>
      </c>
      <c r="B1219">
        <f t="shared" si="36"/>
        <v>1</v>
      </c>
      <c r="C1219">
        <f t="shared" ca="1" si="37"/>
        <v>1219</v>
      </c>
      <c r="H1219">
        <v>1217</v>
      </c>
      <c r="I1219" s="4" t="s">
        <v>522</v>
      </c>
      <c r="J1219" s="4" t="s">
        <v>870</v>
      </c>
      <c r="K1219" s="6"/>
    </row>
    <row r="1220" spans="1:11">
      <c r="A1220">
        <f>MATCH(H1220,H$3:H1220,0)</f>
        <v>1218</v>
      </c>
      <c r="B1220">
        <f t="shared" ref="B1220:B1283" si="38">COUNTIF(H$3:H$3102,H1220)</f>
        <v>1</v>
      </c>
      <c r="C1220">
        <f t="shared" ref="C1220:C1283" ca="1" si="39">LOOKUP(1,1/((OFFSET(D$3,A1220-1,0,B1220,1)="")+(OFFSET(D$3,A1220-1,0,B1220,1)=D$2))/((OFFSET(E$3,A1220-1,0,B1220,1)="")+(OFFSET(E$3,A1220-1,0,B1220,1)=E$2))/((OFFSET(F$3,A1220-1,0,B1220,1)="")+(OFFSET(F$3,A1220-1,0,B1220,1)=F$2))/((OFFSET(G$3,A1220-1,0,B1220,1)="")+(OFFSET(G$3,A1220-1,0,B1220,1)&lt;=G$2)),ROW(OFFSET(D$3,A1220-1,0,B1220,1)))</f>
        <v>1220</v>
      </c>
      <c r="H1220">
        <v>1218</v>
      </c>
      <c r="I1220" s="4" t="s">
        <v>520</v>
      </c>
      <c r="J1220" s="4"/>
      <c r="K1220" s="6"/>
    </row>
    <row r="1221" spans="1:11">
      <c r="A1221">
        <f>MATCH(H1221,H$3:H1221,0)</f>
        <v>1219</v>
      </c>
      <c r="B1221">
        <f t="shared" si="38"/>
        <v>1</v>
      </c>
      <c r="C1221">
        <f t="shared" ca="1" si="39"/>
        <v>1221</v>
      </c>
      <c r="H1221">
        <v>1219</v>
      </c>
      <c r="I1221" s="4" t="s">
        <v>537</v>
      </c>
      <c r="J1221" s="4" t="s">
        <v>884</v>
      </c>
      <c r="K1221" s="6"/>
    </row>
    <row r="1222" spans="1:11">
      <c r="A1222">
        <f>MATCH(H1222,H$3:H1222,0)</f>
        <v>1220</v>
      </c>
      <c r="B1222">
        <f t="shared" si="38"/>
        <v>1</v>
      </c>
      <c r="C1222">
        <f t="shared" ca="1" si="39"/>
        <v>1222</v>
      </c>
      <c r="H1222">
        <v>1220</v>
      </c>
      <c r="I1222" s="4" t="s">
        <v>539</v>
      </c>
      <c r="J1222" s="4" t="s">
        <v>886</v>
      </c>
      <c r="K1222" s="6"/>
    </row>
    <row r="1223" spans="1:11">
      <c r="A1223">
        <f>MATCH(H1223,H$3:H1223,0)</f>
        <v>1221</v>
      </c>
      <c r="B1223">
        <f t="shared" si="38"/>
        <v>1</v>
      </c>
      <c r="C1223">
        <f t="shared" ca="1" si="39"/>
        <v>1223</v>
      </c>
      <c r="H1223">
        <v>1221</v>
      </c>
      <c r="I1223" s="4" t="s">
        <v>519</v>
      </c>
      <c r="J1223" s="4" t="s">
        <v>868</v>
      </c>
      <c r="K1223" s="6"/>
    </row>
    <row r="1224" spans="1:11">
      <c r="A1224">
        <f>MATCH(H1224,H$3:H1224,0)</f>
        <v>1222</v>
      </c>
      <c r="B1224">
        <f t="shared" si="38"/>
        <v>1</v>
      </c>
      <c r="C1224">
        <f t="shared" ca="1" si="39"/>
        <v>1224</v>
      </c>
      <c r="H1224">
        <v>1222</v>
      </c>
      <c r="I1224" s="4" t="s">
        <v>523</v>
      </c>
      <c r="J1224" s="4" t="s">
        <v>871</v>
      </c>
      <c r="K1224" s="6"/>
    </row>
    <row r="1225" spans="1:11">
      <c r="A1225">
        <f>MATCH(H1225,H$3:H1225,0)</f>
        <v>1223</v>
      </c>
      <c r="B1225">
        <f t="shared" si="38"/>
        <v>1</v>
      </c>
      <c r="C1225">
        <f t="shared" ca="1" si="39"/>
        <v>1225</v>
      </c>
      <c r="H1225">
        <v>1223</v>
      </c>
      <c r="I1225" s="4" t="s">
        <v>524</v>
      </c>
      <c r="J1225" s="4" t="s">
        <v>872</v>
      </c>
      <c r="K1225" s="6"/>
    </row>
    <row r="1226" spans="1:11">
      <c r="A1226">
        <f>MATCH(H1226,H$3:H1226,0)</f>
        <v>1224</v>
      </c>
      <c r="B1226">
        <f t="shared" si="38"/>
        <v>1</v>
      </c>
      <c r="C1226">
        <f t="shared" ca="1" si="39"/>
        <v>1226</v>
      </c>
      <c r="H1226">
        <v>1224</v>
      </c>
      <c r="I1226" s="4" t="s">
        <v>741</v>
      </c>
      <c r="J1226" s="4" t="s">
        <v>881</v>
      </c>
      <c r="K1226" s="6"/>
    </row>
    <row r="1227" spans="1:11">
      <c r="A1227">
        <f>MATCH(H1227,H$3:H1227,0)</f>
        <v>1225</v>
      </c>
      <c r="B1227">
        <f t="shared" si="38"/>
        <v>1</v>
      </c>
      <c r="C1227">
        <f t="shared" ca="1" si="39"/>
        <v>1227</v>
      </c>
      <c r="H1227">
        <v>1225</v>
      </c>
      <c r="I1227" s="6" t="s">
        <v>3328</v>
      </c>
      <c r="J1227" s="4"/>
      <c r="K1227" s="6"/>
    </row>
    <row r="1228" spans="1:11">
      <c r="A1228">
        <f>MATCH(H1228,H$3:H1228,0)</f>
        <v>1226</v>
      </c>
      <c r="B1228">
        <f t="shared" si="38"/>
        <v>1</v>
      </c>
      <c r="C1228">
        <f t="shared" ca="1" si="39"/>
        <v>1228</v>
      </c>
      <c r="H1228">
        <v>1226</v>
      </c>
      <c r="I1228" s="4" t="s">
        <v>528</v>
      </c>
      <c r="J1228" s="4" t="s">
        <v>876</v>
      </c>
      <c r="K1228" s="6"/>
    </row>
    <row r="1229" spans="1:11">
      <c r="A1229">
        <f>MATCH(H1229,H$3:H1229,0)</f>
        <v>1227</v>
      </c>
      <c r="B1229">
        <f t="shared" si="38"/>
        <v>1</v>
      </c>
      <c r="C1229">
        <f t="shared" ca="1" si="39"/>
        <v>1229</v>
      </c>
      <c r="H1229">
        <v>1227</v>
      </c>
      <c r="I1229" s="4" t="s">
        <v>533</v>
      </c>
      <c r="J1229" s="4" t="s">
        <v>880</v>
      </c>
      <c r="K1229" s="6"/>
    </row>
    <row r="1230" spans="1:11">
      <c r="A1230">
        <f>MATCH(H1230,H$3:H1230,0)</f>
        <v>1228</v>
      </c>
      <c r="B1230">
        <f t="shared" si="38"/>
        <v>1</v>
      </c>
      <c r="C1230">
        <f t="shared" ca="1" si="39"/>
        <v>1230</v>
      </c>
      <c r="H1230">
        <v>1228</v>
      </c>
      <c r="I1230" s="4" t="s">
        <v>536</v>
      </c>
      <c r="J1230" s="4" t="s">
        <v>883</v>
      </c>
      <c r="K1230" s="6"/>
    </row>
    <row r="1231" spans="1:11">
      <c r="A1231">
        <f>MATCH(H1231,H$3:H1231,0)</f>
        <v>1229</v>
      </c>
      <c r="B1231">
        <f t="shared" si="38"/>
        <v>1</v>
      </c>
      <c r="C1231">
        <f t="shared" ca="1" si="39"/>
        <v>1231</v>
      </c>
      <c r="H1231">
        <v>1229</v>
      </c>
      <c r="I1231" s="4" t="s">
        <v>529</v>
      </c>
      <c r="J1231" s="4" t="s">
        <v>877</v>
      </c>
      <c r="K1231" s="6"/>
    </row>
    <row r="1232" spans="1:11">
      <c r="A1232">
        <f>MATCH(H1232,H$3:H1232,0)</f>
        <v>1230</v>
      </c>
      <c r="B1232">
        <f t="shared" si="38"/>
        <v>1</v>
      </c>
      <c r="C1232">
        <f t="shared" ca="1" si="39"/>
        <v>1232</v>
      </c>
      <c r="H1232">
        <v>1230</v>
      </c>
      <c r="I1232" s="4" t="s">
        <v>530</v>
      </c>
      <c r="J1232" s="4" t="s">
        <v>878</v>
      </c>
      <c r="K1232" s="6"/>
    </row>
    <row r="1233" spans="1:11">
      <c r="A1233">
        <f>MATCH(H1233,H$3:H1233,0)</f>
        <v>1231</v>
      </c>
      <c r="B1233">
        <f t="shared" si="38"/>
        <v>1</v>
      </c>
      <c r="C1233">
        <f t="shared" ca="1" si="39"/>
        <v>1233</v>
      </c>
      <c r="H1233">
        <v>1231</v>
      </c>
      <c r="I1233" s="4" t="s">
        <v>531</v>
      </c>
      <c r="J1233" s="4" t="s">
        <v>763</v>
      </c>
      <c r="K1233" s="6"/>
    </row>
    <row r="1234" spans="1:11" ht="38.25">
      <c r="A1234">
        <f>MATCH(H1234,H$3:H1234,0)</f>
        <v>1232</v>
      </c>
      <c r="B1234">
        <f t="shared" si="38"/>
        <v>1</v>
      </c>
      <c r="C1234">
        <f t="shared" ca="1" si="39"/>
        <v>1234</v>
      </c>
      <c r="H1234">
        <v>1232</v>
      </c>
      <c r="I1234" s="5" t="s">
        <v>3425</v>
      </c>
      <c r="J1234" s="5" t="s">
        <v>3426</v>
      </c>
      <c r="K1234" s="6"/>
    </row>
    <row r="1235" spans="1:11">
      <c r="A1235">
        <f>MATCH(H1235,H$3:H1235,0)</f>
        <v>1233</v>
      </c>
      <c r="B1235">
        <f t="shared" si="38"/>
        <v>1</v>
      </c>
      <c r="C1235">
        <f t="shared" ca="1" si="39"/>
        <v>1235</v>
      </c>
      <c r="H1235">
        <v>1233</v>
      </c>
      <c r="I1235" s="6" t="s">
        <v>3329</v>
      </c>
      <c r="J1235" s="4"/>
      <c r="K1235" s="6"/>
    </row>
    <row r="1236" spans="1:11" ht="51">
      <c r="A1236">
        <f>MATCH(H1236,H$3:H1236,0)</f>
        <v>1234</v>
      </c>
      <c r="B1236">
        <f t="shared" si="38"/>
        <v>1</v>
      </c>
      <c r="C1236">
        <f t="shared" ca="1" si="39"/>
        <v>1236</v>
      </c>
      <c r="H1236">
        <v>1234</v>
      </c>
      <c r="I1236" s="5" t="s">
        <v>3427</v>
      </c>
      <c r="J1236" s="5" t="s">
        <v>3428</v>
      </c>
      <c r="K1236" s="6"/>
    </row>
    <row r="1237" spans="1:11">
      <c r="A1237">
        <f>MATCH(H1237,H$3:H1237,0)</f>
        <v>1235</v>
      </c>
      <c r="B1237">
        <f t="shared" si="38"/>
        <v>1</v>
      </c>
      <c r="C1237">
        <f t="shared" ca="1" si="39"/>
        <v>1237</v>
      </c>
      <c r="H1237">
        <v>1235</v>
      </c>
      <c r="I1237" s="4" t="s">
        <v>540</v>
      </c>
      <c r="J1237" s="4" t="s">
        <v>887</v>
      </c>
      <c r="K1237" s="6"/>
    </row>
    <row r="1238" spans="1:11">
      <c r="A1238">
        <f>MATCH(H1238,H$3:H1238,0)</f>
        <v>1236</v>
      </c>
      <c r="B1238">
        <f t="shared" si="38"/>
        <v>1</v>
      </c>
      <c r="C1238">
        <f t="shared" ca="1" si="39"/>
        <v>1238</v>
      </c>
      <c r="H1238">
        <v>1236</v>
      </c>
      <c r="I1238" s="4" t="s">
        <v>521</v>
      </c>
      <c r="J1238" s="4" t="s">
        <v>869</v>
      </c>
      <c r="K1238" s="6"/>
    </row>
    <row r="1239" spans="1:11">
      <c r="A1239">
        <f>MATCH(H1239,H$3:H1239,0)</f>
        <v>1237</v>
      </c>
      <c r="B1239">
        <f t="shared" si="38"/>
        <v>1</v>
      </c>
      <c r="C1239">
        <f t="shared" ca="1" si="39"/>
        <v>1239</v>
      </c>
      <c r="H1239">
        <v>1237</v>
      </c>
      <c r="I1239" s="6" t="s">
        <v>3330</v>
      </c>
      <c r="J1239" s="4"/>
      <c r="K1239" s="6"/>
    </row>
    <row r="1240" spans="1:11" ht="25.5">
      <c r="A1240">
        <f>MATCH(H1240,H$3:H1240,0)</f>
        <v>1238</v>
      </c>
      <c r="B1240">
        <f t="shared" si="38"/>
        <v>1</v>
      </c>
      <c r="C1240">
        <f t="shared" ca="1" si="39"/>
        <v>1240</v>
      </c>
      <c r="H1240">
        <v>1238</v>
      </c>
      <c r="I1240" s="5" t="s">
        <v>3429</v>
      </c>
      <c r="J1240" s="5" t="s">
        <v>3430</v>
      </c>
      <c r="K1240" s="6"/>
    </row>
    <row r="1241" spans="1:11">
      <c r="A1241">
        <f>MATCH(H1241,H$3:H1241,0)</f>
        <v>1239</v>
      </c>
      <c r="B1241">
        <f t="shared" si="38"/>
        <v>1</v>
      </c>
      <c r="C1241">
        <f t="shared" ca="1" si="39"/>
        <v>1241</v>
      </c>
      <c r="H1241">
        <v>1239</v>
      </c>
      <c r="I1241" s="4" t="s">
        <v>549</v>
      </c>
      <c r="J1241" s="4" t="s">
        <v>896</v>
      </c>
      <c r="K1241" s="6"/>
    </row>
    <row r="1242" spans="1:11">
      <c r="A1242">
        <f>MATCH(H1242,H$3:H1242,0)</f>
        <v>1240</v>
      </c>
      <c r="B1242">
        <f t="shared" si="38"/>
        <v>1</v>
      </c>
      <c r="C1242">
        <f t="shared" ca="1" si="39"/>
        <v>1242</v>
      </c>
      <c r="H1242">
        <v>1240</v>
      </c>
      <c r="I1242" s="4" t="s">
        <v>548</v>
      </c>
      <c r="J1242" s="4" t="s">
        <v>895</v>
      </c>
      <c r="K1242" s="6"/>
    </row>
    <row r="1243" spans="1:11">
      <c r="A1243">
        <f>MATCH(H1243,H$3:H1243,0)</f>
        <v>1241</v>
      </c>
      <c r="B1243">
        <f t="shared" si="38"/>
        <v>1</v>
      </c>
      <c r="C1243">
        <f t="shared" ca="1" si="39"/>
        <v>1243</v>
      </c>
      <c r="H1243">
        <v>1241</v>
      </c>
      <c r="I1243" s="4" t="s">
        <v>555</v>
      </c>
      <c r="J1243" s="4" t="s">
        <v>901</v>
      </c>
      <c r="K1243" s="6"/>
    </row>
    <row r="1244" spans="1:11">
      <c r="A1244">
        <f>MATCH(H1244,H$3:H1244,0)</f>
        <v>1242</v>
      </c>
      <c r="B1244">
        <f t="shared" si="38"/>
        <v>1</v>
      </c>
      <c r="C1244">
        <f t="shared" ca="1" si="39"/>
        <v>1244</v>
      </c>
      <c r="H1244">
        <v>1242</v>
      </c>
      <c r="I1244" s="4" t="s">
        <v>556</v>
      </c>
      <c r="J1244" s="4" t="s">
        <v>902</v>
      </c>
      <c r="K1244" s="6"/>
    </row>
    <row r="1245" spans="1:11">
      <c r="A1245">
        <f>MATCH(H1245,H$3:H1245,0)</f>
        <v>1243</v>
      </c>
      <c r="B1245">
        <f t="shared" si="38"/>
        <v>1</v>
      </c>
      <c r="C1245">
        <f t="shared" ca="1" si="39"/>
        <v>1245</v>
      </c>
      <c r="H1245">
        <v>1243</v>
      </c>
      <c r="I1245" s="6" t="s">
        <v>3331</v>
      </c>
      <c r="J1245" s="4"/>
      <c r="K1245" s="6"/>
    </row>
    <row r="1246" spans="1:11">
      <c r="A1246">
        <f>MATCH(H1246,H$3:H1246,0)</f>
        <v>1244</v>
      </c>
      <c r="B1246">
        <f t="shared" si="38"/>
        <v>1</v>
      </c>
      <c r="C1246">
        <f t="shared" ca="1" si="39"/>
        <v>1246</v>
      </c>
      <c r="H1246">
        <v>1244</v>
      </c>
      <c r="I1246" s="6" t="s">
        <v>3332</v>
      </c>
      <c r="J1246" s="4"/>
      <c r="K1246" s="6"/>
    </row>
    <row r="1247" spans="1:11">
      <c r="A1247">
        <f>MATCH(H1247,H$3:H1247,0)</f>
        <v>1245</v>
      </c>
      <c r="B1247">
        <f t="shared" si="38"/>
        <v>1</v>
      </c>
      <c r="C1247">
        <f t="shared" ca="1" si="39"/>
        <v>1247</v>
      </c>
      <c r="H1247">
        <v>1245</v>
      </c>
      <c r="I1247" s="4" t="s">
        <v>554</v>
      </c>
      <c r="J1247" s="4" t="s">
        <v>900</v>
      </c>
      <c r="K1247" s="6"/>
    </row>
    <row r="1248" spans="1:11">
      <c r="A1248">
        <f>MATCH(H1248,H$3:H1248,0)</f>
        <v>1246</v>
      </c>
      <c r="B1248">
        <f t="shared" si="38"/>
        <v>1</v>
      </c>
      <c r="C1248">
        <f t="shared" ca="1" si="39"/>
        <v>1248</v>
      </c>
      <c r="H1248">
        <v>1246</v>
      </c>
      <c r="I1248" s="4" t="s">
        <v>553</v>
      </c>
      <c r="J1248" s="6" t="s">
        <v>3195</v>
      </c>
      <c r="K1248" s="6"/>
    </row>
    <row r="1249" spans="1:11">
      <c r="A1249">
        <f>MATCH(H1249,H$3:H1249,0)</f>
        <v>1247</v>
      </c>
      <c r="B1249">
        <f t="shared" si="38"/>
        <v>1</v>
      </c>
      <c r="C1249">
        <f t="shared" ca="1" si="39"/>
        <v>1249</v>
      </c>
      <c r="H1249">
        <v>1247</v>
      </c>
      <c r="I1249" s="4" t="s">
        <v>550</v>
      </c>
      <c r="J1249" s="4" t="s">
        <v>897</v>
      </c>
      <c r="K1249" s="6"/>
    </row>
    <row r="1250" spans="1:11">
      <c r="A1250">
        <f>MATCH(H1250,H$3:H1250,0)</f>
        <v>1248</v>
      </c>
      <c r="B1250">
        <f t="shared" si="38"/>
        <v>1</v>
      </c>
      <c r="C1250">
        <f t="shared" ca="1" si="39"/>
        <v>1250</v>
      </c>
      <c r="H1250">
        <v>1248</v>
      </c>
      <c r="I1250" s="4" t="s">
        <v>557</v>
      </c>
      <c r="J1250" s="4" t="s">
        <v>903</v>
      </c>
      <c r="K1250" s="6"/>
    </row>
    <row r="1251" spans="1:11">
      <c r="A1251">
        <f>MATCH(H1251,H$3:H1251,0)</f>
        <v>1249</v>
      </c>
      <c r="B1251">
        <f t="shared" si="38"/>
        <v>1</v>
      </c>
      <c r="C1251">
        <f t="shared" ca="1" si="39"/>
        <v>1251</v>
      </c>
      <c r="H1251">
        <v>1249</v>
      </c>
      <c r="I1251" s="4" t="s">
        <v>552</v>
      </c>
      <c r="J1251" s="4" t="s">
        <v>898</v>
      </c>
      <c r="K1251" s="6"/>
    </row>
    <row r="1252" spans="1:11">
      <c r="A1252">
        <f>MATCH(H1252,H$3:H1252,0)</f>
        <v>1250</v>
      </c>
      <c r="B1252">
        <f t="shared" si="38"/>
        <v>1</v>
      </c>
      <c r="C1252">
        <f t="shared" ca="1" si="39"/>
        <v>1252</v>
      </c>
      <c r="H1252">
        <v>1250</v>
      </c>
      <c r="I1252" s="4" t="s">
        <v>551</v>
      </c>
      <c r="J1252" s="4" t="s">
        <v>899</v>
      </c>
      <c r="K1252" s="6"/>
    </row>
    <row r="1253" spans="1:11">
      <c r="A1253">
        <f>MATCH(H1253,H$3:H1253,0)</f>
        <v>1251</v>
      </c>
      <c r="B1253">
        <f t="shared" si="38"/>
        <v>1</v>
      </c>
      <c r="C1253">
        <f t="shared" ca="1" si="39"/>
        <v>1253</v>
      </c>
      <c r="H1253">
        <v>1251</v>
      </c>
      <c r="I1253" s="4" t="s">
        <v>559</v>
      </c>
      <c r="J1253" s="4" t="s">
        <v>904</v>
      </c>
      <c r="K1253" s="6"/>
    </row>
    <row r="1254" spans="1:11">
      <c r="A1254">
        <f>MATCH(H1254,H$3:H1254,0)</f>
        <v>1252</v>
      </c>
      <c r="B1254">
        <f t="shared" si="38"/>
        <v>1</v>
      </c>
      <c r="C1254">
        <f t="shared" ca="1" si="39"/>
        <v>1254</v>
      </c>
      <c r="H1254">
        <v>1252</v>
      </c>
      <c r="I1254" s="4" t="s">
        <v>560</v>
      </c>
      <c r="J1254" s="4" t="s">
        <v>905</v>
      </c>
      <c r="K1254" s="6"/>
    </row>
    <row r="1255" spans="1:11">
      <c r="A1255">
        <f>MATCH(H1255,H$3:H1255,0)</f>
        <v>1253</v>
      </c>
      <c r="B1255">
        <f t="shared" si="38"/>
        <v>1</v>
      </c>
      <c r="C1255">
        <f t="shared" ca="1" si="39"/>
        <v>1255</v>
      </c>
      <c r="H1255">
        <v>1253</v>
      </c>
      <c r="I1255" s="4" t="s">
        <v>558</v>
      </c>
      <c r="J1255" s="4" t="s">
        <v>744</v>
      </c>
      <c r="K1255" s="6"/>
    </row>
    <row r="1256" spans="1:11">
      <c r="A1256">
        <f>MATCH(H1256,H$3:H1256,0)</f>
        <v>1254</v>
      </c>
      <c r="B1256">
        <f t="shared" si="38"/>
        <v>1</v>
      </c>
      <c r="C1256">
        <f t="shared" ca="1" si="39"/>
        <v>1256</v>
      </c>
      <c r="H1256">
        <v>1254</v>
      </c>
      <c r="I1256" s="4" t="s">
        <v>429</v>
      </c>
      <c r="J1256" s="4" t="s">
        <v>798</v>
      </c>
      <c r="K1256" s="6"/>
    </row>
    <row r="1257" spans="1:11" ht="51">
      <c r="A1257">
        <f>MATCH(H1257,H$3:H1257,0)</f>
        <v>1255</v>
      </c>
      <c r="B1257">
        <f t="shared" si="38"/>
        <v>1</v>
      </c>
      <c r="C1257">
        <f t="shared" ca="1" si="39"/>
        <v>1257</v>
      </c>
      <c r="H1257">
        <v>1255</v>
      </c>
      <c r="I1257" s="7" t="s">
        <v>3696</v>
      </c>
      <c r="J1257" s="4" t="s">
        <v>907</v>
      </c>
      <c r="K1257" s="6"/>
    </row>
    <row r="1258" spans="1:11" ht="216.75">
      <c r="A1258">
        <f>MATCH(H1258,H$3:H1258,0)</f>
        <v>1256</v>
      </c>
      <c r="B1258">
        <f t="shared" si="38"/>
        <v>1</v>
      </c>
      <c r="C1258">
        <f t="shared" ca="1" si="39"/>
        <v>1258</v>
      </c>
      <c r="H1258">
        <v>1256</v>
      </c>
      <c r="I1258" s="8" t="s">
        <v>3431</v>
      </c>
      <c r="J1258" s="8" t="s">
        <v>3432</v>
      </c>
      <c r="K1258" s="6"/>
    </row>
    <row r="1259" spans="1:11" ht="76.5">
      <c r="A1259">
        <f>MATCH(H1259,H$3:H1259,0)</f>
        <v>1257</v>
      </c>
      <c r="B1259">
        <f t="shared" si="38"/>
        <v>1</v>
      </c>
      <c r="C1259">
        <f t="shared" ca="1" si="39"/>
        <v>1259</v>
      </c>
      <c r="H1259">
        <v>1257</v>
      </c>
      <c r="I1259" s="8" t="s">
        <v>3433</v>
      </c>
      <c r="J1259" s="8" t="s">
        <v>3434</v>
      </c>
      <c r="K1259" s="6"/>
    </row>
    <row r="1260" spans="1:11">
      <c r="A1260">
        <f>MATCH(H1260,H$3:H1260,0)</f>
        <v>1258</v>
      </c>
      <c r="B1260">
        <f t="shared" si="38"/>
        <v>1</v>
      </c>
      <c r="C1260">
        <f t="shared" ca="1" si="39"/>
        <v>1260</v>
      </c>
      <c r="H1260">
        <v>1258</v>
      </c>
      <c r="I1260" s="6" t="s">
        <v>3333</v>
      </c>
      <c r="J1260" s="4"/>
      <c r="K1260" s="6"/>
    </row>
    <row r="1261" spans="1:11">
      <c r="A1261">
        <f>MATCH(H1261,H$3:H1261,0)</f>
        <v>1259</v>
      </c>
      <c r="B1261">
        <f t="shared" si="38"/>
        <v>1</v>
      </c>
      <c r="C1261">
        <f t="shared" ca="1" si="39"/>
        <v>1261</v>
      </c>
      <c r="H1261">
        <v>1259</v>
      </c>
      <c r="I1261" s="4" t="s">
        <v>569</v>
      </c>
      <c r="J1261" s="4" t="s">
        <v>914</v>
      </c>
      <c r="K1261" s="6"/>
    </row>
    <row r="1262" spans="1:11" ht="38.25">
      <c r="A1262">
        <f>MATCH(H1262,H$3:H1262,0)</f>
        <v>1260</v>
      </c>
      <c r="B1262">
        <f t="shared" si="38"/>
        <v>1</v>
      </c>
      <c r="C1262">
        <f t="shared" ca="1" si="39"/>
        <v>1262</v>
      </c>
      <c r="H1262">
        <v>1260</v>
      </c>
      <c r="I1262" s="5" t="s">
        <v>3435</v>
      </c>
      <c r="J1262" s="5" t="s">
        <v>3436</v>
      </c>
      <c r="K1262" s="6"/>
    </row>
    <row r="1263" spans="1:11">
      <c r="A1263">
        <f>MATCH(H1263,H$3:H1263,0)</f>
        <v>1261</v>
      </c>
      <c r="B1263">
        <f t="shared" si="38"/>
        <v>1</v>
      </c>
      <c r="C1263">
        <f t="shared" ca="1" si="39"/>
        <v>1263</v>
      </c>
      <c r="H1263">
        <v>1261</v>
      </c>
      <c r="I1263" s="4" t="s">
        <v>565</v>
      </c>
      <c r="J1263" s="4" t="s">
        <v>910</v>
      </c>
      <c r="K1263" s="6"/>
    </row>
    <row r="1264" spans="1:11">
      <c r="A1264">
        <f>MATCH(H1264,H$3:H1264,0)</f>
        <v>1262</v>
      </c>
      <c r="B1264">
        <f t="shared" si="38"/>
        <v>1</v>
      </c>
      <c r="C1264">
        <f t="shared" ca="1" si="39"/>
        <v>1264</v>
      </c>
      <c r="H1264">
        <v>1262</v>
      </c>
      <c r="I1264" s="4" t="s">
        <v>566</v>
      </c>
      <c r="J1264" s="4" t="s">
        <v>911</v>
      </c>
      <c r="K1264" s="6"/>
    </row>
    <row r="1265" spans="1:11">
      <c r="A1265">
        <f>MATCH(H1265,H$3:H1265,0)</f>
        <v>1263</v>
      </c>
      <c r="B1265">
        <f t="shared" si="38"/>
        <v>1</v>
      </c>
      <c r="C1265">
        <f t="shared" ca="1" si="39"/>
        <v>1265</v>
      </c>
      <c r="H1265">
        <v>1263</v>
      </c>
      <c r="I1265" s="4" t="s">
        <v>567</v>
      </c>
      <c r="J1265" s="4" t="s">
        <v>912</v>
      </c>
      <c r="K1265" s="6"/>
    </row>
    <row r="1266" spans="1:11">
      <c r="A1266">
        <f>MATCH(H1266,H$3:H1266,0)</f>
        <v>1264</v>
      </c>
      <c r="B1266">
        <f t="shared" si="38"/>
        <v>1</v>
      </c>
      <c r="C1266">
        <f t="shared" ca="1" si="39"/>
        <v>1266</v>
      </c>
      <c r="H1266">
        <v>1264</v>
      </c>
      <c r="I1266" s="4" t="s">
        <v>563</v>
      </c>
      <c r="J1266" s="4" t="s">
        <v>908</v>
      </c>
      <c r="K1266" s="6"/>
    </row>
    <row r="1267" spans="1:11">
      <c r="A1267">
        <f>MATCH(H1267,H$3:H1267,0)</f>
        <v>1265</v>
      </c>
      <c r="B1267">
        <f t="shared" si="38"/>
        <v>1</v>
      </c>
      <c r="C1267">
        <f t="shared" ca="1" si="39"/>
        <v>1267</v>
      </c>
      <c r="H1267">
        <v>1265</v>
      </c>
      <c r="I1267" s="4" t="s">
        <v>564</v>
      </c>
      <c r="J1267" s="4" t="s">
        <v>909</v>
      </c>
      <c r="K1267" s="6"/>
    </row>
    <row r="1268" spans="1:11">
      <c r="A1268">
        <f>MATCH(H1268,H$3:H1268,0)</f>
        <v>1266</v>
      </c>
      <c r="B1268">
        <f t="shared" si="38"/>
        <v>1</v>
      </c>
      <c r="C1268">
        <f t="shared" ca="1" si="39"/>
        <v>1268</v>
      </c>
      <c r="H1268">
        <v>1266</v>
      </c>
      <c r="I1268" s="6" t="s">
        <v>3334</v>
      </c>
      <c r="J1268" s="4"/>
      <c r="K1268" s="6"/>
    </row>
    <row r="1269" spans="1:11">
      <c r="A1269">
        <f>MATCH(H1269,H$3:H1269,0)</f>
        <v>1267</v>
      </c>
      <c r="B1269">
        <f t="shared" si="38"/>
        <v>1</v>
      </c>
      <c r="C1269">
        <f t="shared" ca="1" si="39"/>
        <v>1269</v>
      </c>
      <c r="H1269">
        <v>1267</v>
      </c>
      <c r="I1269" s="4" t="s">
        <v>575</v>
      </c>
      <c r="J1269" s="4" t="s">
        <v>918</v>
      </c>
      <c r="K1269" s="6"/>
    </row>
    <row r="1270" spans="1:11">
      <c r="A1270">
        <f>MATCH(H1270,H$3:H1270,0)</f>
        <v>1268</v>
      </c>
      <c r="B1270">
        <f t="shared" si="38"/>
        <v>1</v>
      </c>
      <c r="C1270">
        <f t="shared" ca="1" si="39"/>
        <v>1270</v>
      </c>
      <c r="H1270">
        <v>1268</v>
      </c>
      <c r="I1270" s="6" t="s">
        <v>3335</v>
      </c>
      <c r="J1270" s="4"/>
      <c r="K1270" s="6"/>
    </row>
    <row r="1271" spans="1:11">
      <c r="A1271">
        <f>MATCH(H1271,H$3:H1271,0)</f>
        <v>1269</v>
      </c>
      <c r="B1271">
        <f t="shared" si="38"/>
        <v>1</v>
      </c>
      <c r="C1271">
        <f t="shared" ca="1" si="39"/>
        <v>1271</v>
      </c>
      <c r="H1271">
        <v>1269</v>
      </c>
      <c r="I1271" s="4" t="s">
        <v>570</v>
      </c>
      <c r="J1271" s="4" t="s">
        <v>745</v>
      </c>
      <c r="K1271" s="6"/>
    </row>
    <row r="1272" spans="1:11">
      <c r="A1272">
        <f>MATCH(H1272,H$3:H1272,0)</f>
        <v>1270</v>
      </c>
      <c r="B1272">
        <f t="shared" si="38"/>
        <v>1</v>
      </c>
      <c r="C1272">
        <f t="shared" ca="1" si="39"/>
        <v>1272</v>
      </c>
      <c r="H1272">
        <v>1270</v>
      </c>
      <c r="I1272" s="4" t="s">
        <v>571</v>
      </c>
      <c r="J1272" s="4" t="s">
        <v>915</v>
      </c>
      <c r="K1272" s="6"/>
    </row>
    <row r="1273" spans="1:11">
      <c r="A1273">
        <f>MATCH(H1273,H$3:H1273,0)</f>
        <v>1271</v>
      </c>
      <c r="B1273">
        <f t="shared" si="38"/>
        <v>1</v>
      </c>
      <c r="C1273">
        <f t="shared" ca="1" si="39"/>
        <v>1273</v>
      </c>
      <c r="H1273">
        <v>1271</v>
      </c>
      <c r="I1273" s="4" t="s">
        <v>391</v>
      </c>
      <c r="J1273" s="4" t="s">
        <v>764</v>
      </c>
      <c r="K1273" s="6"/>
    </row>
    <row r="1274" spans="1:11">
      <c r="A1274">
        <f>MATCH(H1274,H$3:H1274,0)</f>
        <v>1272</v>
      </c>
      <c r="B1274">
        <f t="shared" si="38"/>
        <v>1</v>
      </c>
      <c r="C1274">
        <f t="shared" ca="1" si="39"/>
        <v>1274</v>
      </c>
      <c r="H1274">
        <v>1272</v>
      </c>
      <c r="I1274" s="4" t="s">
        <v>392</v>
      </c>
      <c r="J1274" s="4" t="s">
        <v>765</v>
      </c>
      <c r="K1274" s="6"/>
    </row>
    <row r="1275" spans="1:11">
      <c r="A1275">
        <f>MATCH(H1275,H$3:H1275,0)</f>
        <v>1273</v>
      </c>
      <c r="B1275">
        <f t="shared" si="38"/>
        <v>1</v>
      </c>
      <c r="C1275">
        <f t="shared" ca="1" si="39"/>
        <v>1275</v>
      </c>
      <c r="H1275">
        <v>1273</v>
      </c>
      <c r="I1275" s="4" t="s">
        <v>572</v>
      </c>
      <c r="J1275" s="4" t="s">
        <v>916</v>
      </c>
      <c r="K1275" s="6"/>
    </row>
    <row r="1276" spans="1:11">
      <c r="A1276">
        <f>MATCH(H1276,H$3:H1276,0)</f>
        <v>1274</v>
      </c>
      <c r="B1276">
        <f t="shared" si="38"/>
        <v>1</v>
      </c>
      <c r="C1276">
        <f t="shared" ca="1" si="39"/>
        <v>1276</v>
      </c>
      <c r="H1276">
        <v>1274</v>
      </c>
      <c r="I1276" s="4" t="s">
        <v>573</v>
      </c>
      <c r="J1276" s="4"/>
      <c r="K1276" s="6"/>
    </row>
    <row r="1277" spans="1:11">
      <c r="A1277">
        <f>MATCH(H1277,H$3:H1277,0)</f>
        <v>1275</v>
      </c>
      <c r="B1277">
        <f t="shared" si="38"/>
        <v>1</v>
      </c>
      <c r="C1277">
        <f t="shared" ca="1" si="39"/>
        <v>1277</v>
      </c>
      <c r="H1277">
        <v>1275</v>
      </c>
      <c r="I1277" s="4" t="s">
        <v>393</v>
      </c>
      <c r="J1277" s="4"/>
      <c r="K1277" s="6"/>
    </row>
    <row r="1278" spans="1:11">
      <c r="A1278">
        <f>MATCH(H1278,H$3:H1278,0)</f>
        <v>1276</v>
      </c>
      <c r="B1278">
        <f t="shared" si="38"/>
        <v>1</v>
      </c>
      <c r="C1278">
        <f t="shared" ca="1" si="39"/>
        <v>1278</v>
      </c>
      <c r="H1278">
        <v>1276</v>
      </c>
      <c r="I1278" s="4" t="s">
        <v>574</v>
      </c>
      <c r="J1278" s="4" t="s">
        <v>917</v>
      </c>
      <c r="K1278" s="6"/>
    </row>
    <row r="1279" spans="1:11">
      <c r="A1279">
        <f>MATCH(H1279,H$3:H1279,0)</f>
        <v>1277</v>
      </c>
      <c r="B1279">
        <f t="shared" si="38"/>
        <v>1</v>
      </c>
      <c r="C1279">
        <f t="shared" ca="1" si="39"/>
        <v>1279</v>
      </c>
      <c r="H1279">
        <v>1277</v>
      </c>
      <c r="I1279" s="4" t="s">
        <v>385</v>
      </c>
      <c r="J1279" s="4" t="s">
        <v>759</v>
      </c>
      <c r="K1279" s="6"/>
    </row>
    <row r="1280" spans="1:11">
      <c r="A1280">
        <f>MATCH(H1280,H$3:H1280,0)</f>
        <v>1278</v>
      </c>
      <c r="B1280">
        <f t="shared" si="38"/>
        <v>1</v>
      </c>
      <c r="C1280">
        <f t="shared" ca="1" si="39"/>
        <v>1280</v>
      </c>
      <c r="H1280">
        <v>1278</v>
      </c>
      <c r="I1280" s="4" t="s">
        <v>568</v>
      </c>
      <c r="J1280" s="4" t="s">
        <v>913</v>
      </c>
      <c r="K1280" s="6"/>
    </row>
    <row r="1281" spans="1:11" ht="38.25">
      <c r="A1281">
        <f>MATCH(H1281,H$3:H1281,0)</f>
        <v>1279</v>
      </c>
      <c r="B1281">
        <f t="shared" si="38"/>
        <v>1</v>
      </c>
      <c r="C1281">
        <f t="shared" ca="1" si="39"/>
        <v>1281</v>
      </c>
      <c r="H1281">
        <v>1279</v>
      </c>
      <c r="I1281" s="5" t="s">
        <v>3437</v>
      </c>
      <c r="J1281" s="4" t="s">
        <v>923</v>
      </c>
      <c r="K1281" s="6"/>
    </row>
    <row r="1282" spans="1:11" ht="51">
      <c r="A1282">
        <f>MATCH(H1282,H$3:H1282,0)</f>
        <v>1280</v>
      </c>
      <c r="B1282">
        <f t="shared" si="38"/>
        <v>1</v>
      </c>
      <c r="C1282">
        <f t="shared" ca="1" si="39"/>
        <v>1282</v>
      </c>
      <c r="H1282">
        <v>1280</v>
      </c>
      <c r="I1282" s="7" t="s">
        <v>3697</v>
      </c>
      <c r="J1282" s="4" t="s">
        <v>922</v>
      </c>
      <c r="K1282" s="6"/>
    </row>
    <row r="1283" spans="1:11" ht="25.5">
      <c r="A1283">
        <f>MATCH(H1283,H$3:H1283,0)</f>
        <v>1281</v>
      </c>
      <c r="B1283">
        <f t="shared" si="38"/>
        <v>1</v>
      </c>
      <c r="C1283">
        <f t="shared" ca="1" si="39"/>
        <v>1283</v>
      </c>
      <c r="H1283">
        <v>1281</v>
      </c>
      <c r="I1283" s="5" t="s">
        <v>3438</v>
      </c>
      <c r="J1283" s="4" t="s">
        <v>920</v>
      </c>
      <c r="K1283" s="6"/>
    </row>
    <row r="1284" spans="1:11">
      <c r="A1284">
        <f>MATCH(H1284,H$3:H1284,0)</f>
        <v>1282</v>
      </c>
      <c r="B1284">
        <f t="shared" ref="B1284:B1347" si="40">COUNTIF(H$3:H$3102,H1284)</f>
        <v>1</v>
      </c>
      <c r="C1284">
        <f t="shared" ref="C1284:C1347" ca="1" si="41">LOOKUP(1,1/((OFFSET(D$3,A1284-1,0,B1284,1)="")+(OFFSET(D$3,A1284-1,0,B1284,1)=D$2))/((OFFSET(E$3,A1284-1,0,B1284,1)="")+(OFFSET(E$3,A1284-1,0,B1284,1)=E$2))/((OFFSET(F$3,A1284-1,0,B1284,1)="")+(OFFSET(F$3,A1284-1,0,B1284,1)=F$2))/((OFFSET(G$3,A1284-1,0,B1284,1)="")+(OFFSET(G$3,A1284-1,0,B1284,1)&lt;=G$2)),ROW(OFFSET(D$3,A1284-1,0,B1284,1)))</f>
        <v>1284</v>
      </c>
      <c r="H1284">
        <v>1282</v>
      </c>
      <c r="I1284" s="6" t="s">
        <v>3336</v>
      </c>
      <c r="J1284" s="4"/>
      <c r="K1284" s="6"/>
    </row>
    <row r="1285" spans="1:11">
      <c r="A1285">
        <f>MATCH(H1285,H$3:H1285,0)</f>
        <v>1283</v>
      </c>
      <c r="B1285">
        <f t="shared" si="40"/>
        <v>1</v>
      </c>
      <c r="C1285">
        <f t="shared" ca="1" si="41"/>
        <v>1285</v>
      </c>
      <c r="H1285">
        <v>1283</v>
      </c>
      <c r="I1285" s="4" t="s">
        <v>576</v>
      </c>
      <c r="J1285" s="4"/>
      <c r="K1285" s="6"/>
    </row>
    <row r="1286" spans="1:11">
      <c r="A1286">
        <f>MATCH(H1286,H$3:H1286,0)</f>
        <v>1284</v>
      </c>
      <c r="B1286">
        <f t="shared" si="40"/>
        <v>1</v>
      </c>
      <c r="C1286">
        <f t="shared" ca="1" si="41"/>
        <v>1286</v>
      </c>
      <c r="H1286">
        <v>1284</v>
      </c>
      <c r="I1286" s="4" t="s">
        <v>577</v>
      </c>
      <c r="J1286" s="4" t="s">
        <v>921</v>
      </c>
      <c r="K1286" s="6"/>
    </row>
    <row r="1287" spans="1:11">
      <c r="A1287">
        <f>MATCH(H1287,H$3:H1287,0)</f>
        <v>1285</v>
      </c>
      <c r="B1287">
        <f t="shared" si="40"/>
        <v>1</v>
      </c>
      <c r="C1287">
        <f t="shared" ca="1" si="41"/>
        <v>1287</v>
      </c>
      <c r="H1287">
        <v>1285</v>
      </c>
      <c r="I1287" s="4" t="s">
        <v>562</v>
      </c>
      <c r="J1287" s="4" t="s">
        <v>906</v>
      </c>
      <c r="K1287" s="6"/>
    </row>
    <row r="1288" spans="1:11" ht="25.5">
      <c r="A1288">
        <f>MATCH(H1288,H$3:H1288,0)</f>
        <v>1286</v>
      </c>
      <c r="B1288">
        <f t="shared" si="40"/>
        <v>1</v>
      </c>
      <c r="C1288">
        <f t="shared" ca="1" si="41"/>
        <v>1288</v>
      </c>
      <c r="H1288">
        <v>1286</v>
      </c>
      <c r="I1288" s="5" t="s">
        <v>3439</v>
      </c>
      <c r="J1288" s="4" t="s">
        <v>919</v>
      </c>
      <c r="K1288" s="6"/>
    </row>
    <row r="1289" spans="1:11">
      <c r="A1289">
        <f>MATCH(H1289,H$3:H1289,0)</f>
        <v>1287</v>
      </c>
      <c r="B1289">
        <f t="shared" si="40"/>
        <v>1</v>
      </c>
      <c r="C1289">
        <f t="shared" ca="1" si="41"/>
        <v>1289</v>
      </c>
      <c r="H1289">
        <v>1287</v>
      </c>
      <c r="I1289" s="4" t="s">
        <v>580</v>
      </c>
      <c r="J1289" s="4" t="s">
        <v>926</v>
      </c>
      <c r="K1289" s="6"/>
    </row>
    <row r="1290" spans="1:11" ht="25.5">
      <c r="A1290">
        <f>MATCH(H1290,H$3:H1290,0)</f>
        <v>1288</v>
      </c>
      <c r="B1290">
        <f t="shared" si="40"/>
        <v>1</v>
      </c>
      <c r="C1290">
        <f t="shared" ca="1" si="41"/>
        <v>1290</v>
      </c>
      <c r="H1290">
        <v>1288</v>
      </c>
      <c r="I1290" s="5" t="s">
        <v>3440</v>
      </c>
      <c r="J1290" s="4" t="s">
        <v>930</v>
      </c>
      <c r="K1290" s="6"/>
    </row>
    <row r="1291" spans="1:11">
      <c r="A1291">
        <f>MATCH(H1291,H$3:H1291,0)</f>
        <v>1289</v>
      </c>
      <c r="B1291">
        <f t="shared" si="40"/>
        <v>1</v>
      </c>
      <c r="C1291">
        <f t="shared" ca="1" si="41"/>
        <v>1291</v>
      </c>
      <c r="H1291">
        <v>1289</v>
      </c>
      <c r="I1291" s="4" t="s">
        <v>581</v>
      </c>
      <c r="J1291" s="4" t="s">
        <v>927</v>
      </c>
      <c r="K1291" s="6"/>
    </row>
    <row r="1292" spans="1:11">
      <c r="A1292">
        <f>MATCH(H1292,H$3:H1292,0)</f>
        <v>1290</v>
      </c>
      <c r="B1292">
        <f t="shared" si="40"/>
        <v>1</v>
      </c>
      <c r="C1292">
        <f t="shared" ca="1" si="41"/>
        <v>1292</v>
      </c>
      <c r="H1292">
        <v>1290</v>
      </c>
      <c r="I1292" s="4" t="s">
        <v>582</v>
      </c>
      <c r="J1292" s="4" t="s">
        <v>929</v>
      </c>
      <c r="K1292" s="6"/>
    </row>
    <row r="1293" spans="1:11">
      <c r="A1293">
        <f>MATCH(H1293,H$3:H1293,0)</f>
        <v>1291</v>
      </c>
      <c r="B1293">
        <f t="shared" si="40"/>
        <v>1</v>
      </c>
      <c r="C1293">
        <f t="shared" ca="1" si="41"/>
        <v>1293</v>
      </c>
      <c r="H1293">
        <v>1291</v>
      </c>
      <c r="I1293" s="4" t="s">
        <v>578</v>
      </c>
      <c r="J1293" s="4" t="s">
        <v>924</v>
      </c>
      <c r="K1293" s="6"/>
    </row>
    <row r="1294" spans="1:11">
      <c r="A1294">
        <f>MATCH(H1294,H$3:H1294,0)</f>
        <v>1292</v>
      </c>
      <c r="B1294">
        <f t="shared" si="40"/>
        <v>1</v>
      </c>
      <c r="C1294">
        <f t="shared" ca="1" si="41"/>
        <v>1294</v>
      </c>
      <c r="H1294">
        <v>1292</v>
      </c>
      <c r="I1294" s="4" t="s">
        <v>579</v>
      </c>
      <c r="J1294" s="4" t="s">
        <v>925</v>
      </c>
      <c r="K1294" s="6"/>
    </row>
    <row r="1295" spans="1:11" ht="63.75">
      <c r="A1295">
        <f>MATCH(H1295,H$3:H1295,0)</f>
        <v>1293</v>
      </c>
      <c r="B1295">
        <f t="shared" si="40"/>
        <v>1</v>
      </c>
      <c r="C1295">
        <f t="shared" ca="1" si="41"/>
        <v>1295</v>
      </c>
      <c r="H1295">
        <v>1293</v>
      </c>
      <c r="I1295" s="8" t="s">
        <v>3713</v>
      </c>
      <c r="J1295" s="8" t="s">
        <v>3714</v>
      </c>
      <c r="K1295" s="6"/>
    </row>
    <row r="1296" spans="1:11">
      <c r="A1296">
        <f>MATCH(H1296,H$3:H1296,0)</f>
        <v>1294</v>
      </c>
      <c r="B1296">
        <f t="shared" si="40"/>
        <v>1</v>
      </c>
      <c r="C1296">
        <f t="shared" ca="1" si="41"/>
        <v>1296</v>
      </c>
      <c r="H1296">
        <v>1294</v>
      </c>
      <c r="I1296" s="4" t="s">
        <v>587</v>
      </c>
      <c r="J1296" s="4" t="s">
        <v>933</v>
      </c>
      <c r="K1296" s="6"/>
    </row>
    <row r="1297" spans="1:11">
      <c r="A1297">
        <f>MATCH(H1297,H$3:H1297,0)</f>
        <v>1295</v>
      </c>
      <c r="B1297">
        <f t="shared" si="40"/>
        <v>1</v>
      </c>
      <c r="C1297">
        <f t="shared" ca="1" si="41"/>
        <v>1297</v>
      </c>
      <c r="H1297">
        <v>1295</v>
      </c>
      <c r="I1297" s="4" t="s">
        <v>324</v>
      </c>
      <c r="J1297" s="4" t="s">
        <v>325</v>
      </c>
      <c r="K1297" s="6"/>
    </row>
    <row r="1298" spans="1:11" ht="51">
      <c r="A1298">
        <f>MATCH(H1298,H$3:H1298,0)</f>
        <v>1296</v>
      </c>
      <c r="B1298">
        <f t="shared" si="40"/>
        <v>1</v>
      </c>
      <c r="C1298">
        <f t="shared" ca="1" si="41"/>
        <v>1298</v>
      </c>
      <c r="H1298">
        <v>1296</v>
      </c>
      <c r="I1298" s="9" t="s">
        <v>3674</v>
      </c>
      <c r="J1298" s="9" t="s">
        <v>3673</v>
      </c>
      <c r="K1298" s="6"/>
    </row>
    <row r="1299" spans="1:11">
      <c r="A1299">
        <f>MATCH(H1299,H$3:H1299,0)</f>
        <v>1297</v>
      </c>
      <c r="B1299">
        <f t="shared" si="40"/>
        <v>1</v>
      </c>
      <c r="C1299">
        <f t="shared" ca="1" si="41"/>
        <v>1299</v>
      </c>
      <c r="H1299">
        <v>1297</v>
      </c>
      <c r="I1299" s="4" t="s">
        <v>586</v>
      </c>
      <c r="J1299" s="4" t="s">
        <v>749</v>
      </c>
      <c r="K1299" s="6"/>
    </row>
    <row r="1300" spans="1:11">
      <c r="A1300">
        <f>MATCH(H1300,H$3:H1300,0)</f>
        <v>1298</v>
      </c>
      <c r="B1300">
        <f t="shared" si="40"/>
        <v>1</v>
      </c>
      <c r="C1300">
        <f t="shared" ca="1" si="41"/>
        <v>1300</v>
      </c>
      <c r="H1300">
        <v>1298</v>
      </c>
      <c r="I1300" s="5" t="s">
        <v>3711</v>
      </c>
      <c r="J1300" s="4" t="s">
        <v>3712</v>
      </c>
      <c r="K1300" s="6"/>
    </row>
    <row r="1301" spans="1:11" ht="25.5">
      <c r="A1301">
        <f>MATCH(H1301,H$3:H1301,0)</f>
        <v>1299</v>
      </c>
      <c r="B1301">
        <f t="shared" si="40"/>
        <v>1</v>
      </c>
      <c r="C1301">
        <f t="shared" ca="1" si="41"/>
        <v>1301</v>
      </c>
      <c r="H1301">
        <v>1299</v>
      </c>
      <c r="I1301" s="7" t="s">
        <v>3715</v>
      </c>
      <c r="J1301" s="7" t="s">
        <v>3716</v>
      </c>
      <c r="K1301" s="6"/>
    </row>
    <row r="1302" spans="1:11">
      <c r="A1302">
        <f>MATCH(H1302,H$3:H1302,0)</f>
        <v>1300</v>
      </c>
      <c r="B1302">
        <f t="shared" si="40"/>
        <v>1</v>
      </c>
      <c r="C1302">
        <f t="shared" ca="1" si="41"/>
        <v>1302</v>
      </c>
      <c r="H1302">
        <v>1300</v>
      </c>
      <c r="I1302" s="4" t="s">
        <v>589</v>
      </c>
      <c r="J1302" s="4" t="s">
        <v>935</v>
      </c>
      <c r="K1302" s="6"/>
    </row>
    <row r="1303" spans="1:11" ht="76.5">
      <c r="A1303">
        <f>MATCH(H1303,H$3:H1303,0)</f>
        <v>1301</v>
      </c>
      <c r="B1303">
        <f t="shared" si="40"/>
        <v>1</v>
      </c>
      <c r="C1303">
        <f t="shared" ca="1" si="41"/>
        <v>1303</v>
      </c>
      <c r="H1303">
        <v>1301</v>
      </c>
      <c r="I1303" s="8" t="s">
        <v>3717</v>
      </c>
      <c r="J1303" s="8" t="s">
        <v>3718</v>
      </c>
      <c r="K1303" s="6"/>
    </row>
    <row r="1304" spans="1:11" ht="25.5">
      <c r="A1304">
        <f>MATCH(H1304,H$3:H1304,0)</f>
        <v>1302</v>
      </c>
      <c r="B1304">
        <f t="shared" si="40"/>
        <v>1</v>
      </c>
      <c r="C1304">
        <f t="shared" ca="1" si="41"/>
        <v>1304</v>
      </c>
      <c r="H1304">
        <v>1302</v>
      </c>
      <c r="I1304" s="7" t="s">
        <v>3719</v>
      </c>
      <c r="J1304" s="7" t="s">
        <v>3720</v>
      </c>
      <c r="K1304" s="6"/>
    </row>
    <row r="1305" spans="1:11">
      <c r="A1305">
        <f>MATCH(H1305,H$3:H1305,0)</f>
        <v>1303</v>
      </c>
      <c r="B1305">
        <f t="shared" si="40"/>
        <v>1</v>
      </c>
      <c r="C1305">
        <f t="shared" ca="1" si="41"/>
        <v>1305</v>
      </c>
      <c r="H1305">
        <v>1303</v>
      </c>
      <c r="I1305" s="4" t="s">
        <v>592</v>
      </c>
      <c r="J1305" s="7" t="s">
        <v>1065</v>
      </c>
      <c r="K1305" s="6"/>
    </row>
    <row r="1306" spans="1:11">
      <c r="A1306">
        <f>MATCH(H1306,H$3:H1306,0)</f>
        <v>1304</v>
      </c>
      <c r="B1306">
        <f t="shared" si="40"/>
        <v>1</v>
      </c>
      <c r="C1306">
        <f t="shared" ca="1" si="41"/>
        <v>1306</v>
      </c>
      <c r="H1306">
        <v>1304</v>
      </c>
      <c r="I1306" s="4" t="s">
        <v>583</v>
      </c>
      <c r="J1306" s="4" t="s">
        <v>931</v>
      </c>
      <c r="K1306" s="6"/>
    </row>
    <row r="1307" spans="1:11">
      <c r="A1307">
        <f>MATCH(H1307,H$3:H1307,0)</f>
        <v>1305</v>
      </c>
      <c r="B1307">
        <f t="shared" si="40"/>
        <v>1</v>
      </c>
      <c r="C1307">
        <f t="shared" ca="1" si="41"/>
        <v>1307</v>
      </c>
      <c r="H1307">
        <v>1305</v>
      </c>
      <c r="I1307" s="4" t="s">
        <v>584</v>
      </c>
      <c r="J1307" s="6" t="s">
        <v>3196</v>
      </c>
      <c r="K1307" s="6"/>
    </row>
    <row r="1308" spans="1:11">
      <c r="A1308">
        <f>MATCH(H1308,H$3:H1308,0)</f>
        <v>1306</v>
      </c>
      <c r="B1308">
        <f t="shared" si="40"/>
        <v>1</v>
      </c>
      <c r="C1308">
        <f t="shared" ca="1" si="41"/>
        <v>1308</v>
      </c>
      <c r="H1308">
        <v>1306</v>
      </c>
      <c r="I1308" s="4" t="s">
        <v>3721</v>
      </c>
      <c r="J1308" s="4" t="s">
        <v>3722</v>
      </c>
      <c r="K1308" s="6"/>
    </row>
    <row r="1309" spans="1:11" ht="114.75">
      <c r="A1309">
        <f>MATCH(H1309,H$3:H1309,0)</f>
        <v>1307</v>
      </c>
      <c r="B1309">
        <f t="shared" si="40"/>
        <v>1</v>
      </c>
      <c r="C1309">
        <f t="shared" ca="1" si="41"/>
        <v>1309</v>
      </c>
      <c r="H1309">
        <v>1307</v>
      </c>
      <c r="I1309" s="8" t="s">
        <v>3723</v>
      </c>
      <c r="J1309" s="8" t="s">
        <v>3724</v>
      </c>
      <c r="K1309" s="6"/>
    </row>
    <row r="1310" spans="1:11" ht="51">
      <c r="A1310">
        <f>MATCH(H1310,H$3:H1310,0)</f>
        <v>1308</v>
      </c>
      <c r="B1310">
        <f t="shared" si="40"/>
        <v>1</v>
      </c>
      <c r="C1310">
        <f t="shared" ca="1" si="41"/>
        <v>1310</v>
      </c>
      <c r="H1310">
        <v>1308</v>
      </c>
      <c r="I1310" s="5" t="s">
        <v>3725</v>
      </c>
      <c r="J1310" s="5" t="s">
        <v>3726</v>
      </c>
      <c r="K1310" s="6"/>
    </row>
    <row r="1311" spans="1:11">
      <c r="A1311">
        <f>MATCH(H1311,H$3:H1311,0)</f>
        <v>1309</v>
      </c>
      <c r="B1311">
        <f t="shared" si="40"/>
        <v>1</v>
      </c>
      <c r="C1311">
        <f t="shared" ca="1" si="41"/>
        <v>1311</v>
      </c>
      <c r="H1311">
        <v>1309</v>
      </c>
      <c r="I1311" s="4" t="s">
        <v>585</v>
      </c>
      <c r="J1311" s="4" t="s">
        <v>932</v>
      </c>
      <c r="K1311" s="6"/>
    </row>
    <row r="1312" spans="1:11">
      <c r="A1312">
        <f>MATCH(H1312,H$3:H1312,0)</f>
        <v>1310</v>
      </c>
      <c r="B1312">
        <f t="shared" si="40"/>
        <v>1</v>
      </c>
      <c r="C1312">
        <f t="shared" ca="1" si="41"/>
        <v>1312</v>
      </c>
      <c r="H1312">
        <v>1310</v>
      </c>
      <c r="I1312" s="4" t="s">
        <v>588</v>
      </c>
      <c r="J1312" s="4" t="s">
        <v>934</v>
      </c>
      <c r="K1312" s="6"/>
    </row>
    <row r="1313" spans="1:11">
      <c r="A1313">
        <f>MATCH(H1313,H$3:H1313,0)</f>
        <v>1311</v>
      </c>
      <c r="B1313">
        <f t="shared" si="40"/>
        <v>1</v>
      </c>
      <c r="C1313">
        <f t="shared" ca="1" si="41"/>
        <v>1313</v>
      </c>
      <c r="H1313">
        <v>1311</v>
      </c>
      <c r="I1313" s="4" t="s">
        <v>590</v>
      </c>
      <c r="J1313" s="4" t="s">
        <v>936</v>
      </c>
      <c r="K1313" s="6"/>
    </row>
    <row r="1314" spans="1:11">
      <c r="A1314">
        <f>MATCH(H1314,H$3:H1314,0)</f>
        <v>1312</v>
      </c>
      <c r="B1314">
        <f t="shared" si="40"/>
        <v>1</v>
      </c>
      <c r="C1314">
        <f t="shared" ca="1" si="41"/>
        <v>1314</v>
      </c>
      <c r="H1314">
        <v>1312</v>
      </c>
      <c r="I1314" s="4" t="s">
        <v>591</v>
      </c>
      <c r="J1314" s="4" t="s">
        <v>937</v>
      </c>
      <c r="K1314" s="6"/>
    </row>
    <row r="1315" spans="1:11">
      <c r="A1315">
        <f>MATCH(H1315,H$3:H1315,0)</f>
        <v>1313</v>
      </c>
      <c r="B1315">
        <f t="shared" si="40"/>
        <v>1</v>
      </c>
      <c r="C1315">
        <f t="shared" ca="1" si="41"/>
        <v>1315</v>
      </c>
      <c r="H1315">
        <v>1313</v>
      </c>
      <c r="I1315" s="4" t="s">
        <v>593</v>
      </c>
      <c r="J1315" s="6" t="s">
        <v>1063</v>
      </c>
      <c r="K1315" s="6"/>
    </row>
    <row r="1316" spans="1:11">
      <c r="A1316">
        <f>MATCH(H1316,H$3:H1316,0)</f>
        <v>1314</v>
      </c>
      <c r="B1316">
        <f t="shared" si="40"/>
        <v>1</v>
      </c>
      <c r="C1316">
        <f t="shared" ca="1" si="41"/>
        <v>1316</v>
      </c>
      <c r="H1316">
        <v>1314</v>
      </c>
      <c r="I1316" s="4" t="s">
        <v>594</v>
      </c>
      <c r="J1316" s="6" t="s">
        <v>1064</v>
      </c>
      <c r="K1316" s="6"/>
    </row>
    <row r="1317" spans="1:11">
      <c r="A1317">
        <f>MATCH(H1317,H$3:H1317,0)</f>
        <v>1315</v>
      </c>
      <c r="B1317">
        <f t="shared" si="40"/>
        <v>1</v>
      </c>
      <c r="C1317">
        <f t="shared" ca="1" si="41"/>
        <v>1317</v>
      </c>
      <c r="H1317">
        <v>1315</v>
      </c>
      <c r="I1317" s="6" t="s">
        <v>3385</v>
      </c>
      <c r="J1317" s="6" t="s">
        <v>3384</v>
      </c>
      <c r="K1317" s="6"/>
    </row>
    <row r="1318" spans="1:11">
      <c r="A1318">
        <f>MATCH(H1318,H$3:H1318,0)</f>
        <v>1316</v>
      </c>
      <c r="B1318">
        <f t="shared" si="40"/>
        <v>1</v>
      </c>
      <c r="C1318">
        <f t="shared" ca="1" si="41"/>
        <v>1318</v>
      </c>
      <c r="H1318">
        <v>1316</v>
      </c>
      <c r="I1318" s="6" t="s">
        <v>504</v>
      </c>
      <c r="J1318" s="6" t="s">
        <v>857</v>
      </c>
      <c r="K1318" s="6"/>
    </row>
    <row r="1319" spans="1:11">
      <c r="A1319">
        <f>MATCH(H1319,H$3:H1319,0)</f>
        <v>1317</v>
      </c>
      <c r="B1319">
        <f t="shared" si="40"/>
        <v>1</v>
      </c>
      <c r="C1319">
        <f t="shared" ca="1" si="41"/>
        <v>1319</v>
      </c>
      <c r="H1319">
        <v>1317</v>
      </c>
      <c r="I1319" s="4" t="s">
        <v>400</v>
      </c>
      <c r="J1319" s="4" t="s">
        <v>749</v>
      </c>
      <c r="K1319" s="6"/>
    </row>
    <row r="1320" spans="1:11">
      <c r="A1320">
        <f>MATCH(H1320,H$3:H1320,0)</f>
        <v>1318</v>
      </c>
      <c r="B1320">
        <f t="shared" si="40"/>
        <v>1</v>
      </c>
      <c r="C1320">
        <f t="shared" ca="1" si="41"/>
        <v>1320</v>
      </c>
      <c r="H1320">
        <v>1318</v>
      </c>
      <c r="I1320" s="4" t="s">
        <v>371</v>
      </c>
      <c r="J1320" s="6" t="s">
        <v>3275</v>
      </c>
      <c r="K1320" s="6"/>
    </row>
    <row r="1321" spans="1:11">
      <c r="A1321">
        <f>MATCH(H1321,H$3:H1321,0)</f>
        <v>1319</v>
      </c>
      <c r="B1321">
        <f t="shared" si="40"/>
        <v>1</v>
      </c>
      <c r="C1321">
        <f t="shared" ca="1" si="41"/>
        <v>1321</v>
      </c>
      <c r="H1321">
        <v>1319</v>
      </c>
      <c r="I1321" s="4" t="s">
        <v>598</v>
      </c>
      <c r="J1321" s="4" t="s">
        <v>944</v>
      </c>
      <c r="K1321" s="6"/>
    </row>
    <row r="1322" spans="1:11">
      <c r="A1322">
        <f>MATCH(H1322,H$3:H1322,0)</f>
        <v>1320</v>
      </c>
      <c r="B1322">
        <f t="shared" si="40"/>
        <v>1</v>
      </c>
      <c r="C1322">
        <f t="shared" ca="1" si="41"/>
        <v>1322</v>
      </c>
      <c r="H1322">
        <v>1320</v>
      </c>
      <c r="I1322" s="4" t="s">
        <v>407</v>
      </c>
      <c r="J1322" s="4" t="s">
        <v>777</v>
      </c>
      <c r="K1322" s="6"/>
    </row>
    <row r="1323" spans="1:11">
      <c r="A1323">
        <f>MATCH(H1323,H$3:H1323,0)</f>
        <v>1321</v>
      </c>
      <c r="B1323">
        <f t="shared" si="40"/>
        <v>1</v>
      </c>
      <c r="C1323">
        <f t="shared" ca="1" si="41"/>
        <v>1323</v>
      </c>
      <c r="H1323">
        <v>1321</v>
      </c>
      <c r="I1323" s="4" t="s">
        <v>410</v>
      </c>
      <c r="J1323" s="4" t="s">
        <v>781</v>
      </c>
      <c r="K1323" s="6"/>
    </row>
    <row r="1324" spans="1:11">
      <c r="A1324">
        <f>MATCH(H1324,H$3:H1324,0)</f>
        <v>1322</v>
      </c>
      <c r="B1324">
        <f t="shared" si="40"/>
        <v>1</v>
      </c>
      <c r="C1324">
        <f t="shared" ca="1" si="41"/>
        <v>1324</v>
      </c>
      <c r="H1324">
        <v>1322</v>
      </c>
      <c r="I1324" s="4" t="s">
        <v>401</v>
      </c>
      <c r="J1324" s="4" t="s">
        <v>771</v>
      </c>
      <c r="K1324" s="6"/>
    </row>
    <row r="1325" spans="1:11">
      <c r="A1325">
        <f>MATCH(H1325,H$3:H1325,0)</f>
        <v>1323</v>
      </c>
      <c r="B1325">
        <f t="shared" si="40"/>
        <v>1</v>
      </c>
      <c r="C1325">
        <f t="shared" ca="1" si="41"/>
        <v>1325</v>
      </c>
      <c r="H1325">
        <v>1323</v>
      </c>
      <c r="I1325" s="4" t="s">
        <v>402</v>
      </c>
      <c r="J1325" s="4" t="s">
        <v>772</v>
      </c>
      <c r="K1325" s="6"/>
    </row>
    <row r="1326" spans="1:11">
      <c r="A1326">
        <f>MATCH(H1326,H$3:H1326,0)</f>
        <v>1324</v>
      </c>
      <c r="B1326">
        <f t="shared" si="40"/>
        <v>1</v>
      </c>
      <c r="C1326">
        <f t="shared" ca="1" si="41"/>
        <v>1326</v>
      </c>
      <c r="H1326">
        <v>1324</v>
      </c>
      <c r="I1326" s="4" t="s">
        <v>597</v>
      </c>
      <c r="J1326" s="4" t="s">
        <v>942</v>
      </c>
      <c r="K1326" s="6"/>
    </row>
    <row r="1327" spans="1:11">
      <c r="A1327">
        <f>MATCH(H1327,H$3:H1327,0)</f>
        <v>1325</v>
      </c>
      <c r="B1327">
        <f t="shared" si="40"/>
        <v>1</v>
      </c>
      <c r="C1327">
        <f t="shared" ca="1" si="41"/>
        <v>1327</v>
      </c>
      <c r="H1327">
        <v>1325</v>
      </c>
      <c r="I1327" s="4" t="s">
        <v>595</v>
      </c>
      <c r="J1327" s="4" t="s">
        <v>940</v>
      </c>
      <c r="K1327" s="6"/>
    </row>
    <row r="1328" spans="1:11">
      <c r="A1328">
        <f>MATCH(H1328,H$3:H1328,0)</f>
        <v>1326</v>
      </c>
      <c r="B1328">
        <f t="shared" si="40"/>
        <v>1</v>
      </c>
      <c r="C1328">
        <f t="shared" ca="1" si="41"/>
        <v>1328</v>
      </c>
      <c r="H1328">
        <v>1326</v>
      </c>
      <c r="I1328" s="4" t="s">
        <v>596</v>
      </c>
      <c r="J1328" s="4" t="s">
        <v>941</v>
      </c>
      <c r="K1328" s="6"/>
    </row>
    <row r="1329" spans="1:11" ht="38.25">
      <c r="A1329">
        <f>MATCH(H1329,H$3:H1329,0)</f>
        <v>1327</v>
      </c>
      <c r="B1329">
        <f t="shared" si="40"/>
        <v>1</v>
      </c>
      <c r="C1329">
        <f t="shared" ca="1" si="41"/>
        <v>1329</v>
      </c>
      <c r="H1329">
        <v>1327</v>
      </c>
      <c r="I1329" s="5" t="s">
        <v>3441</v>
      </c>
      <c r="J1329" s="4" t="s">
        <v>943</v>
      </c>
      <c r="K1329" s="6"/>
    </row>
    <row r="1330" spans="1:11">
      <c r="A1330">
        <f>MATCH(H1330,H$3:H1330,0)</f>
        <v>1328</v>
      </c>
      <c r="B1330">
        <f t="shared" si="40"/>
        <v>1</v>
      </c>
      <c r="C1330">
        <f t="shared" ca="1" si="41"/>
        <v>1330</v>
      </c>
      <c r="H1330">
        <v>1328</v>
      </c>
      <c r="I1330" s="6" t="s">
        <v>3337</v>
      </c>
      <c r="J1330" s="4"/>
      <c r="K1330" s="6"/>
    </row>
    <row r="1331" spans="1:11">
      <c r="A1331">
        <f>MATCH(H1331,H$3:H1331,0)</f>
        <v>1329</v>
      </c>
      <c r="B1331">
        <f t="shared" si="40"/>
        <v>1</v>
      </c>
      <c r="C1331">
        <f t="shared" ca="1" si="41"/>
        <v>1331</v>
      </c>
      <c r="H1331">
        <v>1329</v>
      </c>
      <c r="I1331" s="6" t="s">
        <v>3338</v>
      </c>
      <c r="J1331" s="4"/>
      <c r="K1331" s="6"/>
    </row>
    <row r="1332" spans="1:11">
      <c r="A1332">
        <f>MATCH(H1332,H$3:H1332,0)</f>
        <v>1330</v>
      </c>
      <c r="B1332">
        <f t="shared" si="40"/>
        <v>1</v>
      </c>
      <c r="C1332">
        <f t="shared" ca="1" si="41"/>
        <v>1332</v>
      </c>
      <c r="H1332">
        <v>1330</v>
      </c>
      <c r="I1332" s="6" t="s">
        <v>3934</v>
      </c>
      <c r="J1332" s="6" t="s">
        <v>3935</v>
      </c>
      <c r="K1332" s="6"/>
    </row>
    <row r="1333" spans="1:11">
      <c r="A1333">
        <f>MATCH(H1333,H$3:H1333,0)</f>
        <v>1331</v>
      </c>
      <c r="B1333">
        <f t="shared" si="40"/>
        <v>1</v>
      </c>
      <c r="C1333">
        <f t="shared" ca="1" si="41"/>
        <v>1333</v>
      </c>
      <c r="H1333">
        <v>1331</v>
      </c>
      <c r="I1333" s="4" t="s">
        <v>423</v>
      </c>
      <c r="J1333" s="4" t="s">
        <v>793</v>
      </c>
      <c r="K1333" s="6"/>
    </row>
    <row r="1334" spans="1:11">
      <c r="A1334">
        <f>MATCH(H1334,H$3:H1334,0)</f>
        <v>1332</v>
      </c>
      <c r="B1334">
        <f t="shared" si="40"/>
        <v>1</v>
      </c>
      <c r="C1334">
        <f t="shared" ca="1" si="41"/>
        <v>1334</v>
      </c>
      <c r="H1334">
        <v>1332</v>
      </c>
      <c r="I1334" s="4" t="s">
        <v>606</v>
      </c>
      <c r="J1334" s="4" t="s">
        <v>952</v>
      </c>
      <c r="K1334" s="6"/>
    </row>
    <row r="1335" spans="1:11">
      <c r="A1335">
        <f>MATCH(H1335,H$3:H1335,0)</f>
        <v>1333</v>
      </c>
      <c r="B1335">
        <f t="shared" si="40"/>
        <v>1</v>
      </c>
      <c r="C1335">
        <f t="shared" ca="1" si="41"/>
        <v>1335</v>
      </c>
      <c r="H1335">
        <v>1333</v>
      </c>
      <c r="I1335" s="4" t="s">
        <v>512</v>
      </c>
      <c r="J1335" s="4" t="s">
        <v>746</v>
      </c>
      <c r="K1335" s="6"/>
    </row>
    <row r="1336" spans="1:11">
      <c r="A1336">
        <f>MATCH(H1336,H$3:H1336,0)</f>
        <v>1334</v>
      </c>
      <c r="B1336">
        <f t="shared" si="40"/>
        <v>1</v>
      </c>
      <c r="C1336">
        <f t="shared" ca="1" si="41"/>
        <v>1336</v>
      </c>
      <c r="H1336">
        <v>1334</v>
      </c>
      <c r="I1336" s="4" t="s">
        <v>605</v>
      </c>
      <c r="J1336" s="4" t="s">
        <v>951</v>
      </c>
      <c r="K1336" s="6"/>
    </row>
    <row r="1337" spans="1:11">
      <c r="A1337">
        <f>MATCH(H1337,H$3:H1337,0)</f>
        <v>1335</v>
      </c>
      <c r="B1337">
        <f t="shared" si="40"/>
        <v>1</v>
      </c>
      <c r="C1337">
        <f t="shared" ca="1" si="41"/>
        <v>1337</v>
      </c>
      <c r="H1337">
        <v>1335</v>
      </c>
      <c r="I1337" s="4" t="s">
        <v>309</v>
      </c>
      <c r="J1337" s="4" t="s">
        <v>950</v>
      </c>
      <c r="K1337" s="6"/>
    </row>
    <row r="1338" spans="1:11">
      <c r="A1338">
        <f>MATCH(H1338,H$3:H1338,0)</f>
        <v>1336</v>
      </c>
      <c r="B1338">
        <f t="shared" si="40"/>
        <v>1</v>
      </c>
      <c r="C1338">
        <f t="shared" ca="1" si="41"/>
        <v>1338</v>
      </c>
      <c r="H1338">
        <v>1336</v>
      </c>
      <c r="I1338" s="4" t="s">
        <v>599</v>
      </c>
      <c r="J1338" s="4" t="s">
        <v>945</v>
      </c>
      <c r="K1338" s="6"/>
    </row>
    <row r="1339" spans="1:11">
      <c r="A1339">
        <f>MATCH(H1339,H$3:H1339,0)</f>
        <v>1337</v>
      </c>
      <c r="B1339">
        <f t="shared" si="40"/>
        <v>1</v>
      </c>
      <c r="C1339">
        <f t="shared" ca="1" si="41"/>
        <v>1339</v>
      </c>
      <c r="H1339">
        <v>1337</v>
      </c>
      <c r="I1339" s="6" t="s">
        <v>3936</v>
      </c>
      <c r="J1339" s="4" t="s">
        <v>946</v>
      </c>
      <c r="K1339" s="6"/>
    </row>
    <row r="1340" spans="1:11">
      <c r="A1340">
        <f>MATCH(H1340,H$3:H1340,0)</f>
        <v>1338</v>
      </c>
      <c r="B1340">
        <f t="shared" si="40"/>
        <v>1</v>
      </c>
      <c r="C1340">
        <f t="shared" ca="1" si="41"/>
        <v>1340</v>
      </c>
      <c r="H1340">
        <v>1338</v>
      </c>
      <c r="I1340" s="4" t="s">
        <v>601</v>
      </c>
      <c r="J1340" s="4" t="s">
        <v>947</v>
      </c>
      <c r="K1340" s="6"/>
    </row>
    <row r="1341" spans="1:11">
      <c r="A1341">
        <f>MATCH(H1341,H$3:H1341,0)</f>
        <v>1339</v>
      </c>
      <c r="B1341">
        <f t="shared" si="40"/>
        <v>1</v>
      </c>
      <c r="C1341">
        <f t="shared" ca="1" si="41"/>
        <v>1341</v>
      </c>
      <c r="H1341">
        <v>1339</v>
      </c>
      <c r="I1341" s="4" t="s">
        <v>602</v>
      </c>
      <c r="J1341" s="4" t="s">
        <v>948</v>
      </c>
      <c r="K1341" s="6"/>
    </row>
    <row r="1342" spans="1:11">
      <c r="A1342">
        <f>MATCH(H1342,H$3:H1342,0)</f>
        <v>1340</v>
      </c>
      <c r="B1342">
        <f t="shared" si="40"/>
        <v>1</v>
      </c>
      <c r="C1342">
        <f t="shared" ca="1" si="41"/>
        <v>1342</v>
      </c>
      <c r="H1342">
        <v>1340</v>
      </c>
      <c r="I1342" s="4" t="s">
        <v>603</v>
      </c>
      <c r="J1342" s="4" t="s">
        <v>949</v>
      </c>
      <c r="K1342" s="6"/>
    </row>
    <row r="1343" spans="1:11" ht="25.5">
      <c r="A1343">
        <f>MATCH(H1343,H$3:H1343,0)</f>
        <v>1341</v>
      </c>
      <c r="B1343">
        <f t="shared" si="40"/>
        <v>1</v>
      </c>
      <c r="C1343">
        <f t="shared" ca="1" si="41"/>
        <v>1343</v>
      </c>
      <c r="H1343">
        <v>1341</v>
      </c>
      <c r="I1343" s="5" t="s">
        <v>3442</v>
      </c>
      <c r="J1343" s="5" t="s">
        <v>3443</v>
      </c>
      <c r="K1343" s="6"/>
    </row>
    <row r="1344" spans="1:11">
      <c r="A1344">
        <f>MATCH(H1344,H$3:H1344,0)</f>
        <v>1342</v>
      </c>
      <c r="B1344">
        <f t="shared" si="40"/>
        <v>1</v>
      </c>
      <c r="C1344">
        <f t="shared" ca="1" si="41"/>
        <v>1344</v>
      </c>
      <c r="H1344">
        <v>1342</v>
      </c>
      <c r="I1344" s="7" t="s">
        <v>3487</v>
      </c>
      <c r="J1344" s="7" t="s">
        <v>3488</v>
      </c>
      <c r="K1344" s="6"/>
    </row>
    <row r="1345" spans="1:11">
      <c r="A1345">
        <f>MATCH(H1345,H$3:H1345,0)</f>
        <v>1343</v>
      </c>
      <c r="B1345">
        <f t="shared" si="40"/>
        <v>1</v>
      </c>
      <c r="C1345">
        <f t="shared" ca="1" si="41"/>
        <v>1345</v>
      </c>
      <c r="H1345">
        <v>1343</v>
      </c>
      <c r="I1345" s="7" t="s">
        <v>3651</v>
      </c>
      <c r="J1345" s="7" t="s">
        <v>3652</v>
      </c>
      <c r="K1345" s="6"/>
    </row>
    <row r="1346" spans="1:11" ht="25.5">
      <c r="A1346">
        <f>MATCH(H1346,H$3:H1346,0)</f>
        <v>1344</v>
      </c>
      <c r="B1346">
        <f t="shared" si="40"/>
        <v>1</v>
      </c>
      <c r="C1346">
        <f t="shared" ca="1" si="41"/>
        <v>1346</v>
      </c>
      <c r="H1346">
        <v>1344</v>
      </c>
      <c r="I1346" s="4" t="s">
        <v>339</v>
      </c>
      <c r="J1346" s="5" t="s">
        <v>3444</v>
      </c>
      <c r="K1346" s="6"/>
    </row>
    <row r="1347" spans="1:11">
      <c r="A1347">
        <f>MATCH(H1347,H$3:H1347,0)</f>
        <v>1345</v>
      </c>
      <c r="B1347">
        <f t="shared" si="40"/>
        <v>1</v>
      </c>
      <c r="C1347">
        <f t="shared" ca="1" si="41"/>
        <v>1347</v>
      </c>
      <c r="H1347">
        <v>1345</v>
      </c>
      <c r="I1347" s="4" t="s">
        <v>612</v>
      </c>
      <c r="J1347" s="4" t="s">
        <v>956</v>
      </c>
      <c r="K1347" s="6"/>
    </row>
    <row r="1348" spans="1:11">
      <c r="A1348">
        <f>MATCH(H1348,H$3:H1348,0)</f>
        <v>1346</v>
      </c>
      <c r="B1348">
        <f t="shared" ref="B1348:B1411" si="42">COUNTIF(H$3:H$3102,H1348)</f>
        <v>1</v>
      </c>
      <c r="C1348">
        <f t="shared" ref="C1348:C1411" ca="1" si="43">LOOKUP(1,1/((OFFSET(D$3,A1348-1,0,B1348,1)="")+(OFFSET(D$3,A1348-1,0,B1348,1)=D$2))/((OFFSET(E$3,A1348-1,0,B1348,1)="")+(OFFSET(E$3,A1348-1,0,B1348,1)=E$2))/((OFFSET(F$3,A1348-1,0,B1348,1)="")+(OFFSET(F$3,A1348-1,0,B1348,1)=F$2))/((OFFSET(G$3,A1348-1,0,B1348,1)="")+(OFFSET(G$3,A1348-1,0,B1348,1)&lt;=G$2)),ROW(OFFSET(D$3,A1348-1,0,B1348,1)))</f>
        <v>1348</v>
      </c>
      <c r="H1348">
        <v>1346</v>
      </c>
      <c r="I1348" s="4" t="s">
        <v>607</v>
      </c>
      <c r="J1348" s="4" t="s">
        <v>953</v>
      </c>
      <c r="K1348" s="6"/>
    </row>
    <row r="1349" spans="1:11">
      <c r="A1349">
        <f>MATCH(H1349,H$3:H1349,0)</f>
        <v>1347</v>
      </c>
      <c r="B1349">
        <f t="shared" si="42"/>
        <v>1</v>
      </c>
      <c r="C1349">
        <f t="shared" ca="1" si="43"/>
        <v>1349</v>
      </c>
      <c r="H1349">
        <v>1347</v>
      </c>
      <c r="I1349" s="4" t="s">
        <v>608</v>
      </c>
      <c r="J1349" s="4" t="s">
        <v>954</v>
      </c>
      <c r="K1349" s="6"/>
    </row>
    <row r="1350" spans="1:11">
      <c r="A1350">
        <f>MATCH(H1350,H$3:H1350,0)</f>
        <v>1348</v>
      </c>
      <c r="B1350">
        <f t="shared" si="42"/>
        <v>1</v>
      </c>
      <c r="C1350">
        <f t="shared" ca="1" si="43"/>
        <v>1350</v>
      </c>
      <c r="H1350">
        <v>1348</v>
      </c>
      <c r="I1350" s="4" t="s">
        <v>609</v>
      </c>
      <c r="J1350" s="4" t="s">
        <v>955</v>
      </c>
      <c r="K1350" s="6"/>
    </row>
    <row r="1351" spans="1:11">
      <c r="A1351">
        <f>MATCH(H1351,H$3:H1351,0)</f>
        <v>1349</v>
      </c>
      <c r="B1351">
        <f t="shared" si="42"/>
        <v>1</v>
      </c>
      <c r="C1351">
        <f t="shared" ca="1" si="43"/>
        <v>1351</v>
      </c>
      <c r="H1351">
        <v>1349</v>
      </c>
      <c r="I1351" s="4" t="s">
        <v>610</v>
      </c>
      <c r="J1351" s="7" t="s">
        <v>3875</v>
      </c>
      <c r="K1351" s="6"/>
    </row>
    <row r="1352" spans="1:11">
      <c r="A1352">
        <f>MATCH(H1352,H$3:H1352,0)</f>
        <v>1350</v>
      </c>
      <c r="B1352">
        <f t="shared" si="42"/>
        <v>1</v>
      </c>
      <c r="C1352">
        <f t="shared" ca="1" si="43"/>
        <v>1352</v>
      </c>
      <c r="H1352">
        <v>1350</v>
      </c>
      <c r="I1352" s="4" t="s">
        <v>611</v>
      </c>
      <c r="J1352" s="7" t="s">
        <v>3876</v>
      </c>
      <c r="K1352" s="6"/>
    </row>
    <row r="1353" spans="1:11">
      <c r="A1353">
        <f>MATCH(H1353,H$3:H1353,0)</f>
        <v>1351</v>
      </c>
      <c r="B1353">
        <f t="shared" si="42"/>
        <v>1</v>
      </c>
      <c r="C1353">
        <f t="shared" ca="1" si="43"/>
        <v>1353</v>
      </c>
      <c r="H1353">
        <v>1351</v>
      </c>
      <c r="I1353" s="7" t="s">
        <v>3878</v>
      </c>
      <c r="J1353" s="7" t="s">
        <v>3877</v>
      </c>
      <c r="K1353" s="6"/>
    </row>
    <row r="1354" spans="1:11">
      <c r="A1354">
        <f>MATCH(H1354,H$3:H1354,0)</f>
        <v>1352</v>
      </c>
      <c r="B1354">
        <f t="shared" si="42"/>
        <v>1</v>
      </c>
      <c r="C1354">
        <f t="shared" ca="1" si="43"/>
        <v>1354</v>
      </c>
      <c r="H1354">
        <v>1352</v>
      </c>
      <c r="I1354" s="10" t="s">
        <v>3937</v>
      </c>
      <c r="J1354" s="4"/>
      <c r="K1354" s="6"/>
    </row>
    <row r="1355" spans="1:11">
      <c r="A1355">
        <f>MATCH(H1355,H$3:H1355,0)</f>
        <v>1353</v>
      </c>
      <c r="B1355">
        <f t="shared" si="42"/>
        <v>1</v>
      </c>
      <c r="C1355">
        <f t="shared" ca="1" si="43"/>
        <v>1355</v>
      </c>
      <c r="H1355">
        <v>1353</v>
      </c>
      <c r="I1355" s="4" t="s">
        <v>3897</v>
      </c>
      <c r="J1355" s="4" t="s">
        <v>3898</v>
      </c>
      <c r="K1355" s="6"/>
    </row>
    <row r="1356" spans="1:11">
      <c r="A1356">
        <f>MATCH(H1356,H$3:H1356,0)</f>
        <v>1354</v>
      </c>
      <c r="B1356">
        <f t="shared" si="42"/>
        <v>1</v>
      </c>
      <c r="C1356">
        <f t="shared" ca="1" si="43"/>
        <v>1356</v>
      </c>
      <c r="H1356">
        <v>1354</v>
      </c>
      <c r="I1356" s="4" t="s">
        <v>3893</v>
      </c>
      <c r="J1356" s="4" t="s">
        <v>3894</v>
      </c>
      <c r="K1356" s="6"/>
    </row>
    <row r="1357" spans="1:11">
      <c r="A1357">
        <f>MATCH(H1357,H$3:H1357,0)</f>
        <v>1355</v>
      </c>
      <c r="B1357">
        <f t="shared" si="42"/>
        <v>1</v>
      </c>
      <c r="C1357">
        <f t="shared" ca="1" si="43"/>
        <v>1357</v>
      </c>
      <c r="H1357">
        <v>1355</v>
      </c>
      <c r="I1357" s="6" t="s">
        <v>3339</v>
      </c>
      <c r="J1357" s="4"/>
      <c r="K1357" s="6"/>
    </row>
    <row r="1358" spans="1:11">
      <c r="A1358">
        <f>MATCH(H1358,H$3:H1358,0)</f>
        <v>1356</v>
      </c>
      <c r="B1358">
        <f t="shared" si="42"/>
        <v>1</v>
      </c>
      <c r="C1358">
        <f t="shared" ca="1" si="43"/>
        <v>1358</v>
      </c>
      <c r="H1358">
        <v>1356</v>
      </c>
      <c r="I1358" s="4" t="s">
        <v>3895</v>
      </c>
      <c r="J1358" s="4" t="s">
        <v>3896</v>
      </c>
      <c r="K1358" s="6"/>
    </row>
    <row r="1359" spans="1:11">
      <c r="A1359">
        <f>MATCH(H1359,H$3:H1359,0)</f>
        <v>1357</v>
      </c>
      <c r="B1359">
        <f t="shared" si="42"/>
        <v>1</v>
      </c>
      <c r="C1359">
        <f t="shared" ca="1" si="43"/>
        <v>1359</v>
      </c>
      <c r="H1359">
        <v>1357</v>
      </c>
      <c r="I1359" s="4" t="s">
        <v>3882</v>
      </c>
      <c r="J1359" s="4" t="s">
        <v>3883</v>
      </c>
      <c r="K1359" s="6"/>
    </row>
    <row r="1360" spans="1:11">
      <c r="A1360">
        <f>MATCH(H1360,H$3:H1360,0)</f>
        <v>1358</v>
      </c>
      <c r="B1360">
        <f t="shared" si="42"/>
        <v>1</v>
      </c>
      <c r="C1360">
        <f t="shared" ca="1" si="43"/>
        <v>1360</v>
      </c>
      <c r="H1360">
        <v>1358</v>
      </c>
      <c r="I1360" s="4" t="s">
        <v>3884</v>
      </c>
      <c r="J1360" s="4" t="s">
        <v>3887</v>
      </c>
      <c r="K1360" s="6"/>
    </row>
    <row r="1361" spans="1:11">
      <c r="A1361">
        <f>MATCH(H1361,H$3:H1361,0)</f>
        <v>1359</v>
      </c>
      <c r="B1361">
        <f t="shared" si="42"/>
        <v>1</v>
      </c>
      <c r="C1361">
        <f t="shared" ca="1" si="43"/>
        <v>1361</v>
      </c>
      <c r="H1361">
        <v>1359</v>
      </c>
      <c r="I1361" s="6" t="s">
        <v>3340</v>
      </c>
      <c r="J1361" s="6" t="s">
        <v>3343</v>
      </c>
      <c r="K1361" s="6"/>
    </row>
    <row r="1362" spans="1:11">
      <c r="A1362">
        <f>MATCH(H1362,H$3:H1362,0)</f>
        <v>1360</v>
      </c>
      <c r="B1362">
        <f t="shared" si="42"/>
        <v>1</v>
      </c>
      <c r="C1362">
        <f t="shared" ca="1" si="43"/>
        <v>1362</v>
      </c>
      <c r="H1362">
        <v>1360</v>
      </c>
      <c r="I1362" s="4" t="s">
        <v>626</v>
      </c>
      <c r="J1362" s="5" t="s">
        <v>3885</v>
      </c>
      <c r="K1362" s="6"/>
    </row>
    <row r="1363" spans="1:11">
      <c r="A1363">
        <f>MATCH(H1363,H$3:H1363,0)</f>
        <v>1361</v>
      </c>
      <c r="B1363">
        <f t="shared" si="42"/>
        <v>1</v>
      </c>
      <c r="C1363">
        <f t="shared" ca="1" si="43"/>
        <v>1363</v>
      </c>
      <c r="H1363">
        <v>1361</v>
      </c>
      <c r="I1363" s="4" t="s">
        <v>3886</v>
      </c>
      <c r="J1363" s="4" t="s">
        <v>969</v>
      </c>
      <c r="K1363" s="6"/>
    </row>
    <row r="1364" spans="1:11">
      <c r="A1364">
        <f>MATCH(H1364,H$3:H1364,0)</f>
        <v>1362</v>
      </c>
      <c r="B1364">
        <f t="shared" si="42"/>
        <v>1</v>
      </c>
      <c r="C1364">
        <f t="shared" ca="1" si="43"/>
        <v>1364</v>
      </c>
      <c r="H1364">
        <v>1362</v>
      </c>
      <c r="I1364" s="4" t="s">
        <v>619</v>
      </c>
      <c r="J1364" s="4" t="s">
        <v>961</v>
      </c>
      <c r="K1364" s="6"/>
    </row>
    <row r="1365" spans="1:11">
      <c r="A1365">
        <f>MATCH(H1365,H$3:H1365,0)</f>
        <v>1363</v>
      </c>
      <c r="B1365">
        <f t="shared" si="42"/>
        <v>1</v>
      </c>
      <c r="C1365">
        <f t="shared" ca="1" si="43"/>
        <v>1365</v>
      </c>
      <c r="H1365">
        <v>1363</v>
      </c>
      <c r="I1365" s="4" t="s">
        <v>615</v>
      </c>
      <c r="J1365" s="4" t="s">
        <v>958</v>
      </c>
      <c r="K1365" s="6"/>
    </row>
    <row r="1366" spans="1:11">
      <c r="A1366">
        <f>MATCH(H1366,H$3:H1366,0)</f>
        <v>1364</v>
      </c>
      <c r="B1366">
        <f t="shared" si="42"/>
        <v>1</v>
      </c>
      <c r="C1366">
        <f t="shared" ca="1" si="43"/>
        <v>1366</v>
      </c>
      <c r="H1366">
        <v>1364</v>
      </c>
      <c r="I1366" s="4" t="s">
        <v>3879</v>
      </c>
      <c r="J1366" s="4" t="s">
        <v>3890</v>
      </c>
      <c r="K1366" s="6"/>
    </row>
    <row r="1367" spans="1:11">
      <c r="A1367">
        <f>MATCH(H1367,H$3:H1367,0)</f>
        <v>1365</v>
      </c>
      <c r="B1367">
        <f t="shared" si="42"/>
        <v>1</v>
      </c>
      <c r="C1367">
        <f t="shared" ca="1" si="43"/>
        <v>1367</v>
      </c>
      <c r="H1367">
        <v>1365</v>
      </c>
      <c r="I1367" s="4" t="s">
        <v>627</v>
      </c>
      <c r="J1367" s="4" t="s">
        <v>970</v>
      </c>
      <c r="K1367" s="6"/>
    </row>
    <row r="1368" spans="1:11">
      <c r="A1368">
        <f>MATCH(H1368,H$3:H1368,0)</f>
        <v>1366</v>
      </c>
      <c r="B1368">
        <f t="shared" si="42"/>
        <v>1</v>
      </c>
      <c r="C1368">
        <f t="shared" ca="1" si="43"/>
        <v>1368</v>
      </c>
      <c r="H1368">
        <v>1366</v>
      </c>
      <c r="I1368" s="4" t="s">
        <v>624</v>
      </c>
      <c r="J1368" s="4" t="s">
        <v>966</v>
      </c>
      <c r="K1368" s="6"/>
    </row>
    <row r="1369" spans="1:11" ht="38.25">
      <c r="A1369">
        <f>MATCH(H1369,H$3:H1369,0)</f>
        <v>1367</v>
      </c>
      <c r="B1369">
        <f t="shared" si="42"/>
        <v>1</v>
      </c>
      <c r="C1369">
        <f t="shared" ca="1" si="43"/>
        <v>1369</v>
      </c>
      <c r="H1369">
        <v>1367</v>
      </c>
      <c r="I1369" s="5" t="s">
        <v>3446</v>
      </c>
      <c r="J1369" s="5" t="s">
        <v>3447</v>
      </c>
      <c r="K1369" s="6"/>
    </row>
    <row r="1370" spans="1:11">
      <c r="A1370">
        <f>MATCH(H1370,H$3:H1370,0)</f>
        <v>1368</v>
      </c>
      <c r="B1370">
        <f t="shared" si="42"/>
        <v>1</v>
      </c>
      <c r="C1370">
        <f t="shared" ca="1" si="43"/>
        <v>1370</v>
      </c>
      <c r="H1370">
        <v>1368</v>
      </c>
      <c r="I1370" s="4" t="s">
        <v>1068</v>
      </c>
      <c r="J1370" s="4" t="s">
        <v>3889</v>
      </c>
      <c r="K1370" s="6"/>
    </row>
    <row r="1371" spans="1:11">
      <c r="A1371">
        <f>MATCH(H1371,H$3:H1371,0)</f>
        <v>1369</v>
      </c>
      <c r="B1371">
        <f t="shared" si="42"/>
        <v>1</v>
      </c>
      <c r="C1371">
        <f t="shared" ca="1" si="43"/>
        <v>1371</v>
      </c>
      <c r="H1371">
        <v>1369</v>
      </c>
      <c r="I1371" s="4" t="s">
        <v>630</v>
      </c>
      <c r="J1371" s="4" t="s">
        <v>973</v>
      </c>
      <c r="K1371" s="6"/>
    </row>
    <row r="1372" spans="1:11">
      <c r="A1372">
        <f>MATCH(H1372,H$3:H1372,0)</f>
        <v>1370</v>
      </c>
      <c r="B1372">
        <f t="shared" si="42"/>
        <v>1</v>
      </c>
      <c r="C1372">
        <f t="shared" ca="1" si="43"/>
        <v>1372</v>
      </c>
      <c r="H1372">
        <v>1370</v>
      </c>
      <c r="I1372" s="4" t="s">
        <v>632</v>
      </c>
      <c r="J1372" s="4" t="s">
        <v>3278</v>
      </c>
      <c r="K1372" s="6"/>
    </row>
    <row r="1373" spans="1:11">
      <c r="A1373">
        <f>MATCH(H1373,H$3:H1373,0)</f>
        <v>1371</v>
      </c>
      <c r="B1373">
        <f t="shared" si="42"/>
        <v>1</v>
      </c>
      <c r="C1373">
        <f t="shared" ca="1" si="43"/>
        <v>1373</v>
      </c>
      <c r="H1373">
        <v>1371</v>
      </c>
      <c r="I1373" s="6" t="s">
        <v>3341</v>
      </c>
      <c r="J1373" s="6" t="s">
        <v>3342</v>
      </c>
      <c r="K1373" s="6"/>
    </row>
    <row r="1374" spans="1:11">
      <c r="A1374">
        <f>MATCH(H1374,H$3:H1374,0)</f>
        <v>1372</v>
      </c>
      <c r="B1374">
        <f t="shared" si="42"/>
        <v>1</v>
      </c>
      <c r="C1374">
        <f t="shared" ca="1" si="43"/>
        <v>1374</v>
      </c>
      <c r="H1374">
        <v>1372</v>
      </c>
      <c r="I1374" s="4" t="s">
        <v>613</v>
      </c>
      <c r="J1374" s="6" t="s">
        <v>3197</v>
      </c>
      <c r="K1374" s="6"/>
    </row>
    <row r="1375" spans="1:11">
      <c r="A1375">
        <f>MATCH(H1375,H$3:H1375,0)</f>
        <v>1373</v>
      </c>
      <c r="B1375">
        <f t="shared" si="42"/>
        <v>1</v>
      </c>
      <c r="C1375">
        <f t="shared" ca="1" si="43"/>
        <v>1375</v>
      </c>
      <c r="H1375">
        <v>1373</v>
      </c>
      <c r="I1375" s="6" t="s">
        <v>3999</v>
      </c>
      <c r="J1375" s="6" t="s">
        <v>4000</v>
      </c>
      <c r="K1375" s="6"/>
    </row>
    <row r="1376" spans="1:11">
      <c r="A1376">
        <f>MATCH(H1376,H$3:H1376,0)</f>
        <v>1374</v>
      </c>
      <c r="B1376">
        <f t="shared" si="42"/>
        <v>1</v>
      </c>
      <c r="C1376">
        <f t="shared" ca="1" si="43"/>
        <v>1376</v>
      </c>
      <c r="H1376">
        <v>1374</v>
      </c>
      <c r="I1376" s="4" t="s">
        <v>620</v>
      </c>
      <c r="J1376" s="4" t="s">
        <v>962</v>
      </c>
      <c r="K1376" s="6"/>
    </row>
    <row r="1377" spans="1:11">
      <c r="A1377">
        <f>MATCH(H1377,H$3:H1377,0)</f>
        <v>1375</v>
      </c>
      <c r="B1377">
        <f t="shared" si="42"/>
        <v>1</v>
      </c>
      <c r="C1377">
        <f t="shared" ca="1" si="43"/>
        <v>1377</v>
      </c>
      <c r="H1377">
        <v>1375</v>
      </c>
      <c r="I1377" s="4" t="s">
        <v>623</v>
      </c>
      <c r="J1377" s="4" t="s">
        <v>965</v>
      </c>
      <c r="K1377" s="6"/>
    </row>
    <row r="1378" spans="1:11">
      <c r="A1378">
        <f>MATCH(H1378,H$3:H1378,0)</f>
        <v>1376</v>
      </c>
      <c r="B1378">
        <f t="shared" si="42"/>
        <v>1</v>
      </c>
      <c r="C1378">
        <f t="shared" ca="1" si="43"/>
        <v>1378</v>
      </c>
      <c r="H1378">
        <v>1376</v>
      </c>
      <c r="I1378" s="4" t="s">
        <v>614</v>
      </c>
      <c r="J1378" s="4" t="s">
        <v>957</v>
      </c>
      <c r="K1378" s="6"/>
    </row>
    <row r="1379" spans="1:11">
      <c r="A1379">
        <f>MATCH(H1379,H$3:H1379,0)</f>
        <v>1377</v>
      </c>
      <c r="B1379">
        <f t="shared" si="42"/>
        <v>1</v>
      </c>
      <c r="C1379">
        <f t="shared" ca="1" si="43"/>
        <v>1379</v>
      </c>
      <c r="H1379">
        <v>1377</v>
      </c>
      <c r="I1379" s="6" t="s">
        <v>3344</v>
      </c>
      <c r="J1379" s="6" t="s">
        <v>3345</v>
      </c>
      <c r="K1379" s="6"/>
    </row>
    <row r="1380" spans="1:11">
      <c r="A1380">
        <f>MATCH(H1380,H$3:H1380,0)</f>
        <v>1378</v>
      </c>
      <c r="B1380">
        <f t="shared" si="42"/>
        <v>1</v>
      </c>
      <c r="C1380">
        <f t="shared" ca="1" si="43"/>
        <v>1380</v>
      </c>
      <c r="H1380">
        <v>1378</v>
      </c>
      <c r="I1380" s="4" t="s">
        <v>3906</v>
      </c>
      <c r="J1380" s="4" t="s">
        <v>3907</v>
      </c>
      <c r="K1380" s="6"/>
    </row>
    <row r="1381" spans="1:11">
      <c r="A1381">
        <f>MATCH(H1381,H$3:H1381,0)</f>
        <v>1379</v>
      </c>
      <c r="B1381">
        <f t="shared" si="42"/>
        <v>1</v>
      </c>
      <c r="C1381">
        <f t="shared" ca="1" si="43"/>
        <v>1381</v>
      </c>
      <c r="H1381">
        <v>1379</v>
      </c>
      <c r="I1381" s="5" t="s">
        <v>4001</v>
      </c>
      <c r="J1381" s="4" t="s">
        <v>4003</v>
      </c>
      <c r="K1381" s="6"/>
    </row>
    <row r="1382" spans="1:11">
      <c r="A1382">
        <f>MATCH(H1382,H$3:H1382,0)</f>
        <v>1380</v>
      </c>
      <c r="B1382">
        <f t="shared" si="42"/>
        <v>1</v>
      </c>
      <c r="C1382">
        <f t="shared" ca="1" si="43"/>
        <v>1382</v>
      </c>
      <c r="H1382">
        <v>1380</v>
      </c>
      <c r="I1382" s="4" t="s">
        <v>3880</v>
      </c>
      <c r="J1382" s="4" t="s">
        <v>3881</v>
      </c>
      <c r="K1382" s="6"/>
    </row>
    <row r="1383" spans="1:11">
      <c r="A1383">
        <f>MATCH(H1383,H$3:H1383,0)</f>
        <v>1381</v>
      </c>
      <c r="B1383">
        <f t="shared" si="42"/>
        <v>1</v>
      </c>
      <c r="C1383">
        <f t="shared" ca="1" si="43"/>
        <v>1383</v>
      </c>
      <c r="H1383">
        <v>1381</v>
      </c>
      <c r="I1383" s="4" t="s">
        <v>3905</v>
      </c>
      <c r="J1383" s="4" t="s">
        <v>3908</v>
      </c>
      <c r="K1383" s="6"/>
    </row>
    <row r="1384" spans="1:11">
      <c r="A1384">
        <f>MATCH(H1384,H$3:H1384,0)</f>
        <v>1382</v>
      </c>
      <c r="B1384">
        <f t="shared" si="42"/>
        <v>1</v>
      </c>
      <c r="C1384">
        <f t="shared" ca="1" si="43"/>
        <v>1384</v>
      </c>
      <c r="H1384">
        <v>1382</v>
      </c>
      <c r="I1384" s="4" t="s">
        <v>3882</v>
      </c>
      <c r="J1384" s="4" t="s">
        <v>3883</v>
      </c>
      <c r="K1384" s="6"/>
    </row>
    <row r="1385" spans="1:11">
      <c r="A1385">
        <f>MATCH(H1385,H$3:H1385,0)</f>
        <v>1383</v>
      </c>
      <c r="B1385">
        <f t="shared" si="42"/>
        <v>1</v>
      </c>
      <c r="C1385">
        <f t="shared" ca="1" si="43"/>
        <v>1385</v>
      </c>
      <c r="H1385">
        <v>1383</v>
      </c>
      <c r="I1385" s="4" t="s">
        <v>3903</v>
      </c>
      <c r="J1385" s="4" t="s">
        <v>3904</v>
      </c>
      <c r="K1385" s="6"/>
    </row>
    <row r="1386" spans="1:11">
      <c r="A1386">
        <f>MATCH(H1386,H$3:H1386,0)</f>
        <v>1384</v>
      </c>
      <c r="B1386">
        <f t="shared" si="42"/>
        <v>1</v>
      </c>
      <c r="C1386">
        <f t="shared" ca="1" si="43"/>
        <v>1386</v>
      </c>
      <c r="H1386">
        <v>1384</v>
      </c>
      <c r="I1386" s="4" t="s">
        <v>3893</v>
      </c>
      <c r="J1386" s="5" t="s">
        <v>3894</v>
      </c>
      <c r="K1386" s="6"/>
    </row>
    <row r="1387" spans="1:11">
      <c r="A1387">
        <f>MATCH(H1387,H$3:H1387,0)</f>
        <v>1385</v>
      </c>
      <c r="B1387">
        <f t="shared" si="42"/>
        <v>1</v>
      </c>
      <c r="C1387">
        <f t="shared" ca="1" si="43"/>
        <v>1387</v>
      </c>
      <c r="H1387">
        <v>1385</v>
      </c>
      <c r="I1387" s="4" t="s">
        <v>3901</v>
      </c>
      <c r="J1387" s="4" t="s">
        <v>3902</v>
      </c>
      <c r="K1387" s="6"/>
    </row>
    <row r="1388" spans="1:11">
      <c r="A1388">
        <f>MATCH(H1388,H$3:H1388,0)</f>
        <v>1386</v>
      </c>
      <c r="B1388">
        <f t="shared" si="42"/>
        <v>1</v>
      </c>
      <c r="C1388">
        <f t="shared" ca="1" si="43"/>
        <v>1388</v>
      </c>
      <c r="H1388">
        <v>1386</v>
      </c>
      <c r="I1388" s="4" t="s">
        <v>625</v>
      </c>
      <c r="J1388" s="4" t="s">
        <v>967</v>
      </c>
      <c r="K1388" s="6"/>
    </row>
    <row r="1389" spans="1:11">
      <c r="A1389">
        <f>MATCH(H1389,H$3:H1389,0)</f>
        <v>1387</v>
      </c>
      <c r="B1389">
        <f t="shared" si="42"/>
        <v>1</v>
      </c>
      <c r="C1389">
        <f t="shared" ca="1" si="43"/>
        <v>1389</v>
      </c>
      <c r="H1389">
        <v>1387</v>
      </c>
      <c r="I1389" s="4" t="s">
        <v>510</v>
      </c>
      <c r="J1389" s="4" t="s">
        <v>758</v>
      </c>
      <c r="K1389" s="6"/>
    </row>
    <row r="1390" spans="1:11">
      <c r="A1390">
        <f>MATCH(H1390,H$3:H1390,0)</f>
        <v>1388</v>
      </c>
      <c r="B1390">
        <f t="shared" si="42"/>
        <v>1</v>
      </c>
      <c r="C1390">
        <f t="shared" ca="1" si="43"/>
        <v>1390</v>
      </c>
      <c r="H1390">
        <v>1388</v>
      </c>
      <c r="I1390" s="4" t="s">
        <v>635</v>
      </c>
      <c r="J1390" s="4" t="s">
        <v>968</v>
      </c>
      <c r="K1390" s="6"/>
    </row>
    <row r="1391" spans="1:11" ht="25.5">
      <c r="A1391">
        <f>MATCH(H1391,H$3:H1391,0)</f>
        <v>1389</v>
      </c>
      <c r="B1391">
        <f t="shared" si="42"/>
        <v>1</v>
      </c>
      <c r="C1391">
        <f t="shared" ca="1" si="43"/>
        <v>1391</v>
      </c>
      <c r="H1391">
        <v>1389</v>
      </c>
      <c r="I1391" s="5" t="s">
        <v>3448</v>
      </c>
      <c r="J1391" s="5" t="s">
        <v>3445</v>
      </c>
      <c r="K1391" s="6"/>
    </row>
    <row r="1392" spans="1:11">
      <c r="A1392">
        <f>MATCH(H1392,H$3:H1392,0)</f>
        <v>1390</v>
      </c>
      <c r="B1392">
        <f t="shared" si="42"/>
        <v>1</v>
      </c>
      <c r="C1392">
        <f t="shared" ca="1" si="43"/>
        <v>1392</v>
      </c>
      <c r="H1392">
        <v>1390</v>
      </c>
      <c r="I1392" s="4" t="s">
        <v>636</v>
      </c>
      <c r="J1392" s="4" t="s">
        <v>976</v>
      </c>
      <c r="K1392" s="6"/>
    </row>
    <row r="1393" spans="1:11">
      <c r="A1393">
        <f>MATCH(H1393,H$3:H1393,0)</f>
        <v>1391</v>
      </c>
      <c r="B1393">
        <f t="shared" si="42"/>
        <v>1</v>
      </c>
      <c r="C1393">
        <f t="shared" ca="1" si="43"/>
        <v>1393</v>
      </c>
      <c r="H1393">
        <v>1391</v>
      </c>
      <c r="I1393" s="4" t="s">
        <v>633</v>
      </c>
      <c r="J1393" s="4" t="s">
        <v>975</v>
      </c>
      <c r="K1393" s="6"/>
    </row>
    <row r="1394" spans="1:11">
      <c r="A1394">
        <f>MATCH(H1394,H$3:H1394,0)</f>
        <v>1392</v>
      </c>
      <c r="B1394">
        <f t="shared" si="42"/>
        <v>1</v>
      </c>
      <c r="C1394">
        <f t="shared" ca="1" si="43"/>
        <v>1394</v>
      </c>
      <c r="H1394">
        <v>1392</v>
      </c>
      <c r="I1394" s="4" t="s">
        <v>634</v>
      </c>
      <c r="J1394" s="4" t="s">
        <v>961</v>
      </c>
      <c r="K1394" s="6"/>
    </row>
    <row r="1395" spans="1:11">
      <c r="A1395">
        <f>MATCH(H1395,H$3:H1395,0)</f>
        <v>1393</v>
      </c>
      <c r="B1395">
        <f t="shared" si="42"/>
        <v>1</v>
      </c>
      <c r="C1395">
        <f t="shared" ca="1" si="43"/>
        <v>1395</v>
      </c>
      <c r="H1395">
        <v>1393</v>
      </c>
      <c r="I1395" s="4" t="s">
        <v>3899</v>
      </c>
      <c r="J1395" s="4" t="s">
        <v>3900</v>
      </c>
      <c r="K1395" s="6"/>
    </row>
    <row r="1396" spans="1:11">
      <c r="A1396">
        <f>MATCH(H1396,H$3:H1396,0)</f>
        <v>1394</v>
      </c>
      <c r="B1396">
        <f t="shared" si="42"/>
        <v>1</v>
      </c>
      <c r="C1396">
        <f t="shared" ca="1" si="43"/>
        <v>1396</v>
      </c>
      <c r="H1396">
        <v>1394</v>
      </c>
      <c r="I1396" s="6" t="s">
        <v>3346</v>
      </c>
      <c r="J1396" s="4"/>
      <c r="K1396" s="6"/>
    </row>
    <row r="1397" spans="1:11">
      <c r="A1397">
        <f>MATCH(H1397,H$3:H1397,0)</f>
        <v>1395</v>
      </c>
      <c r="B1397">
        <f t="shared" si="42"/>
        <v>1</v>
      </c>
      <c r="C1397">
        <f t="shared" ca="1" si="43"/>
        <v>1397</v>
      </c>
      <c r="H1397">
        <v>1395</v>
      </c>
      <c r="I1397" s="4" t="s">
        <v>637</v>
      </c>
      <c r="J1397" s="4" t="s">
        <v>977</v>
      </c>
      <c r="K1397" s="6"/>
    </row>
    <row r="1398" spans="1:11">
      <c r="A1398">
        <f>MATCH(H1398,H$3:H1398,0)</f>
        <v>1396</v>
      </c>
      <c r="B1398">
        <f t="shared" si="42"/>
        <v>1</v>
      </c>
      <c r="C1398">
        <f t="shared" ca="1" si="43"/>
        <v>1398</v>
      </c>
      <c r="H1398">
        <v>1396</v>
      </c>
      <c r="I1398" s="4" t="s">
        <v>628</v>
      </c>
      <c r="J1398" s="4" t="s">
        <v>971</v>
      </c>
      <c r="K1398" s="6"/>
    </row>
    <row r="1399" spans="1:11" ht="51">
      <c r="A1399">
        <f>MATCH(H1399,H$3:H1399,0)</f>
        <v>1397</v>
      </c>
      <c r="B1399">
        <f t="shared" si="42"/>
        <v>1</v>
      </c>
      <c r="C1399">
        <f t="shared" ca="1" si="43"/>
        <v>1399</v>
      </c>
      <c r="H1399">
        <v>1397</v>
      </c>
      <c r="I1399" s="5" t="s">
        <v>3449</v>
      </c>
      <c r="J1399" s="5" t="s">
        <v>3450</v>
      </c>
      <c r="K1399" s="4"/>
    </row>
    <row r="1400" spans="1:11">
      <c r="A1400">
        <f>MATCH(H1400,H$3:H1400,0)</f>
        <v>1398</v>
      </c>
      <c r="B1400">
        <f t="shared" si="42"/>
        <v>1</v>
      </c>
      <c r="C1400">
        <f t="shared" ca="1" si="43"/>
        <v>1400</v>
      </c>
      <c r="H1400">
        <v>1398</v>
      </c>
      <c r="I1400" s="4" t="s">
        <v>631</v>
      </c>
      <c r="J1400" s="4" t="s">
        <v>974</v>
      </c>
      <c r="K1400" s="6"/>
    </row>
    <row r="1401" spans="1:11">
      <c r="A1401">
        <f>MATCH(H1401,H$3:H1401,0)</f>
        <v>1399</v>
      </c>
      <c r="B1401">
        <f t="shared" si="42"/>
        <v>1</v>
      </c>
      <c r="C1401">
        <f t="shared" ca="1" si="43"/>
        <v>1401</v>
      </c>
      <c r="H1401">
        <v>1399</v>
      </c>
      <c r="I1401" s="4" t="s">
        <v>616</v>
      </c>
      <c r="J1401" s="4" t="s">
        <v>938</v>
      </c>
      <c r="K1401" s="6"/>
    </row>
    <row r="1402" spans="1:11">
      <c r="A1402">
        <f>MATCH(H1402,H$3:H1402,0)</f>
        <v>1400</v>
      </c>
      <c r="B1402">
        <f t="shared" si="42"/>
        <v>1</v>
      </c>
      <c r="C1402">
        <f t="shared" ca="1" si="43"/>
        <v>1402</v>
      </c>
      <c r="H1402">
        <v>1400</v>
      </c>
      <c r="I1402" s="4" t="s">
        <v>617</v>
      </c>
      <c r="J1402" s="4" t="s">
        <v>939</v>
      </c>
      <c r="K1402" s="6"/>
    </row>
    <row r="1403" spans="1:11">
      <c r="A1403">
        <f>MATCH(H1403,H$3:H1403,0)</f>
        <v>1401</v>
      </c>
      <c r="B1403">
        <f t="shared" si="42"/>
        <v>1</v>
      </c>
      <c r="C1403">
        <f t="shared" ca="1" si="43"/>
        <v>1403</v>
      </c>
      <c r="H1403">
        <v>1401</v>
      </c>
      <c r="I1403" s="4" t="s">
        <v>618</v>
      </c>
      <c r="J1403" s="4" t="s">
        <v>960</v>
      </c>
      <c r="K1403" s="6"/>
    </row>
    <row r="1404" spans="1:11">
      <c r="A1404">
        <f>MATCH(H1404,H$3:H1404,0)</f>
        <v>1402</v>
      </c>
      <c r="B1404">
        <f t="shared" si="42"/>
        <v>1</v>
      </c>
      <c r="C1404">
        <f t="shared" ca="1" si="43"/>
        <v>1404</v>
      </c>
      <c r="H1404">
        <v>1402</v>
      </c>
      <c r="I1404" s="6" t="s">
        <v>3347</v>
      </c>
      <c r="J1404" s="4"/>
      <c r="K1404" s="6"/>
    </row>
    <row r="1405" spans="1:11">
      <c r="A1405">
        <f>MATCH(H1405,H$3:H1405,0)</f>
        <v>1403</v>
      </c>
      <c r="B1405">
        <f t="shared" si="42"/>
        <v>1</v>
      </c>
      <c r="C1405">
        <f t="shared" ca="1" si="43"/>
        <v>1405</v>
      </c>
      <c r="H1405">
        <v>1403</v>
      </c>
      <c r="I1405" s="4" t="s">
        <v>621</v>
      </c>
      <c r="J1405" s="4" t="s">
        <v>963</v>
      </c>
      <c r="K1405" s="6"/>
    </row>
    <row r="1406" spans="1:11">
      <c r="A1406">
        <f>MATCH(H1406,H$3:H1406,0)</f>
        <v>1404</v>
      </c>
      <c r="B1406">
        <f t="shared" si="42"/>
        <v>1</v>
      </c>
      <c r="C1406">
        <f t="shared" ca="1" si="43"/>
        <v>1406</v>
      </c>
      <c r="H1406">
        <v>1404</v>
      </c>
      <c r="I1406" s="4" t="s">
        <v>622</v>
      </c>
      <c r="J1406" s="4" t="s">
        <v>964</v>
      </c>
      <c r="K1406" s="6"/>
    </row>
    <row r="1407" spans="1:11" ht="38.25">
      <c r="A1407">
        <f>MATCH(H1407,H$3:H1407,0)</f>
        <v>1405</v>
      </c>
      <c r="B1407">
        <f t="shared" si="42"/>
        <v>1</v>
      </c>
      <c r="C1407">
        <f t="shared" ca="1" si="43"/>
        <v>1407</v>
      </c>
      <c r="H1407">
        <v>1405</v>
      </c>
      <c r="I1407" s="5" t="s">
        <v>3451</v>
      </c>
      <c r="J1407" s="5" t="s">
        <v>3452</v>
      </c>
      <c r="K1407" s="6"/>
    </row>
    <row r="1408" spans="1:11" ht="25.5">
      <c r="A1408">
        <f>MATCH(H1408,H$3:H1408,0)</f>
        <v>1406</v>
      </c>
      <c r="B1408">
        <f t="shared" si="42"/>
        <v>1</v>
      </c>
      <c r="C1408">
        <f t="shared" ca="1" si="43"/>
        <v>1408</v>
      </c>
      <c r="H1408">
        <v>1406</v>
      </c>
      <c r="I1408" s="5" t="s">
        <v>3453</v>
      </c>
      <c r="J1408" s="5" t="s">
        <v>3454</v>
      </c>
      <c r="K1408" s="6"/>
    </row>
    <row r="1409" spans="1:11">
      <c r="A1409">
        <f>MATCH(H1409,H$3:H1409,0)</f>
        <v>1407</v>
      </c>
      <c r="B1409">
        <f t="shared" si="42"/>
        <v>1</v>
      </c>
      <c r="C1409">
        <f t="shared" ca="1" si="43"/>
        <v>1409</v>
      </c>
      <c r="H1409">
        <v>1407</v>
      </c>
      <c r="I1409" s="4" t="s">
        <v>629</v>
      </c>
      <c r="J1409" s="4" t="s">
        <v>972</v>
      </c>
      <c r="K1409" s="6"/>
    </row>
    <row r="1410" spans="1:11">
      <c r="A1410">
        <f>MATCH(H1410,H$3:H1410,0)</f>
        <v>1408</v>
      </c>
      <c r="B1410">
        <f t="shared" si="42"/>
        <v>1</v>
      </c>
      <c r="C1410">
        <f t="shared" ca="1" si="43"/>
        <v>1410</v>
      </c>
      <c r="H1410">
        <v>1408</v>
      </c>
      <c r="I1410" s="4" t="s">
        <v>644</v>
      </c>
      <c r="J1410" s="4" t="s">
        <v>984</v>
      </c>
      <c r="K1410" s="6"/>
    </row>
    <row r="1411" spans="1:11" ht="38.25">
      <c r="A1411">
        <f>MATCH(H1411,H$3:H1411,0)</f>
        <v>1409</v>
      </c>
      <c r="B1411">
        <f t="shared" si="42"/>
        <v>1</v>
      </c>
      <c r="C1411">
        <f t="shared" ca="1" si="43"/>
        <v>1411</v>
      </c>
      <c r="H1411">
        <v>1409</v>
      </c>
      <c r="I1411" s="5" t="s">
        <v>3455</v>
      </c>
      <c r="J1411" s="5" t="s">
        <v>3456</v>
      </c>
      <c r="K1411" s="6"/>
    </row>
    <row r="1412" spans="1:11">
      <c r="A1412">
        <f>MATCH(H1412,H$3:H1412,0)</f>
        <v>1410</v>
      </c>
      <c r="B1412">
        <f t="shared" ref="B1412:B1475" si="44">COUNTIF(H$3:H$3102,H1412)</f>
        <v>1</v>
      </c>
      <c r="C1412">
        <f t="shared" ref="C1412:C1475" ca="1" si="45">LOOKUP(1,1/((OFFSET(D$3,A1412-1,0,B1412,1)="")+(OFFSET(D$3,A1412-1,0,B1412,1)=D$2))/((OFFSET(E$3,A1412-1,0,B1412,1)="")+(OFFSET(E$3,A1412-1,0,B1412,1)=E$2))/((OFFSET(F$3,A1412-1,0,B1412,1)="")+(OFFSET(F$3,A1412-1,0,B1412,1)=F$2))/((OFFSET(G$3,A1412-1,0,B1412,1)="")+(OFFSET(G$3,A1412-1,0,B1412,1)&lt;=G$2)),ROW(OFFSET(D$3,A1412-1,0,B1412,1)))</f>
        <v>1412</v>
      </c>
      <c r="H1412">
        <v>1410</v>
      </c>
      <c r="I1412" s="4" t="s">
        <v>642</v>
      </c>
      <c r="J1412" s="4" t="s">
        <v>971</v>
      </c>
      <c r="K1412" s="6"/>
    </row>
    <row r="1413" spans="1:11">
      <c r="A1413">
        <f>MATCH(H1413,H$3:H1413,0)</f>
        <v>1411</v>
      </c>
      <c r="B1413">
        <f t="shared" si="44"/>
        <v>1</v>
      </c>
      <c r="C1413">
        <f t="shared" ca="1" si="45"/>
        <v>1413</v>
      </c>
      <c r="H1413">
        <v>1411</v>
      </c>
      <c r="I1413" s="4" t="s">
        <v>643</v>
      </c>
      <c r="J1413" s="4" t="s">
        <v>982</v>
      </c>
      <c r="K1413" s="6"/>
    </row>
    <row r="1414" spans="1:11">
      <c r="A1414">
        <f>MATCH(H1414,H$3:H1414,0)</f>
        <v>1412</v>
      </c>
      <c r="B1414">
        <f t="shared" si="44"/>
        <v>1</v>
      </c>
      <c r="C1414">
        <f t="shared" ca="1" si="45"/>
        <v>1414</v>
      </c>
      <c r="H1414">
        <v>1412</v>
      </c>
      <c r="I1414" s="4" t="s">
        <v>646</v>
      </c>
      <c r="J1414" s="4" t="s">
        <v>986</v>
      </c>
      <c r="K1414" s="6"/>
    </row>
    <row r="1415" spans="1:11">
      <c r="A1415">
        <f>MATCH(H1415,H$3:H1415,0)</f>
        <v>1413</v>
      </c>
      <c r="B1415">
        <f t="shared" si="44"/>
        <v>1</v>
      </c>
      <c r="C1415">
        <f t="shared" ca="1" si="45"/>
        <v>1415</v>
      </c>
      <c r="H1415">
        <v>1413</v>
      </c>
      <c r="I1415" s="4" t="s">
        <v>640</v>
      </c>
      <c r="J1415" s="4" t="s">
        <v>980</v>
      </c>
      <c r="K1415" s="6"/>
    </row>
    <row r="1416" spans="1:11">
      <c r="A1416">
        <f>MATCH(H1416,H$3:H1416,0)</f>
        <v>1414</v>
      </c>
      <c r="B1416">
        <f t="shared" si="44"/>
        <v>1</v>
      </c>
      <c r="C1416">
        <f t="shared" ca="1" si="45"/>
        <v>1416</v>
      </c>
      <c r="H1416">
        <v>1414</v>
      </c>
      <c r="I1416" s="4" t="s">
        <v>641</v>
      </c>
      <c r="J1416" s="4" t="s">
        <v>981</v>
      </c>
      <c r="K1416" s="6"/>
    </row>
    <row r="1417" spans="1:11">
      <c r="A1417">
        <f>MATCH(H1417,H$3:H1417,0)</f>
        <v>1415</v>
      </c>
      <c r="B1417">
        <f t="shared" si="44"/>
        <v>1</v>
      </c>
      <c r="C1417">
        <f t="shared" ca="1" si="45"/>
        <v>1417</v>
      </c>
      <c r="H1417">
        <v>1415</v>
      </c>
      <c r="I1417" s="6" t="s">
        <v>3348</v>
      </c>
      <c r="J1417" s="4"/>
      <c r="K1417" s="6"/>
    </row>
    <row r="1418" spans="1:11">
      <c r="A1418">
        <f>MATCH(H1418,H$3:H1418,0)</f>
        <v>1416</v>
      </c>
      <c r="B1418">
        <f t="shared" si="44"/>
        <v>1</v>
      </c>
      <c r="C1418">
        <f t="shared" ca="1" si="45"/>
        <v>1418</v>
      </c>
      <c r="H1418">
        <v>1416</v>
      </c>
      <c r="I1418" s="4" t="s">
        <v>638</v>
      </c>
      <c r="J1418" s="4" t="s">
        <v>978</v>
      </c>
      <c r="K1418" s="6"/>
    </row>
    <row r="1419" spans="1:11">
      <c r="A1419">
        <f>MATCH(H1419,H$3:H1419,0)</f>
        <v>1417</v>
      </c>
      <c r="B1419">
        <f t="shared" si="44"/>
        <v>1</v>
      </c>
      <c r="C1419">
        <f t="shared" ca="1" si="45"/>
        <v>1419</v>
      </c>
      <c r="H1419">
        <v>1417</v>
      </c>
      <c r="I1419" s="4" t="s">
        <v>639</v>
      </c>
      <c r="J1419" s="4" t="s">
        <v>979</v>
      </c>
      <c r="K1419" s="6"/>
    </row>
    <row r="1420" spans="1:11">
      <c r="A1420">
        <f>MATCH(H1420,H$3:H1420,0)</f>
        <v>1418</v>
      </c>
      <c r="B1420">
        <f t="shared" si="44"/>
        <v>1</v>
      </c>
      <c r="C1420">
        <f t="shared" ca="1" si="45"/>
        <v>1420</v>
      </c>
      <c r="H1420">
        <v>1418</v>
      </c>
      <c r="I1420" s="4" t="s">
        <v>645</v>
      </c>
      <c r="J1420" s="4" t="s">
        <v>985</v>
      </c>
      <c r="K1420" s="6"/>
    </row>
    <row r="1421" spans="1:11">
      <c r="A1421">
        <f>MATCH(H1421,H$3:H1421,0)</f>
        <v>1419</v>
      </c>
      <c r="B1421">
        <f t="shared" si="44"/>
        <v>1</v>
      </c>
      <c r="C1421">
        <f t="shared" ca="1" si="45"/>
        <v>1421</v>
      </c>
      <c r="H1421">
        <v>1419</v>
      </c>
      <c r="I1421" s="4" t="s">
        <v>647</v>
      </c>
      <c r="J1421" s="4" t="s">
        <v>987</v>
      </c>
      <c r="K1421" s="6"/>
    </row>
    <row r="1422" spans="1:11">
      <c r="A1422">
        <f>MATCH(H1422,H$3:H1422,0)</f>
        <v>1420</v>
      </c>
      <c r="B1422">
        <f t="shared" si="44"/>
        <v>1</v>
      </c>
      <c r="C1422">
        <f t="shared" ca="1" si="45"/>
        <v>1422</v>
      </c>
      <c r="H1422">
        <v>1420</v>
      </c>
      <c r="I1422" t="s">
        <v>3352</v>
      </c>
      <c r="J1422" s="4"/>
      <c r="K1422" s="6"/>
    </row>
    <row r="1423" spans="1:11">
      <c r="A1423">
        <f>MATCH(H1423,H$3:H1423,0)</f>
        <v>1421</v>
      </c>
      <c r="B1423">
        <f t="shared" si="44"/>
        <v>1</v>
      </c>
      <c r="C1423">
        <f t="shared" ca="1" si="45"/>
        <v>1423</v>
      </c>
      <c r="H1423">
        <v>1421</v>
      </c>
      <c r="I1423" t="s">
        <v>3353</v>
      </c>
      <c r="J1423" s="4"/>
      <c r="K1423" s="6"/>
    </row>
    <row r="1424" spans="1:11">
      <c r="A1424">
        <f>MATCH(H1424,H$3:H1424,0)</f>
        <v>1422</v>
      </c>
      <c r="B1424">
        <f t="shared" si="44"/>
        <v>1</v>
      </c>
      <c r="C1424">
        <f t="shared" ca="1" si="45"/>
        <v>1424</v>
      </c>
      <c r="H1424">
        <v>1422</v>
      </c>
      <c r="I1424" s="6" t="s">
        <v>1501</v>
      </c>
      <c r="J1424" s="4"/>
      <c r="K1424" s="6"/>
    </row>
    <row r="1425" spans="1:11">
      <c r="A1425">
        <f>MATCH(H1425,H$3:H1425,0)</f>
        <v>1423</v>
      </c>
      <c r="B1425">
        <f t="shared" si="44"/>
        <v>1</v>
      </c>
      <c r="C1425">
        <f t="shared" ca="1" si="45"/>
        <v>1425</v>
      </c>
      <c r="H1425">
        <v>1423</v>
      </c>
      <c r="I1425" s="6" t="s">
        <v>3349</v>
      </c>
      <c r="J1425" s="4"/>
      <c r="K1425" s="6"/>
    </row>
    <row r="1426" spans="1:11">
      <c r="A1426">
        <f>MATCH(H1426,H$3:H1426,0)</f>
        <v>1424</v>
      </c>
      <c r="B1426">
        <f t="shared" si="44"/>
        <v>1</v>
      </c>
      <c r="C1426">
        <f t="shared" ca="1" si="45"/>
        <v>1426</v>
      </c>
      <c r="H1426">
        <v>1424</v>
      </c>
      <c r="I1426" s="4" t="s">
        <v>651</v>
      </c>
      <c r="J1426" s="6" t="s">
        <v>812</v>
      </c>
      <c r="K1426" s="6"/>
    </row>
    <row r="1427" spans="1:11">
      <c r="A1427">
        <f>MATCH(H1427,H$3:H1427,0)</f>
        <v>1425</v>
      </c>
      <c r="B1427">
        <f t="shared" si="44"/>
        <v>1</v>
      </c>
      <c r="C1427">
        <f t="shared" ca="1" si="45"/>
        <v>1427</v>
      </c>
      <c r="H1427">
        <v>1425</v>
      </c>
      <c r="I1427" s="4" t="s">
        <v>648</v>
      </c>
      <c r="J1427" s="4" t="s">
        <v>988</v>
      </c>
      <c r="K1427" s="6"/>
    </row>
    <row r="1428" spans="1:11">
      <c r="A1428">
        <f>MATCH(H1428,H$3:H1428,0)</f>
        <v>1426</v>
      </c>
      <c r="B1428">
        <f t="shared" si="44"/>
        <v>1</v>
      </c>
      <c r="C1428">
        <f t="shared" ca="1" si="45"/>
        <v>1428</v>
      </c>
      <c r="H1428">
        <v>1426</v>
      </c>
      <c r="I1428" s="6" t="s">
        <v>3372</v>
      </c>
      <c r="J1428" s="4"/>
      <c r="K1428" s="6"/>
    </row>
    <row r="1429" spans="1:11">
      <c r="A1429">
        <f>MATCH(H1429,H$3:H1429,0)</f>
        <v>1427</v>
      </c>
      <c r="B1429">
        <f t="shared" si="44"/>
        <v>1</v>
      </c>
      <c r="C1429">
        <f t="shared" ca="1" si="45"/>
        <v>1429</v>
      </c>
      <c r="H1429">
        <v>1427</v>
      </c>
      <c r="I1429" s="4" t="s">
        <v>649</v>
      </c>
      <c r="J1429" s="4" t="s">
        <v>989</v>
      </c>
      <c r="K1429" s="6"/>
    </row>
    <row r="1430" spans="1:11">
      <c r="A1430">
        <f>MATCH(H1430,H$3:H1430,0)</f>
        <v>1428</v>
      </c>
      <c r="B1430">
        <f t="shared" si="44"/>
        <v>1</v>
      </c>
      <c r="C1430">
        <f t="shared" ca="1" si="45"/>
        <v>1430</v>
      </c>
      <c r="H1430">
        <v>1428</v>
      </c>
      <c r="I1430" s="6" t="s">
        <v>628</v>
      </c>
      <c r="J1430" s="6" t="s">
        <v>971</v>
      </c>
      <c r="K1430" s="6"/>
    </row>
    <row r="1431" spans="1:11">
      <c r="A1431">
        <f>MATCH(H1431,H$3:H1431,0)</f>
        <v>1429</v>
      </c>
      <c r="B1431">
        <f t="shared" si="44"/>
        <v>1</v>
      </c>
      <c r="C1431">
        <f t="shared" ca="1" si="45"/>
        <v>1431</v>
      </c>
      <c r="H1431">
        <v>1429</v>
      </c>
      <c r="I1431" s="4" t="s">
        <v>416</v>
      </c>
      <c r="J1431" s="4" t="s">
        <v>788</v>
      </c>
      <c r="K1431" s="6"/>
    </row>
    <row r="1432" spans="1:11">
      <c r="A1432">
        <f>MATCH(H1432,H$3:H1432,0)</f>
        <v>1430</v>
      </c>
      <c r="B1432">
        <f t="shared" si="44"/>
        <v>1</v>
      </c>
      <c r="C1432">
        <f t="shared" ca="1" si="45"/>
        <v>1432</v>
      </c>
      <c r="H1432">
        <v>1430</v>
      </c>
      <c r="I1432" s="4" t="s">
        <v>420</v>
      </c>
      <c r="J1432" s="4" t="s">
        <v>790</v>
      </c>
      <c r="K1432" s="6"/>
    </row>
    <row r="1433" spans="1:11">
      <c r="A1433">
        <f>MATCH(H1433,H$3:H1433,0)</f>
        <v>1431</v>
      </c>
      <c r="B1433">
        <f t="shared" si="44"/>
        <v>1</v>
      </c>
      <c r="C1433">
        <f t="shared" ca="1" si="45"/>
        <v>1433</v>
      </c>
      <c r="H1433">
        <v>1431</v>
      </c>
      <c r="I1433" s="4" t="s">
        <v>653</v>
      </c>
      <c r="J1433" s="4" t="s">
        <v>946</v>
      </c>
      <c r="K1433" s="6"/>
    </row>
    <row r="1434" spans="1:11">
      <c r="A1434">
        <f>MATCH(H1434,H$3:H1434,0)</f>
        <v>1432</v>
      </c>
      <c r="B1434">
        <f t="shared" si="44"/>
        <v>1</v>
      </c>
      <c r="C1434">
        <f t="shared" ca="1" si="45"/>
        <v>1434</v>
      </c>
      <c r="H1434">
        <v>1432</v>
      </c>
      <c r="I1434" s="10" t="s">
        <v>3371</v>
      </c>
      <c r="J1434" s="4"/>
      <c r="K1434" s="6"/>
    </row>
    <row r="1435" spans="1:11">
      <c r="A1435">
        <f>MATCH(H1435,H$3:H1435,0)</f>
        <v>1433</v>
      </c>
      <c r="B1435">
        <f t="shared" si="44"/>
        <v>1</v>
      </c>
      <c r="C1435">
        <f t="shared" ca="1" si="45"/>
        <v>1435</v>
      </c>
      <c r="H1435">
        <v>1433</v>
      </c>
      <c r="I1435" s="6" t="s">
        <v>3359</v>
      </c>
      <c r="J1435" s="4" t="s">
        <v>3358</v>
      </c>
      <c r="K1435" s="6"/>
    </row>
    <row r="1436" spans="1:11">
      <c r="A1436">
        <f>MATCH(H1436,H$3:H1436,0)</f>
        <v>1434</v>
      </c>
      <c r="B1436">
        <f t="shared" si="44"/>
        <v>1</v>
      </c>
      <c r="C1436">
        <f t="shared" ca="1" si="45"/>
        <v>1436</v>
      </c>
      <c r="H1436">
        <v>1434</v>
      </c>
      <c r="I1436" s="4" t="s">
        <v>655</v>
      </c>
      <c r="J1436" s="4" t="s">
        <v>992</v>
      </c>
      <c r="K1436" s="6"/>
    </row>
    <row r="1437" spans="1:11">
      <c r="A1437">
        <f>MATCH(H1437,H$3:H1437,0)</f>
        <v>1435</v>
      </c>
      <c r="B1437">
        <f t="shared" si="44"/>
        <v>1</v>
      </c>
      <c r="C1437">
        <f t="shared" ca="1" si="45"/>
        <v>1437</v>
      </c>
      <c r="H1437">
        <v>1435</v>
      </c>
      <c r="I1437" s="4" t="s">
        <v>650</v>
      </c>
      <c r="J1437" s="4" t="s">
        <v>990</v>
      </c>
      <c r="K1437" s="6"/>
    </row>
    <row r="1438" spans="1:11">
      <c r="A1438">
        <f>MATCH(H1438,H$3:H1438,0)</f>
        <v>1436</v>
      </c>
      <c r="B1438">
        <f t="shared" si="44"/>
        <v>1</v>
      </c>
      <c r="C1438">
        <f t="shared" ca="1" si="45"/>
        <v>1438</v>
      </c>
      <c r="H1438">
        <v>1436</v>
      </c>
      <c r="I1438" s="4" t="s">
        <v>656</v>
      </c>
      <c r="J1438" s="4" t="s">
        <v>993</v>
      </c>
      <c r="K1438" s="6"/>
    </row>
    <row r="1439" spans="1:11">
      <c r="A1439">
        <f>MATCH(H1439,H$3:H1439,0)</f>
        <v>1437</v>
      </c>
      <c r="B1439">
        <f t="shared" si="44"/>
        <v>1</v>
      </c>
      <c r="C1439">
        <f t="shared" ca="1" si="45"/>
        <v>1439</v>
      </c>
      <c r="H1439">
        <v>1437</v>
      </c>
      <c r="I1439" s="4" t="s">
        <v>421</v>
      </c>
      <c r="J1439" s="6" t="s">
        <v>928</v>
      </c>
      <c r="K1439" s="6"/>
    </row>
    <row r="1440" spans="1:11">
      <c r="A1440">
        <f>MATCH(H1440,H$3:H1440,0)</f>
        <v>1438</v>
      </c>
      <c r="B1440">
        <f t="shared" si="44"/>
        <v>1</v>
      </c>
      <c r="C1440">
        <f t="shared" ca="1" si="45"/>
        <v>1440</v>
      </c>
      <c r="H1440">
        <v>1438</v>
      </c>
      <c r="I1440" s="6" t="s">
        <v>3386</v>
      </c>
      <c r="J1440" s="6" t="s">
        <v>3380</v>
      </c>
      <c r="K1440" s="6"/>
    </row>
    <row r="1441" spans="1:11">
      <c r="A1441">
        <f>MATCH(H1441,H$3:H1441,0)</f>
        <v>1439</v>
      </c>
      <c r="B1441">
        <f t="shared" si="44"/>
        <v>1</v>
      </c>
      <c r="C1441">
        <f t="shared" ca="1" si="45"/>
        <v>1441</v>
      </c>
      <c r="H1441">
        <v>1439</v>
      </c>
      <c r="I1441" s="4" t="s">
        <v>652</v>
      </c>
      <c r="J1441" s="4" t="s">
        <v>991</v>
      </c>
      <c r="K1441" s="6"/>
    </row>
    <row r="1442" spans="1:11">
      <c r="A1442">
        <f>MATCH(H1442,H$3:H1442,0)</f>
        <v>1440</v>
      </c>
      <c r="B1442">
        <f t="shared" si="44"/>
        <v>1</v>
      </c>
      <c r="C1442">
        <f t="shared" ca="1" si="45"/>
        <v>1442</v>
      </c>
      <c r="H1442">
        <v>1440</v>
      </c>
      <c r="I1442" s="4" t="s">
        <v>654</v>
      </c>
      <c r="J1442" s="4" t="s">
        <v>946</v>
      </c>
      <c r="K1442" s="6"/>
    </row>
    <row r="1443" spans="1:11">
      <c r="A1443">
        <f>MATCH(H1443,H$3:H1443,0)</f>
        <v>1441</v>
      </c>
      <c r="B1443">
        <f t="shared" si="44"/>
        <v>1</v>
      </c>
      <c r="C1443">
        <f t="shared" ca="1" si="45"/>
        <v>1443</v>
      </c>
      <c r="H1443">
        <v>1441</v>
      </c>
      <c r="I1443" s="4" t="s">
        <v>363</v>
      </c>
      <c r="J1443" s="6" t="s">
        <v>743</v>
      </c>
      <c r="K1443" s="6"/>
    </row>
    <row r="1444" spans="1:11">
      <c r="A1444">
        <f>MATCH(H1444,H$3:H1444,0)</f>
        <v>1442</v>
      </c>
      <c r="B1444">
        <f t="shared" si="44"/>
        <v>1</v>
      </c>
      <c r="C1444">
        <f t="shared" ca="1" si="45"/>
        <v>1444</v>
      </c>
      <c r="H1444">
        <v>1442</v>
      </c>
      <c r="I1444" s="4" t="s">
        <v>604</v>
      </c>
      <c r="J1444" s="4" t="s">
        <v>748</v>
      </c>
      <c r="K1444" s="6"/>
    </row>
    <row r="1445" spans="1:11">
      <c r="A1445">
        <f>MATCH(H1445,H$3:H1445,0)</f>
        <v>1443</v>
      </c>
      <c r="B1445">
        <f t="shared" si="44"/>
        <v>1</v>
      </c>
      <c r="C1445">
        <f t="shared" ca="1" si="45"/>
        <v>1445</v>
      </c>
      <c r="H1445">
        <v>1443</v>
      </c>
      <c r="I1445" s="1" t="s">
        <v>3485</v>
      </c>
      <c r="J1445" s="4"/>
      <c r="K1445" s="6"/>
    </row>
    <row r="1446" spans="1:11">
      <c r="A1446">
        <f>MATCH(H1446,H$3:H1446,0)</f>
        <v>1444</v>
      </c>
      <c r="B1446">
        <f t="shared" si="44"/>
        <v>1</v>
      </c>
      <c r="C1446">
        <f t="shared" ca="1" si="45"/>
        <v>1446</v>
      </c>
      <c r="H1446">
        <v>1444</v>
      </c>
      <c r="I1446" s="4" t="s">
        <v>657</v>
      </c>
      <c r="J1446" s="4" t="s">
        <v>994</v>
      </c>
      <c r="K1446" s="6"/>
    </row>
    <row r="1447" spans="1:11">
      <c r="A1447">
        <f>MATCH(H1447,H$3:H1447,0)</f>
        <v>1445</v>
      </c>
      <c r="B1447">
        <f t="shared" si="44"/>
        <v>1</v>
      </c>
      <c r="C1447">
        <f t="shared" ca="1" si="45"/>
        <v>1447</v>
      </c>
      <c r="H1447">
        <v>1445</v>
      </c>
      <c r="I1447" s="6" t="s">
        <v>3350</v>
      </c>
      <c r="J1447" s="4"/>
      <c r="K1447" s="6"/>
    </row>
    <row r="1448" spans="1:11">
      <c r="A1448">
        <f>MATCH(H1448,H$3:H1448,0)</f>
        <v>1446</v>
      </c>
      <c r="B1448">
        <f t="shared" si="44"/>
        <v>1</v>
      </c>
      <c r="C1448">
        <f t="shared" ca="1" si="45"/>
        <v>1448</v>
      </c>
      <c r="H1448">
        <v>1446</v>
      </c>
      <c r="I1448" s="6" t="s">
        <v>3351</v>
      </c>
      <c r="J1448" s="4"/>
      <c r="K1448" s="6"/>
    </row>
    <row r="1449" spans="1:11">
      <c r="A1449">
        <f>MATCH(H1449,H$3:H1449,0)</f>
        <v>1447</v>
      </c>
      <c r="B1449">
        <f t="shared" si="44"/>
        <v>1</v>
      </c>
      <c r="C1449">
        <f t="shared" ca="1" si="45"/>
        <v>1449</v>
      </c>
      <c r="H1449">
        <v>1447</v>
      </c>
      <c r="I1449" s="4" t="s">
        <v>3911</v>
      </c>
      <c r="J1449" s="6" t="s">
        <v>1066</v>
      </c>
      <c r="K1449" s="6"/>
    </row>
    <row r="1450" spans="1:11" ht="140.25">
      <c r="A1450">
        <f>MATCH(H1450,H$3:H1450,0)</f>
        <v>1448</v>
      </c>
      <c r="B1450">
        <f t="shared" si="44"/>
        <v>1</v>
      </c>
      <c r="C1450">
        <f t="shared" ca="1" si="45"/>
        <v>1450</v>
      </c>
      <c r="H1450">
        <v>1448</v>
      </c>
      <c r="I1450" s="8" t="s">
        <v>3457</v>
      </c>
      <c r="J1450" s="8" t="s">
        <v>3458</v>
      </c>
      <c r="K1450" s="6"/>
    </row>
    <row r="1451" spans="1:11">
      <c r="A1451">
        <f>MATCH(H1451,H$3:H1451,0)</f>
        <v>1449</v>
      </c>
      <c r="B1451">
        <f t="shared" si="44"/>
        <v>1</v>
      </c>
      <c r="C1451">
        <f t="shared" ca="1" si="45"/>
        <v>1451</v>
      </c>
      <c r="H1451">
        <v>1449</v>
      </c>
      <c r="I1451" s="4" t="s">
        <v>660</v>
      </c>
      <c r="J1451" s="4" t="s">
        <v>995</v>
      </c>
      <c r="K1451" s="6"/>
    </row>
    <row r="1452" spans="1:11">
      <c r="A1452">
        <f>MATCH(H1452,H$3:H1452,0)</f>
        <v>1450</v>
      </c>
      <c r="B1452">
        <f t="shared" si="44"/>
        <v>1</v>
      </c>
      <c r="C1452">
        <f t="shared" ca="1" si="45"/>
        <v>1452</v>
      </c>
      <c r="H1452">
        <v>1450</v>
      </c>
      <c r="I1452" s="4" t="s">
        <v>386</v>
      </c>
      <c r="J1452" s="6" t="s">
        <v>3282</v>
      </c>
      <c r="K1452" s="6"/>
    </row>
    <row r="1453" spans="1:11">
      <c r="A1453">
        <f>MATCH(H1453,H$3:H1453,0)</f>
        <v>1451</v>
      </c>
      <c r="B1453">
        <f t="shared" si="44"/>
        <v>1</v>
      </c>
      <c r="C1453">
        <f t="shared" ca="1" si="45"/>
        <v>1453</v>
      </c>
      <c r="H1453">
        <v>1451</v>
      </c>
      <c r="I1453" s="4" t="s">
        <v>666</v>
      </c>
      <c r="J1453" s="4"/>
      <c r="K1453" s="6"/>
    </row>
    <row r="1454" spans="1:11">
      <c r="A1454">
        <f>MATCH(H1454,H$3:H1454,0)</f>
        <v>1452</v>
      </c>
      <c r="B1454">
        <f t="shared" si="44"/>
        <v>1</v>
      </c>
      <c r="C1454">
        <f t="shared" ca="1" si="45"/>
        <v>1454</v>
      </c>
      <c r="H1454">
        <v>1452</v>
      </c>
      <c r="I1454" s="4" t="s">
        <v>662</v>
      </c>
      <c r="J1454" s="4" t="s">
        <v>770</v>
      </c>
      <c r="K1454" s="6"/>
    </row>
    <row r="1455" spans="1:11">
      <c r="A1455">
        <f>MATCH(H1455,H$3:H1455,0)</f>
        <v>1453</v>
      </c>
      <c r="B1455">
        <f t="shared" si="44"/>
        <v>1</v>
      </c>
      <c r="C1455">
        <f t="shared" ca="1" si="45"/>
        <v>1455</v>
      </c>
      <c r="H1455">
        <v>1453</v>
      </c>
      <c r="I1455" s="4" t="s">
        <v>667</v>
      </c>
      <c r="J1455" s="4" t="s">
        <v>758</v>
      </c>
      <c r="K1455" s="6"/>
    </row>
    <row r="1456" spans="1:11">
      <c r="A1456">
        <f>MATCH(H1456,H$3:H1456,0)</f>
        <v>1454</v>
      </c>
      <c r="B1456">
        <f t="shared" si="44"/>
        <v>1</v>
      </c>
      <c r="C1456">
        <f t="shared" ca="1" si="45"/>
        <v>1456</v>
      </c>
      <c r="H1456">
        <v>1454</v>
      </c>
      <c r="I1456" s="4" t="s">
        <v>665</v>
      </c>
      <c r="J1456" s="4"/>
      <c r="K1456" s="6"/>
    </row>
    <row r="1457" spans="1:11">
      <c r="A1457">
        <f>MATCH(H1457,H$3:H1457,0)</f>
        <v>1455</v>
      </c>
      <c r="B1457">
        <f t="shared" si="44"/>
        <v>1</v>
      </c>
      <c r="C1457">
        <f t="shared" ca="1" si="45"/>
        <v>1457</v>
      </c>
      <c r="H1457">
        <v>1455</v>
      </c>
      <c r="I1457" s="4" t="s">
        <v>397</v>
      </c>
      <c r="J1457" s="4" t="s">
        <v>768</v>
      </c>
      <c r="K1457" s="6"/>
    </row>
    <row r="1458" spans="1:11">
      <c r="A1458">
        <f>MATCH(H1458,H$3:H1458,0)</f>
        <v>1456</v>
      </c>
      <c r="B1458">
        <f t="shared" si="44"/>
        <v>1</v>
      </c>
      <c r="C1458">
        <f t="shared" ca="1" si="45"/>
        <v>1458</v>
      </c>
      <c r="H1458">
        <v>1456</v>
      </c>
      <c r="I1458" s="4" t="s">
        <v>663</v>
      </c>
      <c r="J1458" s="4" t="s">
        <v>997</v>
      </c>
      <c r="K1458" s="6"/>
    </row>
    <row r="1459" spans="1:11">
      <c r="A1459">
        <f>MATCH(H1459,H$3:H1459,0)</f>
        <v>1457</v>
      </c>
      <c r="B1459">
        <f t="shared" si="44"/>
        <v>1</v>
      </c>
      <c r="C1459">
        <f t="shared" ca="1" si="45"/>
        <v>1459</v>
      </c>
      <c r="H1459">
        <v>1457</v>
      </c>
      <c r="I1459" s="4" t="s">
        <v>664</v>
      </c>
      <c r="J1459" s="4" t="s">
        <v>998</v>
      </c>
      <c r="K1459" s="6"/>
    </row>
    <row r="1460" spans="1:11">
      <c r="A1460">
        <f>MATCH(H1460,H$3:H1460,0)</f>
        <v>1458</v>
      </c>
      <c r="B1460">
        <f t="shared" si="44"/>
        <v>1</v>
      </c>
      <c r="C1460">
        <f t="shared" ca="1" si="45"/>
        <v>1460</v>
      </c>
      <c r="H1460">
        <v>1458</v>
      </c>
      <c r="I1460" s="4" t="s">
        <v>661</v>
      </c>
      <c r="J1460" s="4" t="s">
        <v>996</v>
      </c>
      <c r="K1460" s="6"/>
    </row>
    <row r="1461" spans="1:11">
      <c r="A1461">
        <f>MATCH(H1461,H$3:H1461,0)</f>
        <v>1459</v>
      </c>
      <c r="B1461">
        <f t="shared" si="44"/>
        <v>1</v>
      </c>
      <c r="C1461">
        <f t="shared" ca="1" si="45"/>
        <v>1461</v>
      </c>
      <c r="H1461">
        <v>1459</v>
      </c>
      <c r="I1461" s="4" t="s">
        <v>659</v>
      </c>
      <c r="J1461" s="4" t="s">
        <v>999</v>
      </c>
      <c r="K1461" s="6"/>
    </row>
    <row r="1462" spans="1:11">
      <c r="A1462">
        <f>MATCH(H1462,H$3:H1462,0)</f>
        <v>1460</v>
      </c>
      <c r="B1462">
        <f t="shared" si="44"/>
        <v>1</v>
      </c>
      <c r="C1462">
        <f t="shared" ca="1" si="45"/>
        <v>1462</v>
      </c>
      <c r="H1462">
        <v>1460</v>
      </c>
      <c r="I1462" s="4" t="s">
        <v>658</v>
      </c>
      <c r="J1462" s="4" t="s">
        <v>1000</v>
      </c>
      <c r="K1462" s="6"/>
    </row>
    <row r="1463" spans="1:11" ht="127.5">
      <c r="A1463">
        <f>MATCH(H1463,H$3:H1463,0)</f>
        <v>1461</v>
      </c>
      <c r="B1463">
        <f t="shared" si="44"/>
        <v>1</v>
      </c>
      <c r="C1463">
        <f t="shared" ca="1" si="45"/>
        <v>1463</v>
      </c>
      <c r="H1463">
        <v>1461</v>
      </c>
      <c r="I1463" s="8" t="s">
        <v>3459</v>
      </c>
      <c r="J1463" s="8" t="s">
        <v>3460</v>
      </c>
      <c r="K1463" s="6"/>
    </row>
    <row r="1464" spans="1:11">
      <c r="A1464">
        <f>MATCH(H1464,H$3:H1464,0)</f>
        <v>1462</v>
      </c>
      <c r="B1464">
        <f t="shared" si="44"/>
        <v>1</v>
      </c>
      <c r="C1464">
        <f t="shared" ca="1" si="45"/>
        <v>1464</v>
      </c>
      <c r="H1464">
        <v>1462</v>
      </c>
      <c r="I1464" s="4" t="s">
        <v>3864</v>
      </c>
      <c r="J1464" s="4" t="s">
        <v>3865</v>
      </c>
      <c r="K1464" s="6"/>
    </row>
    <row r="1465" spans="1:11">
      <c r="A1465">
        <f>MATCH(H1465,H$3:H1465,0)</f>
        <v>1463</v>
      </c>
      <c r="B1465">
        <f t="shared" si="44"/>
        <v>1</v>
      </c>
      <c r="C1465">
        <f t="shared" ca="1" si="45"/>
        <v>1465</v>
      </c>
      <c r="H1465">
        <v>1463</v>
      </c>
      <c r="I1465" s="4" t="s">
        <v>491</v>
      </c>
      <c r="J1465" s="4" t="s">
        <v>983</v>
      </c>
      <c r="K1465" s="6"/>
    </row>
    <row r="1466" spans="1:11">
      <c r="A1466">
        <f>MATCH(H1466,H$3:H1466,0)</f>
        <v>1464</v>
      </c>
      <c r="B1466">
        <f t="shared" si="44"/>
        <v>1</v>
      </c>
      <c r="C1466">
        <f t="shared" ca="1" si="45"/>
        <v>1466</v>
      </c>
      <c r="H1466">
        <v>1464</v>
      </c>
      <c r="I1466" s="4" t="s">
        <v>675</v>
      </c>
      <c r="J1466" s="4" t="s">
        <v>1006</v>
      </c>
      <c r="K1466" s="6"/>
    </row>
    <row r="1467" spans="1:11">
      <c r="A1467">
        <f>MATCH(H1467,H$3:H1467,0)</f>
        <v>1465</v>
      </c>
      <c r="B1467">
        <f t="shared" si="44"/>
        <v>1</v>
      </c>
      <c r="C1467">
        <f t="shared" ca="1" si="45"/>
        <v>1467</v>
      </c>
      <c r="H1467">
        <v>1465</v>
      </c>
      <c r="I1467" s="6" t="s">
        <v>3486</v>
      </c>
      <c r="J1467" s="6" t="s">
        <v>3489</v>
      </c>
      <c r="K1467" s="6"/>
    </row>
    <row r="1468" spans="1:11">
      <c r="A1468">
        <f>MATCH(H1468,H$3:H1468,0)</f>
        <v>1466</v>
      </c>
      <c r="B1468">
        <f t="shared" si="44"/>
        <v>1</v>
      </c>
      <c r="C1468">
        <f t="shared" ca="1" si="45"/>
        <v>1468</v>
      </c>
      <c r="H1468">
        <v>1466</v>
      </c>
      <c r="I1468" s="4" t="s">
        <v>495</v>
      </c>
      <c r="J1468" s="6" t="s">
        <v>3289</v>
      </c>
      <c r="K1468" s="6"/>
    </row>
    <row r="1469" spans="1:11">
      <c r="A1469">
        <f>MATCH(H1469,H$3:H1469,0)</f>
        <v>1467</v>
      </c>
      <c r="B1469">
        <f t="shared" si="44"/>
        <v>1</v>
      </c>
      <c r="C1469">
        <f t="shared" ca="1" si="45"/>
        <v>1469</v>
      </c>
      <c r="H1469">
        <v>1467</v>
      </c>
      <c r="I1469" s="4" t="s">
        <v>672</v>
      </c>
      <c r="J1469" s="4" t="s">
        <v>1004</v>
      </c>
      <c r="K1469" s="6"/>
    </row>
    <row r="1470" spans="1:11">
      <c r="A1470">
        <f>MATCH(H1470,H$3:H1470,0)</f>
        <v>1468</v>
      </c>
      <c r="B1470">
        <f t="shared" si="44"/>
        <v>1</v>
      </c>
      <c r="C1470">
        <f t="shared" ca="1" si="45"/>
        <v>1470</v>
      </c>
      <c r="H1470">
        <v>1468</v>
      </c>
      <c r="I1470" s="4" t="s">
        <v>668</v>
      </c>
      <c r="J1470" s="4" t="s">
        <v>1001</v>
      </c>
      <c r="K1470" s="6"/>
    </row>
    <row r="1471" spans="1:11">
      <c r="A1471">
        <f>MATCH(H1471,H$3:H1471,0)</f>
        <v>1469</v>
      </c>
      <c r="B1471">
        <f t="shared" si="44"/>
        <v>1</v>
      </c>
      <c r="C1471">
        <f t="shared" ca="1" si="45"/>
        <v>1471</v>
      </c>
      <c r="H1471">
        <v>1469</v>
      </c>
      <c r="I1471" s="4" t="s">
        <v>669</v>
      </c>
      <c r="J1471" s="4" t="s">
        <v>1002</v>
      </c>
      <c r="K1471" s="6"/>
    </row>
    <row r="1472" spans="1:11">
      <c r="A1472">
        <f>MATCH(H1472,H$3:H1472,0)</f>
        <v>1470</v>
      </c>
      <c r="B1472">
        <f t="shared" si="44"/>
        <v>1</v>
      </c>
      <c r="C1472">
        <f t="shared" ca="1" si="45"/>
        <v>1472</v>
      </c>
      <c r="H1472">
        <v>1470</v>
      </c>
      <c r="I1472" s="4" t="s">
        <v>670</v>
      </c>
      <c r="J1472" s="4" t="s">
        <v>1003</v>
      </c>
      <c r="K1472" s="6"/>
    </row>
    <row r="1473" spans="1:11">
      <c r="A1473">
        <f>MATCH(H1473,H$3:H1473,0)</f>
        <v>1471</v>
      </c>
      <c r="B1473">
        <f t="shared" si="44"/>
        <v>1</v>
      </c>
      <c r="C1473">
        <f t="shared" ca="1" si="45"/>
        <v>1473</v>
      </c>
      <c r="H1473">
        <v>1471</v>
      </c>
      <c r="I1473" s="4" t="s">
        <v>673</v>
      </c>
      <c r="J1473" s="4" t="s">
        <v>1005</v>
      </c>
      <c r="K1473" s="6"/>
    </row>
    <row r="1474" spans="1:11">
      <c r="A1474">
        <f>MATCH(H1474,H$3:H1474,0)</f>
        <v>1472</v>
      </c>
      <c r="B1474">
        <f t="shared" si="44"/>
        <v>1</v>
      </c>
      <c r="C1474">
        <f t="shared" ca="1" si="45"/>
        <v>1474</v>
      </c>
      <c r="H1474">
        <v>1472</v>
      </c>
      <c r="I1474" s="4" t="s">
        <v>3490</v>
      </c>
      <c r="J1474" s="4"/>
      <c r="K1474" s="6"/>
    </row>
    <row r="1475" spans="1:11">
      <c r="A1475">
        <f>MATCH(H1475,H$3:H1475,0)</f>
        <v>1473</v>
      </c>
      <c r="B1475">
        <f t="shared" si="44"/>
        <v>1</v>
      </c>
      <c r="C1475">
        <f t="shared" ca="1" si="45"/>
        <v>1475</v>
      </c>
      <c r="H1475">
        <v>1473</v>
      </c>
      <c r="I1475" s="4" t="s">
        <v>435</v>
      </c>
      <c r="J1475" s="4" t="s">
        <v>803</v>
      </c>
      <c r="K1475" s="6"/>
    </row>
    <row r="1476" spans="1:11">
      <c r="A1476">
        <f>MATCH(H1476,H$3:H1476,0)</f>
        <v>1474</v>
      </c>
      <c r="B1476">
        <f t="shared" ref="B1476:B1539" si="46">COUNTIF(H$3:H$3102,H1476)</f>
        <v>1</v>
      </c>
      <c r="C1476">
        <f t="shared" ref="C1476:C1539" ca="1" si="47">LOOKUP(1,1/((OFFSET(D$3,A1476-1,0,B1476,1)="")+(OFFSET(D$3,A1476-1,0,B1476,1)=D$2))/((OFFSET(E$3,A1476-1,0,B1476,1)="")+(OFFSET(E$3,A1476-1,0,B1476,1)=E$2))/((OFFSET(F$3,A1476-1,0,B1476,1)="")+(OFFSET(F$3,A1476-1,0,B1476,1)=F$2))/((OFFSET(G$3,A1476-1,0,B1476,1)="")+(OFFSET(G$3,A1476-1,0,B1476,1)&lt;=G$2)),ROW(OFFSET(D$3,A1476-1,0,B1476,1)))</f>
        <v>1476</v>
      </c>
      <c r="H1476">
        <v>1474</v>
      </c>
      <c r="I1476" s="4" t="s">
        <v>433</v>
      </c>
      <c r="J1476" s="4" t="s">
        <v>853</v>
      </c>
      <c r="K1476" s="6"/>
    </row>
    <row r="1477" spans="1:11">
      <c r="A1477">
        <f>MATCH(H1477,H$3:H1477,0)</f>
        <v>1475</v>
      </c>
      <c r="B1477">
        <f t="shared" si="46"/>
        <v>1</v>
      </c>
      <c r="C1477">
        <f t="shared" ca="1" si="47"/>
        <v>1477</v>
      </c>
      <c r="H1477">
        <v>1475</v>
      </c>
      <c r="I1477" s="4" t="s">
        <v>436</v>
      </c>
      <c r="J1477" s="4" t="s">
        <v>804</v>
      </c>
      <c r="K1477" s="6"/>
    </row>
    <row r="1478" spans="1:11">
      <c r="A1478">
        <f>MATCH(H1478,H$3:H1478,0)</f>
        <v>1476</v>
      </c>
      <c r="B1478">
        <f t="shared" si="46"/>
        <v>1</v>
      </c>
      <c r="C1478">
        <f t="shared" ca="1" si="47"/>
        <v>1478</v>
      </c>
      <c r="H1478">
        <v>1476</v>
      </c>
      <c r="I1478" s="4" t="s">
        <v>434</v>
      </c>
      <c r="J1478" s="4" t="s">
        <v>802</v>
      </c>
      <c r="K1478" s="6"/>
    </row>
    <row r="1479" spans="1:11">
      <c r="A1479">
        <f>MATCH(H1479,H$3:H1479,0)</f>
        <v>1477</v>
      </c>
      <c r="B1479">
        <f t="shared" si="46"/>
        <v>1</v>
      </c>
      <c r="C1479">
        <f t="shared" ca="1" si="47"/>
        <v>1479</v>
      </c>
      <c r="H1479">
        <v>1477</v>
      </c>
      <c r="I1479" s="6" t="s">
        <v>3354</v>
      </c>
      <c r="J1479" s="6"/>
      <c r="K1479" s="6"/>
    </row>
    <row r="1480" spans="1:11">
      <c r="A1480">
        <f>MATCH(H1480,H$3:H1480,0)</f>
        <v>1478</v>
      </c>
      <c r="B1480">
        <f t="shared" si="46"/>
        <v>1</v>
      </c>
      <c r="C1480">
        <f t="shared" ca="1" si="47"/>
        <v>1480</v>
      </c>
      <c r="H1480">
        <v>1478</v>
      </c>
      <c r="I1480" s="6" t="s">
        <v>3355</v>
      </c>
      <c r="J1480" s="5"/>
      <c r="K1480" s="6"/>
    </row>
    <row r="1481" spans="1:11">
      <c r="A1481">
        <f>MATCH(H1481,H$3:H1481,0)</f>
        <v>1479</v>
      </c>
      <c r="B1481">
        <f t="shared" si="46"/>
        <v>1</v>
      </c>
      <c r="C1481">
        <f t="shared" ca="1" si="47"/>
        <v>1481</v>
      </c>
      <c r="H1481">
        <v>1479</v>
      </c>
      <c r="I1481" s="4" t="s">
        <v>3491</v>
      </c>
      <c r="J1481" s="6" t="s">
        <v>3926</v>
      </c>
      <c r="K1481" s="6"/>
    </row>
    <row r="1482" spans="1:11">
      <c r="A1482">
        <f>MATCH(H1482,H$3:H1482,0)</f>
        <v>1480</v>
      </c>
      <c r="B1482">
        <f t="shared" si="46"/>
        <v>1</v>
      </c>
      <c r="C1482">
        <f t="shared" ca="1" si="47"/>
        <v>1482</v>
      </c>
      <c r="H1482">
        <v>1480</v>
      </c>
      <c r="I1482" s="4" t="s">
        <v>688</v>
      </c>
      <c r="J1482" s="4" t="s">
        <v>1017</v>
      </c>
      <c r="K1482" s="6"/>
    </row>
    <row r="1483" spans="1:11">
      <c r="A1483">
        <f>MATCH(H1483,H$3:H1483,0)</f>
        <v>1481</v>
      </c>
      <c r="B1483">
        <f t="shared" si="46"/>
        <v>1</v>
      </c>
      <c r="C1483">
        <f t="shared" ca="1" si="47"/>
        <v>1483</v>
      </c>
      <c r="H1483">
        <v>1481</v>
      </c>
      <c r="I1483" s="4" t="s">
        <v>691</v>
      </c>
      <c r="J1483" s="4" t="s">
        <v>1020</v>
      </c>
      <c r="K1483" s="6"/>
    </row>
    <row r="1484" spans="1:11">
      <c r="A1484">
        <f>MATCH(H1484,H$3:H1484,0)</f>
        <v>1482</v>
      </c>
      <c r="B1484">
        <f t="shared" si="46"/>
        <v>1</v>
      </c>
      <c r="C1484">
        <f t="shared" ca="1" si="47"/>
        <v>1484</v>
      </c>
      <c r="H1484">
        <v>1482</v>
      </c>
      <c r="I1484" s="4" t="s">
        <v>693</v>
      </c>
      <c r="J1484" s="4" t="s">
        <v>1022</v>
      </c>
      <c r="K1484" s="6"/>
    </row>
    <row r="1485" spans="1:11">
      <c r="A1485">
        <f>MATCH(H1485,H$3:H1485,0)</f>
        <v>1483</v>
      </c>
      <c r="B1485">
        <f t="shared" si="46"/>
        <v>1</v>
      </c>
      <c r="C1485">
        <f t="shared" ca="1" si="47"/>
        <v>1485</v>
      </c>
      <c r="H1485">
        <v>1483</v>
      </c>
      <c r="I1485" s="4" t="s">
        <v>677</v>
      </c>
      <c r="J1485" s="4" t="s">
        <v>1008</v>
      </c>
      <c r="K1485" s="6"/>
    </row>
    <row r="1486" spans="1:11">
      <c r="A1486">
        <f>MATCH(H1486,H$3:H1486,0)</f>
        <v>1484</v>
      </c>
      <c r="B1486">
        <f t="shared" si="46"/>
        <v>1</v>
      </c>
      <c r="C1486">
        <f t="shared" ca="1" si="47"/>
        <v>1486</v>
      </c>
      <c r="H1486">
        <v>1484</v>
      </c>
      <c r="I1486" s="4" t="s">
        <v>678</v>
      </c>
      <c r="J1486" s="4" t="s">
        <v>1009</v>
      </c>
      <c r="K1486" s="6"/>
    </row>
    <row r="1487" spans="1:11">
      <c r="A1487">
        <f>MATCH(H1487,H$3:H1487,0)</f>
        <v>1485</v>
      </c>
      <c r="B1487">
        <f t="shared" si="46"/>
        <v>1</v>
      </c>
      <c r="C1487">
        <f t="shared" ca="1" si="47"/>
        <v>1487</v>
      </c>
      <c r="H1487">
        <v>1485</v>
      </c>
      <c r="I1487" s="4" t="s">
        <v>679</v>
      </c>
      <c r="J1487" s="4" t="s">
        <v>1010</v>
      </c>
      <c r="K1487" s="6"/>
    </row>
    <row r="1488" spans="1:11">
      <c r="A1488">
        <f>MATCH(H1488,H$3:H1488,0)</f>
        <v>1486</v>
      </c>
      <c r="B1488">
        <f t="shared" si="46"/>
        <v>1</v>
      </c>
      <c r="C1488">
        <f t="shared" ca="1" si="47"/>
        <v>1488</v>
      </c>
      <c r="H1488">
        <v>1486</v>
      </c>
      <c r="I1488" s="4" t="s">
        <v>680</v>
      </c>
      <c r="J1488" s="4" t="s">
        <v>1011</v>
      </c>
      <c r="K1488" s="6"/>
    </row>
    <row r="1489" spans="1:11">
      <c r="A1489">
        <f>MATCH(H1489,H$3:H1489,0)</f>
        <v>1487</v>
      </c>
      <c r="B1489">
        <f t="shared" si="46"/>
        <v>1</v>
      </c>
      <c r="C1489">
        <f t="shared" ca="1" si="47"/>
        <v>1489</v>
      </c>
      <c r="H1489">
        <v>1487</v>
      </c>
      <c r="I1489" s="4" t="s">
        <v>681</v>
      </c>
      <c r="J1489" s="4"/>
      <c r="K1489" s="6"/>
    </row>
    <row r="1490" spans="1:11">
      <c r="A1490">
        <f>MATCH(H1490,H$3:H1490,0)</f>
        <v>1488</v>
      </c>
      <c r="B1490">
        <f t="shared" si="46"/>
        <v>1</v>
      </c>
      <c r="C1490">
        <f t="shared" ca="1" si="47"/>
        <v>1490</v>
      </c>
      <c r="H1490">
        <v>1488</v>
      </c>
      <c r="I1490" s="4" t="s">
        <v>682</v>
      </c>
      <c r="J1490" s="4" t="s">
        <v>1012</v>
      </c>
      <c r="K1490" s="6"/>
    </row>
    <row r="1491" spans="1:11">
      <c r="A1491">
        <f>MATCH(H1491,H$3:H1491,0)</f>
        <v>1489</v>
      </c>
      <c r="B1491">
        <f t="shared" si="46"/>
        <v>1</v>
      </c>
      <c r="C1491">
        <f t="shared" ca="1" si="47"/>
        <v>1491</v>
      </c>
      <c r="H1491">
        <v>1489</v>
      </c>
      <c r="I1491" s="4" t="s">
        <v>683</v>
      </c>
      <c r="J1491" s="4" t="s">
        <v>1013</v>
      </c>
      <c r="K1491" s="6"/>
    </row>
    <row r="1492" spans="1:11">
      <c r="A1492">
        <f>MATCH(H1492,H$3:H1492,0)</f>
        <v>1490</v>
      </c>
      <c r="B1492">
        <f t="shared" si="46"/>
        <v>1</v>
      </c>
      <c r="C1492">
        <f t="shared" ca="1" si="47"/>
        <v>1492</v>
      </c>
      <c r="H1492">
        <v>1490</v>
      </c>
      <c r="I1492" s="4" t="s">
        <v>3492</v>
      </c>
      <c r="J1492" s="4" t="s">
        <v>3493</v>
      </c>
      <c r="K1492" s="6"/>
    </row>
    <row r="1493" spans="1:11">
      <c r="A1493">
        <f>MATCH(H1493,H$3:H1493,0)</f>
        <v>1491</v>
      </c>
      <c r="B1493">
        <f t="shared" si="46"/>
        <v>1</v>
      </c>
      <c r="C1493">
        <f t="shared" ca="1" si="47"/>
        <v>1493</v>
      </c>
      <c r="H1493">
        <v>1491</v>
      </c>
      <c r="I1493" s="4" t="s">
        <v>685</v>
      </c>
      <c r="J1493" s="4"/>
      <c r="K1493" s="6"/>
    </row>
    <row r="1494" spans="1:11">
      <c r="A1494">
        <f>MATCH(H1494,H$3:H1494,0)</f>
        <v>1492</v>
      </c>
      <c r="B1494">
        <f t="shared" si="46"/>
        <v>1</v>
      </c>
      <c r="C1494">
        <f t="shared" ca="1" si="47"/>
        <v>1494</v>
      </c>
      <c r="H1494">
        <v>1492</v>
      </c>
      <c r="I1494" s="4" t="s">
        <v>671</v>
      </c>
      <c r="J1494" s="4"/>
      <c r="K1494" s="6"/>
    </row>
    <row r="1495" spans="1:11">
      <c r="A1495">
        <f>MATCH(H1495,H$3:H1495,0)</f>
        <v>1493</v>
      </c>
      <c r="B1495">
        <f t="shared" si="46"/>
        <v>1</v>
      </c>
      <c r="C1495">
        <f t="shared" ca="1" si="47"/>
        <v>1495</v>
      </c>
      <c r="H1495">
        <v>1493</v>
      </c>
      <c r="I1495" s="4" t="s">
        <v>686</v>
      </c>
      <c r="J1495" s="4" t="s">
        <v>1015</v>
      </c>
      <c r="K1495" s="6"/>
    </row>
    <row r="1496" spans="1:11">
      <c r="A1496">
        <f>MATCH(H1496,H$3:H1496,0)</f>
        <v>1494</v>
      </c>
      <c r="B1496">
        <f t="shared" si="46"/>
        <v>1</v>
      </c>
      <c r="C1496">
        <f t="shared" ca="1" si="47"/>
        <v>1496</v>
      </c>
      <c r="H1496">
        <v>1494</v>
      </c>
      <c r="I1496" s="4" t="s">
        <v>689</v>
      </c>
      <c r="J1496" s="4" t="s">
        <v>1018</v>
      </c>
      <c r="K1496" s="6"/>
    </row>
    <row r="1497" spans="1:11">
      <c r="A1497">
        <f>MATCH(H1497,H$3:H1497,0)</f>
        <v>1495</v>
      </c>
      <c r="B1497">
        <f t="shared" si="46"/>
        <v>1</v>
      </c>
      <c r="C1497">
        <f t="shared" ca="1" si="47"/>
        <v>1497</v>
      </c>
      <c r="H1497">
        <v>1495</v>
      </c>
      <c r="I1497" s="4" t="s">
        <v>690</v>
      </c>
      <c r="J1497" s="4" t="s">
        <v>1019</v>
      </c>
      <c r="K1497" s="6"/>
    </row>
    <row r="1498" spans="1:11">
      <c r="A1498">
        <f>MATCH(H1498,H$3:H1498,0)</f>
        <v>1496</v>
      </c>
      <c r="B1498">
        <f t="shared" si="46"/>
        <v>1</v>
      </c>
      <c r="C1498">
        <f t="shared" ca="1" si="47"/>
        <v>1498</v>
      </c>
      <c r="H1498">
        <v>1496</v>
      </c>
      <c r="I1498" s="4" t="s">
        <v>687</v>
      </c>
      <c r="J1498" s="4" t="s">
        <v>1016</v>
      </c>
      <c r="K1498" s="6"/>
    </row>
    <row r="1499" spans="1:11">
      <c r="A1499">
        <f>MATCH(H1499,H$3:H1499,0)</f>
        <v>1497</v>
      </c>
      <c r="B1499">
        <f t="shared" si="46"/>
        <v>1</v>
      </c>
      <c r="C1499">
        <f t="shared" ca="1" si="47"/>
        <v>1499</v>
      </c>
      <c r="H1499">
        <v>1497</v>
      </c>
      <c r="I1499" s="4" t="s">
        <v>692</v>
      </c>
      <c r="J1499" s="4" t="s">
        <v>1021</v>
      </c>
      <c r="K1499" s="6"/>
    </row>
    <row r="1500" spans="1:11">
      <c r="A1500">
        <f>MATCH(H1500,H$3:H1500,0)</f>
        <v>1498</v>
      </c>
      <c r="B1500">
        <f t="shared" si="46"/>
        <v>1</v>
      </c>
      <c r="C1500">
        <f t="shared" ca="1" si="47"/>
        <v>1500</v>
      </c>
      <c r="H1500">
        <v>1498</v>
      </c>
      <c r="I1500" s="4" t="s">
        <v>694</v>
      </c>
      <c r="J1500" s="6" t="s">
        <v>1067</v>
      </c>
      <c r="K1500" s="6"/>
    </row>
    <row r="1501" spans="1:11">
      <c r="A1501">
        <f>MATCH(H1501,H$3:H1501,0)</f>
        <v>1499</v>
      </c>
      <c r="B1501">
        <f t="shared" si="46"/>
        <v>1</v>
      </c>
      <c r="C1501">
        <f t="shared" ca="1" si="47"/>
        <v>1501</v>
      </c>
      <c r="H1501">
        <v>1499</v>
      </c>
      <c r="I1501" s="4" t="s">
        <v>695</v>
      </c>
      <c r="J1501" s="4" t="s">
        <v>1023</v>
      </c>
      <c r="K1501" s="6"/>
    </row>
    <row r="1502" spans="1:11">
      <c r="A1502">
        <f>MATCH(H1502,H$3:H1502,0)</f>
        <v>1500</v>
      </c>
      <c r="B1502">
        <f t="shared" si="46"/>
        <v>1</v>
      </c>
      <c r="C1502">
        <f t="shared" ca="1" si="47"/>
        <v>1502</v>
      </c>
      <c r="H1502">
        <v>1500</v>
      </c>
      <c r="I1502" s="4" t="s">
        <v>390</v>
      </c>
      <c r="J1502" s="4" t="s">
        <v>763</v>
      </c>
      <c r="K1502" s="6"/>
    </row>
    <row r="1503" spans="1:11">
      <c r="A1503">
        <f>MATCH(H1503,H$3:H1503,0)</f>
        <v>1501</v>
      </c>
      <c r="B1503">
        <f t="shared" si="46"/>
        <v>1</v>
      </c>
      <c r="C1503">
        <f t="shared" ca="1" si="47"/>
        <v>1503</v>
      </c>
      <c r="H1503">
        <v>1501</v>
      </c>
      <c r="I1503" s="4" t="s">
        <v>676</v>
      </c>
      <c r="J1503" s="4" t="s">
        <v>1007</v>
      </c>
      <c r="K1503" s="6"/>
    </row>
    <row r="1504" spans="1:11" ht="25.5">
      <c r="A1504">
        <f>MATCH(H1504,H$3:H1504,0)</f>
        <v>1502</v>
      </c>
      <c r="B1504">
        <f t="shared" si="46"/>
        <v>1</v>
      </c>
      <c r="C1504">
        <f t="shared" ca="1" si="47"/>
        <v>1504</v>
      </c>
      <c r="H1504">
        <v>1502</v>
      </c>
      <c r="I1504" s="5" t="s">
        <v>3461</v>
      </c>
      <c r="J1504" s="4" t="s">
        <v>748</v>
      </c>
      <c r="K1504" s="6"/>
    </row>
    <row r="1505" spans="1:11">
      <c r="A1505">
        <f>MATCH(H1505,H$3:H1505,0)</f>
        <v>1503</v>
      </c>
      <c r="B1505">
        <f t="shared" si="46"/>
        <v>1</v>
      </c>
      <c r="C1505">
        <f t="shared" ca="1" si="47"/>
        <v>1505</v>
      </c>
      <c r="H1505">
        <v>1503</v>
      </c>
      <c r="I1505" s="4" t="s">
        <v>697</v>
      </c>
      <c r="J1505" s="4" t="s">
        <v>1025</v>
      </c>
      <c r="K1505" s="6"/>
    </row>
    <row r="1506" spans="1:11">
      <c r="A1506">
        <f>MATCH(H1506,H$3:H1506,0)</f>
        <v>1504</v>
      </c>
      <c r="B1506">
        <f t="shared" si="46"/>
        <v>1</v>
      </c>
      <c r="C1506">
        <f t="shared" ca="1" si="47"/>
        <v>1506</v>
      </c>
      <c r="H1506">
        <v>1504</v>
      </c>
      <c r="I1506" s="4" t="s">
        <v>508</v>
      </c>
      <c r="J1506" s="4" t="s">
        <v>959</v>
      </c>
      <c r="K1506" s="6"/>
    </row>
    <row r="1507" spans="1:11">
      <c r="A1507">
        <f>MATCH(H1507,H$3:H1507,0)</f>
        <v>1505</v>
      </c>
      <c r="B1507">
        <f t="shared" si="46"/>
        <v>1</v>
      </c>
      <c r="C1507">
        <f t="shared" ca="1" si="47"/>
        <v>1507</v>
      </c>
      <c r="H1507">
        <v>1505</v>
      </c>
      <c r="I1507" s="4" t="s">
        <v>3494</v>
      </c>
      <c r="J1507" s="4" t="s">
        <v>3495</v>
      </c>
      <c r="K1507" s="6"/>
    </row>
    <row r="1508" spans="1:11">
      <c r="A1508">
        <f>MATCH(H1508,H$3:H1508,0)</f>
        <v>1506</v>
      </c>
      <c r="B1508">
        <f t="shared" si="46"/>
        <v>1</v>
      </c>
      <c r="C1508">
        <f t="shared" ca="1" si="47"/>
        <v>1508</v>
      </c>
      <c r="H1508">
        <v>1506</v>
      </c>
      <c r="I1508" s="4" t="s">
        <v>505</v>
      </c>
      <c r="J1508" s="4" t="s">
        <v>858</v>
      </c>
      <c r="K1508" s="6"/>
    </row>
    <row r="1509" spans="1:11">
      <c r="A1509">
        <f>MATCH(H1509,H$3:H1509,0)</f>
        <v>1507</v>
      </c>
      <c r="B1509">
        <f t="shared" si="46"/>
        <v>1</v>
      </c>
      <c r="C1509">
        <f t="shared" ca="1" si="47"/>
        <v>1509</v>
      </c>
      <c r="H1509">
        <v>1507</v>
      </c>
      <c r="I1509" s="4" t="s">
        <v>3496</v>
      </c>
      <c r="J1509" s="4" t="s">
        <v>3497</v>
      </c>
      <c r="K1509" s="6"/>
    </row>
    <row r="1510" spans="1:11">
      <c r="A1510">
        <f>MATCH(H1510,H$3:H1510,0)</f>
        <v>1508</v>
      </c>
      <c r="B1510">
        <f t="shared" si="46"/>
        <v>1</v>
      </c>
      <c r="C1510">
        <f t="shared" ca="1" si="47"/>
        <v>1510</v>
      </c>
      <c r="H1510">
        <v>1508</v>
      </c>
      <c r="I1510" s="4" t="s">
        <v>696</v>
      </c>
      <c r="J1510" s="4" t="s">
        <v>939</v>
      </c>
      <c r="K1510" s="6"/>
    </row>
    <row r="1511" spans="1:11">
      <c r="A1511">
        <f>MATCH(H1511,H$3:H1511,0)</f>
        <v>1509</v>
      </c>
      <c r="B1511">
        <f t="shared" si="46"/>
        <v>1</v>
      </c>
      <c r="C1511">
        <f t="shared" ca="1" si="47"/>
        <v>1511</v>
      </c>
      <c r="H1511">
        <v>1509</v>
      </c>
      <c r="I1511" s="4" t="s">
        <v>500</v>
      </c>
      <c r="J1511" s="4" t="s">
        <v>1024</v>
      </c>
      <c r="K1511" s="6"/>
    </row>
    <row r="1512" spans="1:11">
      <c r="A1512">
        <f>MATCH(H1512,H$3:H1512,0)</f>
        <v>1510</v>
      </c>
      <c r="B1512">
        <f t="shared" si="46"/>
        <v>1</v>
      </c>
      <c r="C1512">
        <f t="shared" ca="1" si="47"/>
        <v>1512</v>
      </c>
      <c r="H1512">
        <v>1510</v>
      </c>
      <c r="I1512" s="6" t="s">
        <v>3356</v>
      </c>
      <c r="J1512" s="4"/>
      <c r="K1512" s="6"/>
    </row>
    <row r="1513" spans="1:11">
      <c r="A1513">
        <f>MATCH(H1513,H$3:H1513,0)</f>
        <v>1511</v>
      </c>
      <c r="B1513">
        <f t="shared" si="46"/>
        <v>1</v>
      </c>
      <c r="C1513">
        <f t="shared" ca="1" si="47"/>
        <v>1513</v>
      </c>
      <c r="H1513">
        <v>1511</v>
      </c>
      <c r="I1513" s="6" t="s">
        <v>3357</v>
      </c>
      <c r="J1513" s="4"/>
      <c r="K1513" s="6"/>
    </row>
    <row r="1514" spans="1:11">
      <c r="A1514">
        <f>MATCH(H1514,H$3:H1514,0)</f>
        <v>1512</v>
      </c>
      <c r="B1514">
        <f t="shared" si="46"/>
        <v>1</v>
      </c>
      <c r="C1514">
        <f t="shared" ca="1" si="47"/>
        <v>1514</v>
      </c>
      <c r="H1514">
        <v>1512</v>
      </c>
      <c r="I1514" s="6" t="s">
        <v>3499</v>
      </c>
      <c r="J1514" s="4" t="s">
        <v>3498</v>
      </c>
      <c r="K1514" s="6"/>
    </row>
    <row r="1515" spans="1:11" ht="25.5">
      <c r="A1515">
        <f>MATCH(H1515,H$3:H1515,0)</f>
        <v>1513</v>
      </c>
      <c r="B1515">
        <f t="shared" si="46"/>
        <v>1</v>
      </c>
      <c r="C1515">
        <f t="shared" ca="1" si="47"/>
        <v>1515</v>
      </c>
      <c r="H1515">
        <v>1513</v>
      </c>
      <c r="I1515" s="5" t="s">
        <v>3462</v>
      </c>
      <c r="J1515" s="4" t="s">
        <v>748</v>
      </c>
      <c r="K1515" s="6"/>
    </row>
    <row r="1516" spans="1:11">
      <c r="A1516">
        <f>MATCH(H1516,H$3:H1516,0)</f>
        <v>1514</v>
      </c>
      <c r="B1516">
        <f t="shared" si="46"/>
        <v>1</v>
      </c>
      <c r="C1516">
        <f t="shared" ca="1" si="47"/>
        <v>1516</v>
      </c>
      <c r="H1516">
        <v>1514</v>
      </c>
      <c r="I1516" s="4" t="s">
        <v>698</v>
      </c>
      <c r="J1516" s="4" t="s">
        <v>1026</v>
      </c>
      <c r="K1516" s="6"/>
    </row>
    <row r="1517" spans="1:11">
      <c r="A1517">
        <f>MATCH(H1517,H$3:H1517,0)</f>
        <v>1515</v>
      </c>
      <c r="B1517">
        <f t="shared" si="46"/>
        <v>1</v>
      </c>
      <c r="C1517">
        <f t="shared" ca="1" si="47"/>
        <v>1517</v>
      </c>
      <c r="H1517">
        <v>1515</v>
      </c>
      <c r="I1517" s="4" t="s">
        <v>383</v>
      </c>
      <c r="J1517" s="4" t="s">
        <v>792</v>
      </c>
      <c r="K1517" s="6"/>
    </row>
    <row r="1518" spans="1:11">
      <c r="A1518">
        <f>MATCH(H1518,H$3:H1518,0)</f>
        <v>1516</v>
      </c>
      <c r="B1518">
        <f t="shared" si="46"/>
        <v>1</v>
      </c>
      <c r="C1518">
        <f t="shared" ca="1" si="47"/>
        <v>1518</v>
      </c>
      <c r="H1518">
        <v>1516</v>
      </c>
      <c r="I1518" s="10" t="s">
        <v>3365</v>
      </c>
      <c r="J1518" s="4"/>
      <c r="K1518" s="6"/>
    </row>
    <row r="1519" spans="1:11">
      <c r="A1519">
        <f>MATCH(H1519,H$3:H1519,0)</f>
        <v>1517</v>
      </c>
      <c r="B1519">
        <f t="shared" si="46"/>
        <v>1</v>
      </c>
      <c r="C1519">
        <f t="shared" ca="1" si="47"/>
        <v>1519</v>
      </c>
      <c r="H1519">
        <v>1517</v>
      </c>
      <c r="I1519" s="6" t="s">
        <v>3379</v>
      </c>
      <c r="J1519" s="4"/>
      <c r="K1519" s="6"/>
    </row>
    <row r="1520" spans="1:11">
      <c r="A1520">
        <f>MATCH(H1520,H$3:H1520,0)</f>
        <v>1518</v>
      </c>
      <c r="B1520">
        <f t="shared" si="46"/>
        <v>1</v>
      </c>
      <c r="C1520">
        <f t="shared" ca="1" si="47"/>
        <v>1520</v>
      </c>
      <c r="H1520">
        <v>1518</v>
      </c>
      <c r="I1520" s="4" t="s">
        <v>417</v>
      </c>
      <c r="J1520" s="4"/>
      <c r="K1520" s="6"/>
    </row>
    <row r="1521" spans="1:11">
      <c r="A1521">
        <f>MATCH(H1521,H$3:H1521,0)</f>
        <v>1519</v>
      </c>
      <c r="B1521">
        <f t="shared" si="46"/>
        <v>1</v>
      </c>
      <c r="C1521">
        <f t="shared" ca="1" si="47"/>
        <v>1521</v>
      </c>
      <c r="H1521">
        <v>1519</v>
      </c>
      <c r="I1521" s="4" t="s">
        <v>3923</v>
      </c>
      <c r="J1521" s="6" t="s">
        <v>3924</v>
      </c>
      <c r="K1521" s="6"/>
    </row>
    <row r="1522" spans="1:11">
      <c r="A1522">
        <f>MATCH(H1522,H$3:H1522,0)</f>
        <v>1520</v>
      </c>
      <c r="B1522">
        <f t="shared" si="46"/>
        <v>1</v>
      </c>
      <c r="C1522">
        <f t="shared" ca="1" si="47"/>
        <v>1522</v>
      </c>
      <c r="H1522">
        <v>1520</v>
      </c>
      <c r="I1522" s="4" t="s">
        <v>411</v>
      </c>
      <c r="J1522" s="4" t="s">
        <v>783</v>
      </c>
      <c r="K1522" s="6"/>
    </row>
    <row r="1523" spans="1:11">
      <c r="A1523">
        <f>MATCH(H1523,H$3:H1523,0)</f>
        <v>1521</v>
      </c>
      <c r="B1523">
        <f t="shared" si="46"/>
        <v>1</v>
      </c>
      <c r="C1523">
        <f t="shared" ca="1" si="47"/>
        <v>1523</v>
      </c>
      <c r="H1523">
        <v>1521</v>
      </c>
      <c r="I1523" s="4" t="s">
        <v>424</v>
      </c>
      <c r="J1523" s="4"/>
      <c r="K1523" s="6"/>
    </row>
    <row r="1524" spans="1:11">
      <c r="A1524">
        <f>MATCH(H1524,H$3:H1524,0)</f>
        <v>1522</v>
      </c>
      <c r="B1524">
        <f t="shared" si="46"/>
        <v>1</v>
      </c>
      <c r="C1524">
        <f t="shared" ca="1" si="47"/>
        <v>1524</v>
      </c>
      <c r="H1524">
        <v>1522</v>
      </c>
      <c r="I1524" s="6" t="s">
        <v>3360</v>
      </c>
      <c r="J1524" s="4"/>
      <c r="K1524" s="6"/>
    </row>
    <row r="1525" spans="1:11">
      <c r="A1525">
        <f>MATCH(H1525,H$3:H1525,0)</f>
        <v>1523</v>
      </c>
      <c r="B1525">
        <f t="shared" si="46"/>
        <v>1</v>
      </c>
      <c r="C1525">
        <f t="shared" ca="1" si="47"/>
        <v>1525</v>
      </c>
      <c r="H1525">
        <v>1523</v>
      </c>
      <c r="I1525" s="6" t="s">
        <v>3361</v>
      </c>
      <c r="J1525" s="4"/>
      <c r="K1525" s="6"/>
    </row>
    <row r="1526" spans="1:11">
      <c r="A1526">
        <f>MATCH(H1526,H$3:H1526,0)</f>
        <v>1524</v>
      </c>
      <c r="B1526">
        <f t="shared" si="46"/>
        <v>1</v>
      </c>
      <c r="C1526">
        <f t="shared" ca="1" si="47"/>
        <v>1526</v>
      </c>
      <c r="H1526">
        <v>1524</v>
      </c>
      <c r="I1526" s="4" t="s">
        <v>370</v>
      </c>
      <c r="J1526" s="4" t="s">
        <v>749</v>
      </c>
      <c r="K1526" s="6"/>
    </row>
    <row r="1527" spans="1:11">
      <c r="A1527">
        <f>MATCH(H1527,H$3:H1527,0)</f>
        <v>1525</v>
      </c>
      <c r="B1527">
        <f t="shared" si="46"/>
        <v>1</v>
      </c>
      <c r="C1527">
        <f t="shared" ca="1" si="47"/>
        <v>1527</v>
      </c>
      <c r="H1527">
        <v>1525</v>
      </c>
      <c r="I1527" s="6" t="s">
        <v>3364</v>
      </c>
      <c r="J1527" s="4"/>
      <c r="K1527" s="6"/>
    </row>
    <row r="1528" spans="1:11">
      <c r="A1528">
        <f>MATCH(H1528,H$3:H1528,0)</f>
        <v>1526</v>
      </c>
      <c r="B1528">
        <f t="shared" si="46"/>
        <v>1</v>
      </c>
      <c r="C1528">
        <f t="shared" ca="1" si="47"/>
        <v>1528</v>
      </c>
      <c r="H1528">
        <v>1526</v>
      </c>
      <c r="I1528" s="6" t="s">
        <v>3376</v>
      </c>
      <c r="J1528" s="4"/>
      <c r="K1528" s="6"/>
    </row>
    <row r="1529" spans="1:11" ht="38.25">
      <c r="A1529">
        <f>MATCH(H1529,H$3:H1529,0)</f>
        <v>1527</v>
      </c>
      <c r="B1529">
        <f t="shared" si="46"/>
        <v>1</v>
      </c>
      <c r="C1529">
        <f t="shared" ca="1" si="47"/>
        <v>1529</v>
      </c>
      <c r="H1529">
        <v>1527</v>
      </c>
      <c r="I1529" s="7" t="s">
        <v>3501</v>
      </c>
      <c r="J1529" s="7" t="s">
        <v>3500</v>
      </c>
      <c r="K1529" s="6"/>
    </row>
    <row r="1530" spans="1:11" ht="25.5">
      <c r="A1530">
        <f>MATCH(H1530,H$3:H1530,0)</f>
        <v>1528</v>
      </c>
      <c r="B1530">
        <f t="shared" si="46"/>
        <v>1</v>
      </c>
      <c r="C1530">
        <f t="shared" ca="1" si="47"/>
        <v>1530</v>
      </c>
      <c r="H1530">
        <v>1528</v>
      </c>
      <c r="I1530" s="5" t="s">
        <v>3462</v>
      </c>
      <c r="J1530" s="5" t="s">
        <v>3463</v>
      </c>
      <c r="K1530" s="6"/>
    </row>
    <row r="1531" spans="1:11">
      <c r="A1531">
        <f>MATCH(H1531,H$3:H1531,0)</f>
        <v>1529</v>
      </c>
      <c r="B1531">
        <f t="shared" si="46"/>
        <v>1</v>
      </c>
      <c r="C1531">
        <f t="shared" ca="1" si="47"/>
        <v>1531</v>
      </c>
      <c r="H1531">
        <v>1529</v>
      </c>
      <c r="I1531" s="4" t="s">
        <v>413</v>
      </c>
      <c r="J1531" s="4" t="s">
        <v>785</v>
      </c>
      <c r="K1531" s="6"/>
    </row>
    <row r="1532" spans="1:11" ht="25.5">
      <c r="A1532">
        <f>MATCH(H1532,H$3:H1532,0)</f>
        <v>1530</v>
      </c>
      <c r="B1532">
        <f t="shared" si="46"/>
        <v>1</v>
      </c>
      <c r="C1532">
        <f t="shared" ca="1" si="47"/>
        <v>1532</v>
      </c>
      <c r="H1532">
        <v>1530</v>
      </c>
      <c r="I1532" s="7" t="s">
        <v>3502</v>
      </c>
      <c r="J1532" s="7" t="s">
        <v>3503</v>
      </c>
      <c r="K1532" s="6"/>
    </row>
    <row r="1533" spans="1:11">
      <c r="A1533">
        <f>MATCH(H1533,H$3:H1533,0)</f>
        <v>1531</v>
      </c>
      <c r="B1533">
        <f t="shared" si="46"/>
        <v>1</v>
      </c>
      <c r="C1533">
        <f t="shared" ca="1" si="47"/>
        <v>1533</v>
      </c>
      <c r="H1533">
        <v>1531</v>
      </c>
      <c r="I1533" s="4" t="s">
        <v>706</v>
      </c>
      <c r="J1533" s="4" t="s">
        <v>1032</v>
      </c>
      <c r="K1533" s="6"/>
    </row>
    <row r="1534" spans="1:11">
      <c r="A1534">
        <f>MATCH(H1534,H$3:H1534,0)</f>
        <v>1532</v>
      </c>
      <c r="B1534">
        <f t="shared" si="46"/>
        <v>1</v>
      </c>
      <c r="C1534">
        <f t="shared" ca="1" si="47"/>
        <v>1534</v>
      </c>
      <c r="H1534">
        <v>1532</v>
      </c>
      <c r="I1534" s="4" t="s">
        <v>703</v>
      </c>
      <c r="J1534" s="4" t="s">
        <v>1029</v>
      </c>
      <c r="K1534" s="6"/>
    </row>
    <row r="1535" spans="1:11">
      <c r="A1535">
        <f>MATCH(H1535,H$3:H1535,0)</f>
        <v>1533</v>
      </c>
      <c r="B1535">
        <f t="shared" si="46"/>
        <v>1</v>
      </c>
      <c r="C1535">
        <f t="shared" ca="1" si="47"/>
        <v>1535</v>
      </c>
      <c r="H1535">
        <v>1533</v>
      </c>
      <c r="I1535" s="4" t="s">
        <v>707</v>
      </c>
      <c r="J1535" s="4" t="s">
        <v>1033</v>
      </c>
      <c r="K1535" s="6"/>
    </row>
    <row r="1536" spans="1:11">
      <c r="A1536">
        <f>MATCH(H1536,H$3:H1536,0)</f>
        <v>1534</v>
      </c>
      <c r="B1536">
        <f t="shared" si="46"/>
        <v>1</v>
      </c>
      <c r="C1536">
        <f t="shared" ca="1" si="47"/>
        <v>1536</v>
      </c>
      <c r="H1536">
        <v>1534</v>
      </c>
      <c r="I1536" s="4" t="s">
        <v>702</v>
      </c>
      <c r="J1536" s="4" t="s">
        <v>1028</v>
      </c>
      <c r="K1536" s="6"/>
    </row>
    <row r="1537" spans="1:11">
      <c r="A1537">
        <f>MATCH(H1537,H$3:H1537,0)</f>
        <v>1535</v>
      </c>
      <c r="B1537">
        <f t="shared" si="46"/>
        <v>1</v>
      </c>
      <c r="C1537">
        <f t="shared" ca="1" si="47"/>
        <v>1537</v>
      </c>
      <c r="H1537">
        <v>1535</v>
      </c>
      <c r="I1537" s="4" t="s">
        <v>701</v>
      </c>
      <c r="J1537" s="4" t="s">
        <v>1027</v>
      </c>
      <c r="K1537" s="6"/>
    </row>
    <row r="1538" spans="1:11" ht="25.5">
      <c r="A1538">
        <f>MATCH(H1538,H$3:H1538,0)</f>
        <v>1536</v>
      </c>
      <c r="B1538">
        <f t="shared" si="46"/>
        <v>1</v>
      </c>
      <c r="C1538">
        <f t="shared" ca="1" si="47"/>
        <v>1538</v>
      </c>
      <c r="H1538">
        <v>1536</v>
      </c>
      <c r="I1538" s="5" t="s">
        <v>3464</v>
      </c>
      <c r="J1538" s="5" t="s">
        <v>3465</v>
      </c>
      <c r="K1538" s="6"/>
    </row>
    <row r="1539" spans="1:11">
      <c r="A1539">
        <f>MATCH(H1539,H$3:H1539,0)</f>
        <v>1537</v>
      </c>
      <c r="B1539">
        <f t="shared" si="46"/>
        <v>1</v>
      </c>
      <c r="C1539">
        <f t="shared" ca="1" si="47"/>
        <v>1539</v>
      </c>
      <c r="H1539">
        <v>1537</v>
      </c>
      <c r="I1539" s="4" t="s">
        <v>708</v>
      </c>
      <c r="J1539" s="6" t="s">
        <v>3198</v>
      </c>
      <c r="K1539" s="6"/>
    </row>
    <row r="1540" spans="1:11">
      <c r="A1540">
        <f>MATCH(H1540,H$3:H1540,0)</f>
        <v>1538</v>
      </c>
      <c r="B1540">
        <f t="shared" ref="B1540:B1603" si="48">COUNTIF(H$3:H$3102,H1540)</f>
        <v>1</v>
      </c>
      <c r="C1540">
        <f t="shared" ref="C1540:C1603" ca="1" si="49">LOOKUP(1,1/((OFFSET(D$3,A1540-1,0,B1540,1)="")+(OFFSET(D$3,A1540-1,0,B1540,1)=D$2))/((OFFSET(E$3,A1540-1,0,B1540,1)="")+(OFFSET(E$3,A1540-1,0,B1540,1)=E$2))/((OFFSET(F$3,A1540-1,0,B1540,1)="")+(OFFSET(F$3,A1540-1,0,B1540,1)=F$2))/((OFFSET(G$3,A1540-1,0,B1540,1)="")+(OFFSET(G$3,A1540-1,0,B1540,1)&lt;=G$2)),ROW(OFFSET(D$3,A1540-1,0,B1540,1)))</f>
        <v>1540</v>
      </c>
      <c r="H1540">
        <v>1538</v>
      </c>
      <c r="I1540" s="4" t="s">
        <v>709</v>
      </c>
      <c r="J1540" s="4"/>
      <c r="K1540" s="6"/>
    </row>
    <row r="1541" spans="1:11" ht="25.5">
      <c r="A1541">
        <f>MATCH(H1541,H$3:H1541,0)</f>
        <v>1539</v>
      </c>
      <c r="B1541">
        <f t="shared" si="48"/>
        <v>1</v>
      </c>
      <c r="C1541">
        <f t="shared" ca="1" si="49"/>
        <v>1541</v>
      </c>
      <c r="H1541">
        <v>1539</v>
      </c>
      <c r="I1541" s="5" t="s">
        <v>3466</v>
      </c>
      <c r="J1541" s="5" t="s">
        <v>3467</v>
      </c>
      <c r="K1541" s="6"/>
    </row>
    <row r="1542" spans="1:11">
      <c r="A1542">
        <f>MATCH(H1542,H$3:H1542,0)</f>
        <v>1540</v>
      </c>
      <c r="B1542">
        <f t="shared" si="48"/>
        <v>1</v>
      </c>
      <c r="C1542">
        <f t="shared" ca="1" si="49"/>
        <v>1542</v>
      </c>
      <c r="H1542">
        <v>1540</v>
      </c>
      <c r="I1542" s="4" t="s">
        <v>3504</v>
      </c>
      <c r="J1542" s="4" t="s">
        <v>3505</v>
      </c>
      <c r="K1542" s="6"/>
    </row>
    <row r="1543" spans="1:11">
      <c r="A1543">
        <f>MATCH(H1543,H$3:H1543,0)</f>
        <v>1541</v>
      </c>
      <c r="B1543">
        <f t="shared" si="48"/>
        <v>1</v>
      </c>
      <c r="C1543">
        <f t="shared" ca="1" si="49"/>
        <v>1543</v>
      </c>
      <c r="H1543">
        <v>1541</v>
      </c>
      <c r="I1543" s="4" t="s">
        <v>704</v>
      </c>
      <c r="J1543" s="4" t="s">
        <v>1030</v>
      </c>
      <c r="K1543" s="6"/>
    </row>
    <row r="1544" spans="1:11">
      <c r="A1544">
        <f>MATCH(H1544,H$3:H1544,0)</f>
        <v>1542</v>
      </c>
      <c r="B1544">
        <f t="shared" si="48"/>
        <v>1</v>
      </c>
      <c r="C1544">
        <f t="shared" ca="1" si="49"/>
        <v>1544</v>
      </c>
      <c r="H1544">
        <v>1542</v>
      </c>
      <c r="I1544" s="4" t="s">
        <v>699</v>
      </c>
      <c r="J1544" s="6" t="s">
        <v>3286</v>
      </c>
      <c r="K1544" s="6"/>
    </row>
    <row r="1545" spans="1:11">
      <c r="A1545">
        <f>MATCH(H1545,H$3:H1545,0)</f>
        <v>1543</v>
      </c>
      <c r="B1545">
        <f t="shared" si="48"/>
        <v>1</v>
      </c>
      <c r="C1545">
        <f t="shared" ca="1" si="49"/>
        <v>1545</v>
      </c>
      <c r="H1545">
        <v>1543</v>
      </c>
      <c r="I1545" s="4" t="s">
        <v>713</v>
      </c>
      <c r="J1545" s="6" t="s">
        <v>3285</v>
      </c>
      <c r="K1545" s="6"/>
    </row>
    <row r="1546" spans="1:11" ht="25.5">
      <c r="A1546">
        <f>MATCH(H1546,H$3:H1546,0)</f>
        <v>1544</v>
      </c>
      <c r="B1546">
        <f t="shared" si="48"/>
        <v>1</v>
      </c>
      <c r="C1546">
        <f t="shared" ca="1" si="49"/>
        <v>1546</v>
      </c>
      <c r="H1546">
        <v>1544</v>
      </c>
      <c r="I1546" s="5" t="s">
        <v>3468</v>
      </c>
      <c r="J1546" s="5" t="s">
        <v>3469</v>
      </c>
      <c r="K1546" s="6"/>
    </row>
    <row r="1547" spans="1:11">
      <c r="A1547">
        <f>MATCH(H1547,H$3:H1547,0)</f>
        <v>1545</v>
      </c>
      <c r="B1547">
        <f t="shared" si="48"/>
        <v>1</v>
      </c>
      <c r="C1547">
        <f t="shared" ca="1" si="49"/>
        <v>1547</v>
      </c>
      <c r="H1547">
        <v>1545</v>
      </c>
      <c r="I1547" s="4" t="s">
        <v>710</v>
      </c>
      <c r="J1547" s="4"/>
      <c r="K1547" s="6"/>
    </row>
    <row r="1548" spans="1:11">
      <c r="A1548">
        <f>MATCH(H1548,H$3:H1548,0)</f>
        <v>1546</v>
      </c>
      <c r="B1548">
        <f t="shared" si="48"/>
        <v>1</v>
      </c>
      <c r="C1548">
        <f t="shared" ca="1" si="49"/>
        <v>1548</v>
      </c>
      <c r="H1548">
        <v>1546</v>
      </c>
      <c r="I1548" s="4" t="s">
        <v>711</v>
      </c>
      <c r="J1548" s="4" t="s">
        <v>1034</v>
      </c>
      <c r="K1548" s="6"/>
    </row>
    <row r="1549" spans="1:11">
      <c r="A1549">
        <f>MATCH(H1549,H$3:H1549,0)</f>
        <v>1547</v>
      </c>
      <c r="B1549">
        <f t="shared" si="48"/>
        <v>1</v>
      </c>
      <c r="C1549">
        <f t="shared" ca="1" si="49"/>
        <v>1549</v>
      </c>
      <c r="H1549">
        <v>1547</v>
      </c>
      <c r="I1549" s="4" t="s">
        <v>716</v>
      </c>
      <c r="J1549" s="6" t="s">
        <v>3199</v>
      </c>
      <c r="K1549" s="6"/>
    </row>
    <row r="1550" spans="1:11">
      <c r="A1550">
        <f>MATCH(H1550,H$3:H1550,0)</f>
        <v>1548</v>
      </c>
      <c r="B1550">
        <f t="shared" si="48"/>
        <v>1</v>
      </c>
      <c r="C1550">
        <f t="shared" ca="1" si="49"/>
        <v>1550</v>
      </c>
      <c r="H1550">
        <v>1548</v>
      </c>
      <c r="I1550" s="4" t="s">
        <v>712</v>
      </c>
      <c r="J1550" s="4" t="s">
        <v>1035</v>
      </c>
      <c r="K1550" s="6"/>
    </row>
    <row r="1551" spans="1:11">
      <c r="A1551">
        <f>MATCH(H1551,H$3:H1551,0)</f>
        <v>1549</v>
      </c>
      <c r="B1551">
        <f t="shared" si="48"/>
        <v>1</v>
      </c>
      <c r="C1551">
        <f t="shared" ca="1" si="49"/>
        <v>1551</v>
      </c>
      <c r="H1551">
        <v>1549</v>
      </c>
      <c r="I1551" s="4" t="s">
        <v>730</v>
      </c>
      <c r="J1551" s="4" t="s">
        <v>1052</v>
      </c>
      <c r="K1551" s="6"/>
    </row>
    <row r="1552" spans="1:11">
      <c r="A1552">
        <f>MATCH(H1552,H$3:H1552,0)</f>
        <v>1550</v>
      </c>
      <c r="B1552">
        <f t="shared" si="48"/>
        <v>1</v>
      </c>
      <c r="C1552">
        <f t="shared" ca="1" si="49"/>
        <v>1552</v>
      </c>
      <c r="H1552">
        <v>1550</v>
      </c>
      <c r="I1552" s="4" t="s">
        <v>724</v>
      </c>
      <c r="J1552" s="4" t="s">
        <v>1047</v>
      </c>
      <c r="K1552" s="6"/>
    </row>
    <row r="1553" spans="1:11">
      <c r="A1553">
        <f>MATCH(H1553,H$3:H1553,0)</f>
        <v>1551</v>
      </c>
      <c r="B1553">
        <f t="shared" si="48"/>
        <v>1</v>
      </c>
      <c r="C1553">
        <f t="shared" ca="1" si="49"/>
        <v>1553</v>
      </c>
      <c r="H1553">
        <v>1551</v>
      </c>
      <c r="I1553" s="4" t="s">
        <v>3506</v>
      </c>
      <c r="J1553" s="4" t="s">
        <v>3507</v>
      </c>
      <c r="K1553" s="6"/>
    </row>
    <row r="1554" spans="1:11">
      <c r="A1554">
        <f>MATCH(H1554,H$3:H1554,0)</f>
        <v>1552</v>
      </c>
      <c r="B1554">
        <f t="shared" si="48"/>
        <v>1</v>
      </c>
      <c r="C1554">
        <f t="shared" ca="1" si="49"/>
        <v>1554</v>
      </c>
      <c r="H1554">
        <v>1552</v>
      </c>
      <c r="I1554" s="4" t="s">
        <v>735</v>
      </c>
      <c r="J1554" s="4" t="s">
        <v>1056</v>
      </c>
      <c r="K1554" s="6"/>
    </row>
    <row r="1555" spans="1:11" ht="25.5">
      <c r="A1555">
        <f>MATCH(H1555,H$3:H1555,0)</f>
        <v>1553</v>
      </c>
      <c r="B1555">
        <f t="shared" si="48"/>
        <v>1</v>
      </c>
      <c r="C1555">
        <f t="shared" ca="1" si="49"/>
        <v>1555</v>
      </c>
      <c r="H1555">
        <v>1553</v>
      </c>
      <c r="I1555" s="5" t="s">
        <v>3470</v>
      </c>
      <c r="J1555" s="5" t="s">
        <v>3471</v>
      </c>
      <c r="K1555" s="6"/>
    </row>
    <row r="1556" spans="1:11">
      <c r="A1556">
        <f>MATCH(H1556,H$3:H1556,0)</f>
        <v>1554</v>
      </c>
      <c r="B1556">
        <f t="shared" si="48"/>
        <v>1</v>
      </c>
      <c r="C1556">
        <f t="shared" ca="1" si="49"/>
        <v>1556</v>
      </c>
      <c r="H1556">
        <v>1554</v>
      </c>
      <c r="I1556" s="4" t="s">
        <v>723</v>
      </c>
      <c r="J1556" s="4" t="s">
        <v>1046</v>
      </c>
      <c r="K1556" s="6"/>
    </row>
    <row r="1557" spans="1:11" ht="25.5">
      <c r="A1557">
        <f>MATCH(H1557,H$3:H1557,0)</f>
        <v>1555</v>
      </c>
      <c r="B1557">
        <f t="shared" si="48"/>
        <v>1</v>
      </c>
      <c r="C1557">
        <f t="shared" ca="1" si="49"/>
        <v>1557</v>
      </c>
      <c r="H1557">
        <v>1555</v>
      </c>
      <c r="I1557" s="5" t="s">
        <v>3472</v>
      </c>
      <c r="J1557" s="5" t="s">
        <v>3473</v>
      </c>
      <c r="K1557" s="6"/>
    </row>
    <row r="1558" spans="1:11" ht="25.5">
      <c r="A1558">
        <f>MATCH(H1558,H$3:H1558,0)</f>
        <v>1556</v>
      </c>
      <c r="B1558">
        <f t="shared" si="48"/>
        <v>1</v>
      </c>
      <c r="C1558">
        <f t="shared" ca="1" si="49"/>
        <v>1558</v>
      </c>
      <c r="H1558">
        <v>1556</v>
      </c>
      <c r="I1558" s="5" t="s">
        <v>3474</v>
      </c>
      <c r="J1558" s="5" t="s">
        <v>3475</v>
      </c>
      <c r="K1558" s="6"/>
    </row>
    <row r="1559" spans="1:11" ht="25.5">
      <c r="A1559">
        <f>MATCH(H1559,H$3:H1559,0)</f>
        <v>1557</v>
      </c>
      <c r="B1559">
        <f t="shared" si="48"/>
        <v>1</v>
      </c>
      <c r="C1559">
        <f t="shared" ca="1" si="49"/>
        <v>1559</v>
      </c>
      <c r="H1559">
        <v>1557</v>
      </c>
      <c r="I1559" s="5" t="s">
        <v>3476</v>
      </c>
      <c r="J1559" s="4" t="s">
        <v>1043</v>
      </c>
      <c r="K1559" s="6"/>
    </row>
    <row r="1560" spans="1:11">
      <c r="A1560">
        <f>MATCH(H1560,H$3:H1560,0)</f>
        <v>1558</v>
      </c>
      <c r="B1560">
        <f t="shared" si="48"/>
        <v>1</v>
      </c>
      <c r="C1560">
        <f t="shared" ca="1" si="49"/>
        <v>1560</v>
      </c>
      <c r="H1560">
        <v>1558</v>
      </c>
      <c r="I1560" s="4" t="s">
        <v>727</v>
      </c>
      <c r="J1560" s="4" t="s">
        <v>1049</v>
      </c>
      <c r="K1560" s="6"/>
    </row>
    <row r="1561" spans="1:11">
      <c r="A1561">
        <f>MATCH(H1561,H$3:H1561,0)</f>
        <v>1559</v>
      </c>
      <c r="B1561">
        <f t="shared" si="48"/>
        <v>1</v>
      </c>
      <c r="C1561">
        <f t="shared" ca="1" si="49"/>
        <v>1561</v>
      </c>
      <c r="H1561">
        <v>1559</v>
      </c>
      <c r="I1561" s="4" t="s">
        <v>728</v>
      </c>
      <c r="J1561" s="4" t="s">
        <v>1050</v>
      </c>
      <c r="K1561" s="6"/>
    </row>
    <row r="1562" spans="1:11" ht="25.5">
      <c r="A1562">
        <f>MATCH(H1562,H$3:H1562,0)</f>
        <v>1560</v>
      </c>
      <c r="B1562">
        <f t="shared" si="48"/>
        <v>1</v>
      </c>
      <c r="C1562">
        <f t="shared" ca="1" si="49"/>
        <v>1562</v>
      </c>
      <c r="H1562">
        <v>1560</v>
      </c>
      <c r="I1562" s="5" t="s">
        <v>3477</v>
      </c>
      <c r="J1562" s="5" t="s">
        <v>3478</v>
      </c>
      <c r="K1562" s="6"/>
    </row>
    <row r="1563" spans="1:11">
      <c r="A1563">
        <f>MATCH(H1563,H$3:H1563,0)</f>
        <v>1561</v>
      </c>
      <c r="B1563">
        <f t="shared" si="48"/>
        <v>1</v>
      </c>
      <c r="C1563">
        <f t="shared" ca="1" si="49"/>
        <v>1563</v>
      </c>
      <c r="H1563">
        <v>1561</v>
      </c>
      <c r="I1563" s="4" t="s">
        <v>714</v>
      </c>
      <c r="J1563" s="4" t="s">
        <v>1037</v>
      </c>
      <c r="K1563" s="6"/>
    </row>
    <row r="1564" spans="1:11">
      <c r="A1564">
        <f>MATCH(H1564,H$3:H1564,0)</f>
        <v>1562</v>
      </c>
      <c r="B1564">
        <f t="shared" si="48"/>
        <v>1</v>
      </c>
      <c r="C1564">
        <f t="shared" ca="1" si="49"/>
        <v>1564</v>
      </c>
      <c r="H1564">
        <v>1562</v>
      </c>
      <c r="I1564" s="4" t="s">
        <v>717</v>
      </c>
      <c r="J1564" s="4" t="s">
        <v>1039</v>
      </c>
      <c r="K1564" s="6"/>
    </row>
    <row r="1565" spans="1:11">
      <c r="A1565">
        <f>MATCH(H1565,H$3:H1565,0)</f>
        <v>1563</v>
      </c>
      <c r="B1565">
        <f t="shared" si="48"/>
        <v>1</v>
      </c>
      <c r="C1565">
        <f t="shared" ca="1" si="49"/>
        <v>1565</v>
      </c>
      <c r="H1565">
        <v>1563</v>
      </c>
      <c r="I1565" s="4" t="s">
        <v>731</v>
      </c>
      <c r="J1565" s="4" t="s">
        <v>1053</v>
      </c>
      <c r="K1565" s="6"/>
    </row>
    <row r="1566" spans="1:11">
      <c r="A1566">
        <f>MATCH(H1566,H$3:H1566,0)</f>
        <v>1564</v>
      </c>
      <c r="B1566">
        <f t="shared" si="48"/>
        <v>1</v>
      </c>
      <c r="C1566">
        <f t="shared" ca="1" si="49"/>
        <v>1566</v>
      </c>
      <c r="H1566">
        <v>1564</v>
      </c>
      <c r="I1566" s="4" t="s">
        <v>725</v>
      </c>
      <c r="J1566" s="6" t="s">
        <v>3288</v>
      </c>
      <c r="K1566" s="6"/>
    </row>
    <row r="1567" spans="1:11">
      <c r="A1567">
        <f>MATCH(H1567,H$3:H1567,0)</f>
        <v>1565</v>
      </c>
      <c r="B1567">
        <f t="shared" si="48"/>
        <v>1</v>
      </c>
      <c r="C1567">
        <f t="shared" ca="1" si="49"/>
        <v>1567</v>
      </c>
      <c r="H1567">
        <v>1565</v>
      </c>
      <c r="I1567" s="4" t="s">
        <v>715</v>
      </c>
      <c r="J1567" s="4" t="s">
        <v>1038</v>
      </c>
      <c r="K1567" s="6"/>
    </row>
    <row r="1568" spans="1:11">
      <c r="A1568">
        <f>MATCH(H1568,H$3:H1568,0)</f>
        <v>1566</v>
      </c>
      <c r="B1568">
        <f t="shared" si="48"/>
        <v>1</v>
      </c>
      <c r="C1568">
        <f t="shared" ca="1" si="49"/>
        <v>1568</v>
      </c>
      <c r="H1568">
        <v>1566</v>
      </c>
      <c r="I1568" s="4" t="s">
        <v>718</v>
      </c>
      <c r="J1568" s="4" t="s">
        <v>1040</v>
      </c>
      <c r="K1568" s="6"/>
    </row>
    <row r="1569" spans="1:11">
      <c r="A1569">
        <f>MATCH(H1569,H$3:H1569,0)</f>
        <v>1567</v>
      </c>
      <c r="B1569">
        <f t="shared" si="48"/>
        <v>1</v>
      </c>
      <c r="C1569">
        <f t="shared" ca="1" si="49"/>
        <v>1569</v>
      </c>
      <c r="H1569">
        <v>1567</v>
      </c>
      <c r="I1569" s="4" t="s">
        <v>721</v>
      </c>
      <c r="J1569" s="4" t="s">
        <v>1044</v>
      </c>
      <c r="K1569" s="6"/>
    </row>
    <row r="1570" spans="1:11">
      <c r="A1570">
        <f>MATCH(H1570,H$3:H1570,0)</f>
        <v>1568</v>
      </c>
      <c r="B1570">
        <f t="shared" si="48"/>
        <v>1</v>
      </c>
      <c r="C1570">
        <f t="shared" ca="1" si="49"/>
        <v>1570</v>
      </c>
      <c r="H1570">
        <v>1568</v>
      </c>
      <c r="I1570" s="4" t="s">
        <v>705</v>
      </c>
      <c r="J1570" s="4" t="s">
        <v>1031</v>
      </c>
      <c r="K1570" s="6"/>
    </row>
    <row r="1571" spans="1:11">
      <c r="A1571">
        <f>MATCH(H1571,H$3:H1571,0)</f>
        <v>1569</v>
      </c>
      <c r="B1571">
        <f t="shared" si="48"/>
        <v>1</v>
      </c>
      <c r="C1571">
        <f t="shared" ca="1" si="49"/>
        <v>1571</v>
      </c>
      <c r="H1571">
        <v>1569</v>
      </c>
      <c r="I1571" s="4" t="s">
        <v>722</v>
      </c>
      <c r="J1571" s="4" t="s">
        <v>1045</v>
      </c>
      <c r="K1571" s="6"/>
    </row>
    <row r="1572" spans="1:11">
      <c r="A1572">
        <f>MATCH(H1572,H$3:H1572,0)</f>
        <v>1570</v>
      </c>
      <c r="B1572">
        <f t="shared" si="48"/>
        <v>1</v>
      </c>
      <c r="C1572">
        <f t="shared" ca="1" si="49"/>
        <v>1572</v>
      </c>
      <c r="H1572">
        <v>1570</v>
      </c>
      <c r="I1572" s="4" t="s">
        <v>733</v>
      </c>
      <c r="J1572" s="4" t="s">
        <v>1054</v>
      </c>
      <c r="K1572" s="6"/>
    </row>
    <row r="1573" spans="1:11">
      <c r="A1573">
        <f>MATCH(H1573,H$3:H1573,0)</f>
        <v>1571</v>
      </c>
      <c r="B1573">
        <f t="shared" si="48"/>
        <v>1</v>
      </c>
      <c r="C1573">
        <f t="shared" ca="1" si="49"/>
        <v>1573</v>
      </c>
      <c r="H1573">
        <v>1571</v>
      </c>
      <c r="I1573" s="4" t="s">
        <v>732</v>
      </c>
      <c r="J1573" s="4"/>
      <c r="K1573" s="6"/>
    </row>
    <row r="1574" spans="1:11">
      <c r="A1574">
        <f>MATCH(H1574,H$3:H1574,0)</f>
        <v>1572</v>
      </c>
      <c r="B1574">
        <f t="shared" si="48"/>
        <v>1</v>
      </c>
      <c r="C1574">
        <f t="shared" ca="1" si="49"/>
        <v>1574</v>
      </c>
      <c r="H1574">
        <v>1572</v>
      </c>
      <c r="I1574" s="4" t="s">
        <v>719</v>
      </c>
      <c r="J1574" s="4" t="s">
        <v>1041</v>
      </c>
      <c r="K1574" s="6"/>
    </row>
    <row r="1575" spans="1:11">
      <c r="A1575">
        <f>MATCH(H1575,H$3:H1575,0)</f>
        <v>1573</v>
      </c>
      <c r="B1575">
        <f t="shared" si="48"/>
        <v>1</v>
      </c>
      <c r="C1575">
        <f t="shared" ca="1" si="49"/>
        <v>1575</v>
      </c>
      <c r="H1575">
        <v>1573</v>
      </c>
      <c r="I1575" s="4" t="s">
        <v>720</v>
      </c>
      <c r="J1575" s="4" t="s">
        <v>1042</v>
      </c>
      <c r="K1575" s="6"/>
    </row>
    <row r="1576" spans="1:11">
      <c r="A1576">
        <f>MATCH(H1576,H$3:H1576,0)</f>
        <v>1574</v>
      </c>
      <c r="B1576">
        <f t="shared" si="48"/>
        <v>1</v>
      </c>
      <c r="C1576">
        <f t="shared" ca="1" si="49"/>
        <v>1576</v>
      </c>
      <c r="H1576">
        <v>1574</v>
      </c>
      <c r="I1576" s="4" t="s">
        <v>726</v>
      </c>
      <c r="J1576" s="4" t="s">
        <v>1048</v>
      </c>
      <c r="K1576" s="6"/>
    </row>
    <row r="1577" spans="1:11">
      <c r="A1577">
        <f>MATCH(H1577,H$3:H1577,0)</f>
        <v>1575</v>
      </c>
      <c r="B1577">
        <f t="shared" si="48"/>
        <v>1</v>
      </c>
      <c r="C1577">
        <f t="shared" ca="1" si="49"/>
        <v>1577</v>
      </c>
      <c r="H1577">
        <v>1575</v>
      </c>
      <c r="I1577" s="4" t="s">
        <v>729</v>
      </c>
      <c r="J1577" s="4" t="s">
        <v>1051</v>
      </c>
      <c r="K1577" s="6"/>
    </row>
    <row r="1578" spans="1:11">
      <c r="A1578">
        <f>MATCH(H1578,H$3:H1578,0)</f>
        <v>1576</v>
      </c>
      <c r="B1578">
        <f t="shared" si="48"/>
        <v>1</v>
      </c>
      <c r="C1578">
        <f t="shared" ca="1" si="49"/>
        <v>1578</v>
      </c>
      <c r="H1578">
        <v>1576</v>
      </c>
      <c r="I1578" s="4" t="s">
        <v>4013</v>
      </c>
      <c r="J1578" s="6" t="s">
        <v>4014</v>
      </c>
      <c r="K1578" s="6"/>
    </row>
    <row r="1579" spans="1:11">
      <c r="A1579">
        <f>MATCH(H1579,H$3:H1579,0)</f>
        <v>1577</v>
      </c>
      <c r="B1579">
        <f t="shared" si="48"/>
        <v>1</v>
      </c>
      <c r="C1579">
        <f t="shared" ca="1" si="49"/>
        <v>1579</v>
      </c>
      <c r="H1579">
        <v>1577</v>
      </c>
      <c r="I1579" s="4" t="s">
        <v>3508</v>
      </c>
      <c r="J1579" s="4" t="s">
        <v>3509</v>
      </c>
      <c r="K1579" s="6"/>
    </row>
    <row r="1580" spans="1:11">
      <c r="A1580">
        <f>MATCH(H1580,H$3:H1580,0)</f>
        <v>1578</v>
      </c>
      <c r="B1580">
        <f t="shared" si="48"/>
        <v>1</v>
      </c>
      <c r="C1580">
        <f t="shared" ca="1" si="49"/>
        <v>1580</v>
      </c>
      <c r="H1580">
        <v>1578</v>
      </c>
      <c r="I1580" s="4" t="s">
        <v>367</v>
      </c>
      <c r="J1580" s="4" t="s">
        <v>1058</v>
      </c>
      <c r="K1580" s="6"/>
    </row>
    <row r="1581" spans="1:11">
      <c r="A1581">
        <f>MATCH(H1581,H$3:H1581,0)</f>
        <v>1579</v>
      </c>
      <c r="B1581">
        <f t="shared" si="48"/>
        <v>1</v>
      </c>
      <c r="C1581">
        <f t="shared" ca="1" si="49"/>
        <v>1581</v>
      </c>
      <c r="H1581">
        <v>1579</v>
      </c>
      <c r="I1581" s="4" t="s">
        <v>317</v>
      </c>
      <c r="J1581" s="4"/>
      <c r="K1581" s="6"/>
    </row>
    <row r="1582" spans="1:11">
      <c r="A1582">
        <f>MATCH(H1582,H$3:H1582,0)</f>
        <v>1580</v>
      </c>
      <c r="B1582">
        <f t="shared" si="48"/>
        <v>1</v>
      </c>
      <c r="C1582">
        <f t="shared" ca="1" si="49"/>
        <v>1582</v>
      </c>
      <c r="H1582">
        <v>1580</v>
      </c>
      <c r="I1582" s="4" t="s">
        <v>3785</v>
      </c>
      <c r="J1582" s="6" t="s">
        <v>3817</v>
      </c>
      <c r="K1582" s="6"/>
    </row>
    <row r="1583" spans="1:11">
      <c r="A1583">
        <f>MATCH(H1583,H$3:H1583,0)</f>
        <v>1581</v>
      </c>
      <c r="B1583">
        <f t="shared" si="48"/>
        <v>1</v>
      </c>
      <c r="C1583">
        <f t="shared" ca="1" si="49"/>
        <v>1583</v>
      </c>
      <c r="H1583">
        <v>1581</v>
      </c>
      <c r="I1583" s="4" t="s">
        <v>737</v>
      </c>
      <c r="J1583" s="4" t="s">
        <v>1059</v>
      </c>
      <c r="K1583" s="6"/>
    </row>
    <row r="1584" spans="1:11">
      <c r="A1584">
        <f>MATCH(H1584,H$3:H1584,0)</f>
        <v>1582</v>
      </c>
      <c r="B1584">
        <f t="shared" si="48"/>
        <v>1</v>
      </c>
      <c r="C1584">
        <f t="shared" ca="1" si="49"/>
        <v>1584</v>
      </c>
      <c r="H1584">
        <v>1582</v>
      </c>
      <c r="I1584" s="4" t="s">
        <v>738</v>
      </c>
      <c r="J1584" s="4" t="s">
        <v>1060</v>
      </c>
      <c r="K1584" s="6"/>
    </row>
    <row r="1585" spans="1:11">
      <c r="A1585">
        <f>MATCH(H1585,H$3:H1585,0)</f>
        <v>1583</v>
      </c>
      <c r="B1585">
        <f t="shared" si="48"/>
        <v>1</v>
      </c>
      <c r="C1585">
        <f t="shared" ca="1" si="49"/>
        <v>1585</v>
      </c>
      <c r="H1585">
        <v>1583</v>
      </c>
      <c r="I1585" s="4" t="s">
        <v>739</v>
      </c>
      <c r="J1585" s="4" t="s">
        <v>1061</v>
      </c>
      <c r="K1585" s="6"/>
    </row>
    <row r="1586" spans="1:11">
      <c r="A1586">
        <f>MATCH(H1586,H$3:H1586,0)</f>
        <v>1584</v>
      </c>
      <c r="B1586">
        <f t="shared" si="48"/>
        <v>1</v>
      </c>
      <c r="C1586">
        <f t="shared" ca="1" si="49"/>
        <v>1586</v>
      </c>
      <c r="H1586">
        <v>1584</v>
      </c>
      <c r="I1586" s="4" t="s">
        <v>740</v>
      </c>
      <c r="J1586" s="4" t="s">
        <v>1062</v>
      </c>
      <c r="K1586" s="6"/>
    </row>
    <row r="1587" spans="1:11">
      <c r="A1587">
        <f>MATCH(H1587,H$3:H1587,0)</f>
        <v>1585</v>
      </c>
      <c r="B1587">
        <f t="shared" si="48"/>
        <v>1</v>
      </c>
      <c r="C1587">
        <f t="shared" ca="1" si="49"/>
        <v>1587</v>
      </c>
      <c r="H1587">
        <v>1585</v>
      </c>
      <c r="I1587" s="4" t="s">
        <v>3825</v>
      </c>
      <c r="J1587" s="6" t="s">
        <v>3828</v>
      </c>
      <c r="K1587" s="6"/>
    </row>
    <row r="1588" spans="1:11">
      <c r="A1588">
        <f>MATCH(H1588,H$3:H1588,0)</f>
        <v>1586</v>
      </c>
      <c r="B1588">
        <f t="shared" si="48"/>
        <v>1</v>
      </c>
      <c r="C1588">
        <f t="shared" ca="1" si="49"/>
        <v>1588</v>
      </c>
      <c r="H1588">
        <v>1586</v>
      </c>
      <c r="I1588" s="6" t="s">
        <v>3827</v>
      </c>
      <c r="J1588" s="6" t="s">
        <v>3826</v>
      </c>
      <c r="K1588" s="6"/>
    </row>
    <row r="1589" spans="1:11">
      <c r="A1589">
        <f>MATCH(H1589,H$3:H1589,0)</f>
        <v>1587</v>
      </c>
      <c r="B1589">
        <f t="shared" si="48"/>
        <v>1</v>
      </c>
      <c r="C1589">
        <f t="shared" ca="1" si="49"/>
        <v>1589</v>
      </c>
      <c r="H1589">
        <v>1587</v>
      </c>
      <c r="I1589" s="4" t="s">
        <v>736</v>
      </c>
      <c r="J1589" s="4" t="s">
        <v>1057</v>
      </c>
      <c r="K1589" s="6"/>
    </row>
    <row r="1590" spans="1:11">
      <c r="A1590">
        <f>MATCH(H1590,H$3:H1590,0)</f>
        <v>1588</v>
      </c>
      <c r="B1590">
        <f t="shared" si="48"/>
        <v>1</v>
      </c>
      <c r="C1590">
        <f t="shared" ca="1" si="49"/>
        <v>1590</v>
      </c>
      <c r="H1590">
        <v>1588</v>
      </c>
      <c r="I1590" s="4" t="s">
        <v>4023</v>
      </c>
      <c r="J1590" s="4" t="s">
        <v>4024</v>
      </c>
      <c r="K1590" s="6"/>
    </row>
    <row r="1591" spans="1:11">
      <c r="A1591">
        <f>MATCH(H1591,H$3:H1591,0)</f>
        <v>1589</v>
      </c>
      <c r="B1591">
        <f t="shared" si="48"/>
        <v>1</v>
      </c>
      <c r="C1591">
        <f t="shared" ca="1" si="49"/>
        <v>1591</v>
      </c>
      <c r="H1591">
        <v>1589</v>
      </c>
      <c r="I1591" s="6" t="s">
        <v>3788</v>
      </c>
      <c r="J1591" s="6" t="s">
        <v>3818</v>
      </c>
      <c r="K1591" s="6"/>
    </row>
    <row r="1592" spans="1:11" ht="408">
      <c r="A1592">
        <f>MATCH(H1592,H$3:H1592,0)</f>
        <v>1590</v>
      </c>
      <c r="B1592">
        <f t="shared" si="48"/>
        <v>1</v>
      </c>
      <c r="C1592">
        <f t="shared" ca="1" si="49"/>
        <v>1592</v>
      </c>
      <c r="H1592">
        <v>1590</v>
      </c>
      <c r="I1592" s="8" t="s">
        <v>3479</v>
      </c>
      <c r="J1592" s="8" t="s">
        <v>3480</v>
      </c>
      <c r="K1592" s="6"/>
    </row>
    <row r="1593" spans="1:11" ht="408">
      <c r="A1593">
        <f>MATCH(H1593,H$3:H1593,0)</f>
        <v>1591</v>
      </c>
      <c r="B1593">
        <f t="shared" si="48"/>
        <v>1</v>
      </c>
      <c r="C1593">
        <f t="shared" ca="1" si="49"/>
        <v>1593</v>
      </c>
      <c r="H1593">
        <v>1591</v>
      </c>
      <c r="I1593" s="8" t="s">
        <v>3481</v>
      </c>
      <c r="J1593" s="9" t="s">
        <v>3482</v>
      </c>
      <c r="K1593" s="6"/>
    </row>
    <row r="1594" spans="1:11" ht="63.75">
      <c r="A1594">
        <f>MATCH(H1594,H$3:H1594,0)</f>
        <v>1592</v>
      </c>
      <c r="B1594">
        <f t="shared" si="48"/>
        <v>1</v>
      </c>
      <c r="C1594">
        <f t="shared" ca="1" si="49"/>
        <v>1594</v>
      </c>
      <c r="H1594">
        <v>1592</v>
      </c>
      <c r="I1594" s="5" t="s">
        <v>3483</v>
      </c>
      <c r="J1594" s="5" t="s">
        <v>3484</v>
      </c>
      <c r="K1594" s="6"/>
    </row>
    <row r="1595" spans="1:11">
      <c r="A1595">
        <f>MATCH(H1595,H$3:H1595,0)</f>
        <v>1593</v>
      </c>
      <c r="B1595">
        <f t="shared" si="48"/>
        <v>1</v>
      </c>
      <c r="C1595">
        <f t="shared" ca="1" si="49"/>
        <v>1595</v>
      </c>
      <c r="H1595">
        <v>1593</v>
      </c>
      <c r="I1595" s="7" t="s">
        <v>3362</v>
      </c>
      <c r="J1595" s="5"/>
    </row>
    <row r="1596" spans="1:11">
      <c r="A1596">
        <f>MATCH(H1596,H$3:H1596,0)</f>
        <v>1594</v>
      </c>
      <c r="B1596">
        <f t="shared" si="48"/>
        <v>1</v>
      </c>
      <c r="C1596">
        <f t="shared" ca="1" si="49"/>
        <v>1596</v>
      </c>
      <c r="H1596">
        <v>1594</v>
      </c>
      <c r="I1596" s="1" t="s">
        <v>3375</v>
      </c>
    </row>
    <row r="1597" spans="1:11">
      <c r="A1597">
        <f>MATCH(H1597,H$3:H1597,0)</f>
        <v>1595</v>
      </c>
      <c r="B1597">
        <f t="shared" si="48"/>
        <v>1</v>
      </c>
      <c r="C1597">
        <f t="shared" ca="1" si="49"/>
        <v>1597</v>
      </c>
      <c r="H1597">
        <v>1595</v>
      </c>
      <c r="I1597" s="1" t="s">
        <v>3938</v>
      </c>
    </row>
    <row r="1598" spans="1:11">
      <c r="A1598">
        <f>MATCH(H1598,H$3:H1598,0)</f>
        <v>1596</v>
      </c>
      <c r="B1598">
        <f t="shared" si="48"/>
        <v>1</v>
      </c>
      <c r="C1598">
        <f t="shared" ca="1" si="49"/>
        <v>1598</v>
      </c>
      <c r="H1598">
        <v>1596</v>
      </c>
      <c r="I1598" s="1" t="s">
        <v>3939</v>
      </c>
    </row>
    <row r="1599" spans="1:11">
      <c r="A1599">
        <f>MATCH(H1599,H$3:H1599,0)</f>
        <v>1597</v>
      </c>
      <c r="B1599">
        <f t="shared" si="48"/>
        <v>1</v>
      </c>
      <c r="C1599">
        <f t="shared" ca="1" si="49"/>
        <v>1599</v>
      </c>
      <c r="H1599">
        <v>1597</v>
      </c>
      <c r="I1599" s="1" t="s">
        <v>3940</v>
      </c>
    </row>
    <row r="1600" spans="1:11">
      <c r="A1600">
        <f>MATCH(H1600,H$3:H1600,0)</f>
        <v>1598</v>
      </c>
      <c r="B1600">
        <f t="shared" si="48"/>
        <v>1</v>
      </c>
      <c r="C1600">
        <f t="shared" ca="1" si="49"/>
        <v>1600</v>
      </c>
      <c r="H1600">
        <v>1598</v>
      </c>
      <c r="I1600" s="1" t="s">
        <v>3941</v>
      </c>
    </row>
    <row r="1601" spans="1:10">
      <c r="A1601">
        <f>MATCH(H1601,H$3:H1601,0)</f>
        <v>1599</v>
      </c>
      <c r="B1601">
        <f t="shared" si="48"/>
        <v>1</v>
      </c>
      <c r="C1601">
        <f t="shared" ca="1" si="49"/>
        <v>1601</v>
      </c>
      <c r="H1601">
        <v>1599</v>
      </c>
      <c r="I1601" s="1" t="s">
        <v>3942</v>
      </c>
      <c r="J1601" s="1" t="s">
        <v>3943</v>
      </c>
    </row>
    <row r="1602" spans="1:10">
      <c r="A1602">
        <f>MATCH(H1602,H$3:H1602,0)</f>
        <v>1600</v>
      </c>
      <c r="B1602">
        <f t="shared" si="48"/>
        <v>1</v>
      </c>
      <c r="C1602">
        <f t="shared" ca="1" si="49"/>
        <v>1602</v>
      </c>
      <c r="H1602">
        <v>1600</v>
      </c>
      <c r="I1602" t="s">
        <v>1728</v>
      </c>
      <c r="J1602" t="s">
        <v>3098</v>
      </c>
    </row>
    <row r="1603" spans="1:10">
      <c r="A1603">
        <f>MATCH(H1603,H$3:H1603,0)</f>
        <v>1601</v>
      </c>
      <c r="B1603">
        <f t="shared" si="48"/>
        <v>1</v>
      </c>
      <c r="C1603">
        <f t="shared" ca="1" si="49"/>
        <v>1603</v>
      </c>
      <c r="H1603">
        <v>1601</v>
      </c>
      <c r="I1603" t="s">
        <v>2116</v>
      </c>
      <c r="J1603" t="s">
        <v>2955</v>
      </c>
    </row>
    <row r="1604" spans="1:10">
      <c r="A1604">
        <f>MATCH(H1604,H$3:H1604,0)</f>
        <v>1602</v>
      </c>
      <c r="B1604">
        <f t="shared" ref="B1604:B1667" si="50">COUNTIF(H$3:H$3102,H1604)</f>
        <v>1</v>
      </c>
      <c r="C1604">
        <f t="shared" ref="C1604:C1667" ca="1" si="51">LOOKUP(1,1/((OFFSET(D$3,A1604-1,0,B1604,1)="")+(OFFSET(D$3,A1604-1,0,B1604,1)=D$2))/((OFFSET(E$3,A1604-1,0,B1604,1)="")+(OFFSET(E$3,A1604-1,0,B1604,1)=E$2))/((OFFSET(F$3,A1604-1,0,B1604,1)="")+(OFFSET(F$3,A1604-1,0,B1604,1)=F$2))/((OFFSET(G$3,A1604-1,0,B1604,1)="")+(OFFSET(G$3,A1604-1,0,B1604,1)&lt;=G$2)),ROW(OFFSET(D$3,A1604-1,0,B1604,1)))</f>
        <v>1604</v>
      </c>
      <c r="H1604">
        <v>1602</v>
      </c>
      <c r="I1604" t="s">
        <v>1878</v>
      </c>
      <c r="J1604" t="s">
        <v>2756</v>
      </c>
    </row>
    <row r="1605" spans="1:10">
      <c r="A1605">
        <f>MATCH(H1605,H$3:H1605,0)</f>
        <v>1603</v>
      </c>
      <c r="B1605">
        <f t="shared" si="50"/>
        <v>1</v>
      </c>
      <c r="C1605">
        <f t="shared" ca="1" si="51"/>
        <v>1605</v>
      </c>
      <c r="H1605">
        <v>1603</v>
      </c>
      <c r="I1605" t="s">
        <v>1377</v>
      </c>
      <c r="J1605" t="s">
        <v>2409</v>
      </c>
    </row>
    <row r="1606" spans="1:10">
      <c r="A1606">
        <f>MATCH(H1606,H$3:H1606,0)</f>
        <v>1604</v>
      </c>
      <c r="B1606">
        <f t="shared" si="50"/>
        <v>1</v>
      </c>
      <c r="C1606">
        <f t="shared" ca="1" si="51"/>
        <v>1606</v>
      </c>
      <c r="H1606">
        <v>1604</v>
      </c>
      <c r="I1606" t="s">
        <v>1861</v>
      </c>
      <c r="J1606" t="s">
        <v>2742</v>
      </c>
    </row>
    <row r="1607" spans="1:10">
      <c r="A1607">
        <f>MATCH(H1607,H$3:H1607,0)</f>
        <v>1605</v>
      </c>
      <c r="B1607">
        <f t="shared" si="50"/>
        <v>1</v>
      </c>
      <c r="C1607">
        <f t="shared" ca="1" si="51"/>
        <v>1607</v>
      </c>
      <c r="H1607">
        <v>1605</v>
      </c>
      <c r="I1607" t="s">
        <v>1906</v>
      </c>
      <c r="J1607" t="s">
        <v>3084</v>
      </c>
    </row>
    <row r="1608" spans="1:10">
      <c r="A1608">
        <f>MATCH(H1608,H$3:H1608,0)</f>
        <v>1606</v>
      </c>
      <c r="B1608">
        <f t="shared" si="50"/>
        <v>1</v>
      </c>
      <c r="C1608">
        <f t="shared" ca="1" si="51"/>
        <v>1608</v>
      </c>
      <c r="H1608">
        <v>1606</v>
      </c>
      <c r="I1608" t="s">
        <v>1862</v>
      </c>
      <c r="J1608" t="s">
        <v>2743</v>
      </c>
    </row>
    <row r="1609" spans="1:10">
      <c r="A1609">
        <f>MATCH(H1609,H$3:H1609,0)</f>
        <v>1607</v>
      </c>
      <c r="B1609">
        <f t="shared" si="50"/>
        <v>1</v>
      </c>
      <c r="C1609">
        <f t="shared" ca="1" si="51"/>
        <v>1609</v>
      </c>
      <c r="H1609">
        <v>1607</v>
      </c>
      <c r="I1609" t="s">
        <v>1343</v>
      </c>
      <c r="J1609" t="s">
        <v>1343</v>
      </c>
    </row>
    <row r="1610" spans="1:10">
      <c r="A1610">
        <f>MATCH(H1610,H$3:H1610,0)</f>
        <v>1608</v>
      </c>
      <c r="B1610">
        <f t="shared" si="50"/>
        <v>1</v>
      </c>
      <c r="C1610">
        <f t="shared" ca="1" si="51"/>
        <v>1610</v>
      </c>
      <c r="H1610">
        <v>1608</v>
      </c>
      <c r="I1610" t="s">
        <v>1301</v>
      </c>
      <c r="J1610" t="s">
        <v>1301</v>
      </c>
    </row>
    <row r="1611" spans="1:10">
      <c r="A1611">
        <f>MATCH(H1611,H$3:H1611,0)</f>
        <v>1609</v>
      </c>
      <c r="B1611">
        <f t="shared" si="50"/>
        <v>1</v>
      </c>
      <c r="C1611">
        <f t="shared" ca="1" si="51"/>
        <v>1611</v>
      </c>
      <c r="H1611">
        <v>1609</v>
      </c>
      <c r="I1611" t="s">
        <v>2113</v>
      </c>
      <c r="J1611" t="s">
        <v>2952</v>
      </c>
    </row>
    <row r="1612" spans="1:10">
      <c r="A1612">
        <f>MATCH(H1612,H$3:H1612,0)</f>
        <v>1610</v>
      </c>
      <c r="B1612">
        <f t="shared" si="50"/>
        <v>1</v>
      </c>
      <c r="C1612">
        <f t="shared" ca="1" si="51"/>
        <v>1612</v>
      </c>
      <c r="H1612">
        <v>1610</v>
      </c>
      <c r="I1612" t="s">
        <v>2066</v>
      </c>
      <c r="J1612" t="s">
        <v>2066</v>
      </c>
    </row>
    <row r="1613" spans="1:10">
      <c r="A1613">
        <f>MATCH(H1613,H$3:H1613,0)</f>
        <v>1611</v>
      </c>
      <c r="B1613">
        <f t="shared" si="50"/>
        <v>1</v>
      </c>
      <c r="C1613">
        <f t="shared" ca="1" si="51"/>
        <v>1613</v>
      </c>
      <c r="H1613">
        <v>1611</v>
      </c>
      <c r="I1613" t="s">
        <v>1875</v>
      </c>
      <c r="J1613" t="s">
        <v>2753</v>
      </c>
    </row>
    <row r="1614" spans="1:10">
      <c r="A1614">
        <f>MATCH(H1614,H$3:H1614,0)</f>
        <v>1612</v>
      </c>
      <c r="B1614">
        <f t="shared" si="50"/>
        <v>1</v>
      </c>
      <c r="C1614">
        <f t="shared" ca="1" si="51"/>
        <v>1614</v>
      </c>
      <c r="H1614">
        <v>1612</v>
      </c>
      <c r="I1614" t="s">
        <v>2065</v>
      </c>
      <c r="J1614" t="s">
        <v>2902</v>
      </c>
    </row>
    <row r="1615" spans="1:10">
      <c r="A1615">
        <f>MATCH(H1615,H$3:H1615,0)</f>
        <v>1613</v>
      </c>
      <c r="B1615">
        <f t="shared" si="50"/>
        <v>1</v>
      </c>
      <c r="C1615">
        <f t="shared" ca="1" si="51"/>
        <v>1615</v>
      </c>
      <c r="H1615">
        <v>1613</v>
      </c>
      <c r="I1615" t="s">
        <v>1905</v>
      </c>
      <c r="J1615" t="s">
        <v>3083</v>
      </c>
    </row>
    <row r="1616" spans="1:10">
      <c r="A1616">
        <f>MATCH(H1616,H$3:H1616,0)</f>
        <v>1614</v>
      </c>
      <c r="B1616">
        <f t="shared" si="50"/>
        <v>1</v>
      </c>
      <c r="C1616">
        <f t="shared" ca="1" si="51"/>
        <v>1616</v>
      </c>
      <c r="H1616">
        <v>1614</v>
      </c>
      <c r="I1616" t="s">
        <v>1853</v>
      </c>
      <c r="J1616" t="s">
        <v>2783</v>
      </c>
    </row>
    <row r="1617" spans="1:10">
      <c r="A1617">
        <f>MATCH(H1617,H$3:H1617,0)</f>
        <v>1615</v>
      </c>
      <c r="B1617">
        <f t="shared" si="50"/>
        <v>1</v>
      </c>
      <c r="C1617">
        <f t="shared" ca="1" si="51"/>
        <v>1617</v>
      </c>
      <c r="H1617">
        <v>1615</v>
      </c>
      <c r="I1617" t="s">
        <v>1859</v>
      </c>
      <c r="J1617" t="s">
        <v>2740</v>
      </c>
    </row>
    <row r="1618" spans="1:10">
      <c r="A1618">
        <f>MATCH(H1618,H$3:H1618,0)</f>
        <v>1616</v>
      </c>
      <c r="B1618">
        <f t="shared" si="50"/>
        <v>1</v>
      </c>
      <c r="C1618">
        <f t="shared" ca="1" si="51"/>
        <v>1618</v>
      </c>
      <c r="H1618">
        <v>1616</v>
      </c>
      <c r="I1618" t="s">
        <v>1858</v>
      </c>
      <c r="J1618" t="s">
        <v>2738</v>
      </c>
    </row>
    <row r="1619" spans="1:10">
      <c r="A1619">
        <f>MATCH(H1619,H$3:H1619,0)</f>
        <v>1617</v>
      </c>
      <c r="B1619">
        <f t="shared" si="50"/>
        <v>1</v>
      </c>
      <c r="C1619">
        <f t="shared" ca="1" si="51"/>
        <v>1619</v>
      </c>
      <c r="H1619">
        <v>1617</v>
      </c>
      <c r="I1619" t="s">
        <v>1882</v>
      </c>
      <c r="J1619" t="s">
        <v>2759</v>
      </c>
    </row>
    <row r="1620" spans="1:10">
      <c r="A1620">
        <f>MATCH(H1620,H$3:H1620,0)</f>
        <v>1618</v>
      </c>
      <c r="B1620">
        <f t="shared" si="50"/>
        <v>1</v>
      </c>
      <c r="C1620">
        <f t="shared" ca="1" si="51"/>
        <v>1620</v>
      </c>
      <c r="H1620">
        <v>1618</v>
      </c>
      <c r="I1620" t="s">
        <v>1159</v>
      </c>
      <c r="J1620" t="s">
        <v>3099</v>
      </c>
    </row>
    <row r="1621" spans="1:10">
      <c r="A1621">
        <f>MATCH(H1621,H$3:H1621,0)</f>
        <v>1619</v>
      </c>
      <c r="B1621">
        <f t="shared" si="50"/>
        <v>1</v>
      </c>
      <c r="C1621">
        <f t="shared" ca="1" si="51"/>
        <v>1621</v>
      </c>
      <c r="H1621">
        <v>1619</v>
      </c>
      <c r="I1621" t="s">
        <v>1856</v>
      </c>
      <c r="J1621" t="s">
        <v>2737</v>
      </c>
    </row>
    <row r="1622" spans="1:10">
      <c r="A1622">
        <f>MATCH(H1622,H$3:H1622,0)</f>
        <v>1620</v>
      </c>
      <c r="B1622">
        <f t="shared" si="50"/>
        <v>1</v>
      </c>
      <c r="C1622">
        <f t="shared" ca="1" si="51"/>
        <v>1622</v>
      </c>
      <c r="H1622">
        <v>1620</v>
      </c>
      <c r="I1622" t="s">
        <v>1901</v>
      </c>
      <c r="J1622" t="s">
        <v>2777</v>
      </c>
    </row>
    <row r="1623" spans="1:10">
      <c r="A1623">
        <f>MATCH(H1623,H$3:H1623,0)</f>
        <v>1621</v>
      </c>
      <c r="B1623">
        <f t="shared" si="50"/>
        <v>1</v>
      </c>
      <c r="C1623">
        <f t="shared" ca="1" si="51"/>
        <v>1623</v>
      </c>
      <c r="H1623">
        <v>1621</v>
      </c>
      <c r="I1623" t="s">
        <v>1910</v>
      </c>
      <c r="J1623" t="s">
        <v>2786</v>
      </c>
    </row>
    <row r="1624" spans="1:10">
      <c r="A1624">
        <f>MATCH(H1624,H$3:H1624,0)</f>
        <v>1622</v>
      </c>
      <c r="B1624">
        <f t="shared" si="50"/>
        <v>1</v>
      </c>
      <c r="C1624">
        <f t="shared" ca="1" si="51"/>
        <v>1624</v>
      </c>
      <c r="H1624">
        <v>1622</v>
      </c>
      <c r="I1624" t="s">
        <v>1872</v>
      </c>
      <c r="J1624" t="s">
        <v>3100</v>
      </c>
    </row>
    <row r="1625" spans="1:10">
      <c r="A1625">
        <f>MATCH(H1625,H$3:H1625,0)</f>
        <v>1623</v>
      </c>
      <c r="B1625">
        <f t="shared" si="50"/>
        <v>1</v>
      </c>
      <c r="C1625">
        <f t="shared" ca="1" si="51"/>
        <v>1625</v>
      </c>
      <c r="H1625">
        <v>1623</v>
      </c>
      <c r="I1625" t="s">
        <v>2147</v>
      </c>
      <c r="J1625" t="s">
        <v>2147</v>
      </c>
    </row>
    <row r="1626" spans="1:10">
      <c r="A1626">
        <f>MATCH(H1626,H$3:H1626,0)</f>
        <v>1624</v>
      </c>
      <c r="B1626">
        <f t="shared" si="50"/>
        <v>1</v>
      </c>
      <c r="C1626">
        <f t="shared" ca="1" si="51"/>
        <v>1626</v>
      </c>
      <c r="H1626">
        <v>1624</v>
      </c>
      <c r="I1626" t="s">
        <v>2145</v>
      </c>
      <c r="J1626" t="s">
        <v>3095</v>
      </c>
    </row>
    <row r="1627" spans="1:10">
      <c r="A1627">
        <f>MATCH(H1627,H$3:H1627,0)</f>
        <v>1625</v>
      </c>
      <c r="B1627">
        <f t="shared" si="50"/>
        <v>1</v>
      </c>
      <c r="C1627">
        <f t="shared" ca="1" si="51"/>
        <v>1627</v>
      </c>
      <c r="H1627">
        <v>1625</v>
      </c>
      <c r="I1627" t="s">
        <v>2146</v>
      </c>
      <c r="J1627" t="s">
        <v>3096</v>
      </c>
    </row>
    <row r="1628" spans="1:10">
      <c r="A1628">
        <f>MATCH(H1628,H$3:H1628,0)</f>
        <v>1626</v>
      </c>
      <c r="B1628">
        <f t="shared" si="50"/>
        <v>1</v>
      </c>
      <c r="C1628">
        <f t="shared" ca="1" si="51"/>
        <v>1628</v>
      </c>
      <c r="H1628">
        <v>1626</v>
      </c>
      <c r="I1628" t="s">
        <v>2144</v>
      </c>
      <c r="J1628" t="s">
        <v>3094</v>
      </c>
    </row>
    <row r="1629" spans="1:10">
      <c r="A1629">
        <f>MATCH(H1629,H$3:H1629,0)</f>
        <v>1627</v>
      </c>
      <c r="B1629">
        <f t="shared" si="50"/>
        <v>1</v>
      </c>
      <c r="C1629">
        <f t="shared" ca="1" si="51"/>
        <v>1629</v>
      </c>
      <c r="H1629">
        <v>1627</v>
      </c>
      <c r="I1629" t="s">
        <v>2063</v>
      </c>
      <c r="J1629" t="s">
        <v>3093</v>
      </c>
    </row>
    <row r="1630" spans="1:10">
      <c r="A1630">
        <f>MATCH(H1630,H$3:H1630,0)</f>
        <v>1628</v>
      </c>
      <c r="B1630">
        <f t="shared" si="50"/>
        <v>1</v>
      </c>
      <c r="C1630">
        <f t="shared" ca="1" si="51"/>
        <v>1630</v>
      </c>
      <c r="H1630">
        <v>1628</v>
      </c>
      <c r="I1630" t="s">
        <v>1900</v>
      </c>
      <c r="J1630" t="s">
        <v>2776</v>
      </c>
    </row>
    <row r="1631" spans="1:10">
      <c r="A1631">
        <f>MATCH(H1631,H$3:H1631,0)</f>
        <v>1629</v>
      </c>
      <c r="B1631">
        <f t="shared" si="50"/>
        <v>1</v>
      </c>
      <c r="C1631">
        <f t="shared" ca="1" si="51"/>
        <v>1631</v>
      </c>
      <c r="H1631">
        <v>1629</v>
      </c>
      <c r="I1631" t="s">
        <v>1568</v>
      </c>
      <c r="J1631" t="s">
        <v>2546</v>
      </c>
    </row>
    <row r="1632" spans="1:10">
      <c r="A1632">
        <f>MATCH(H1632,H$3:H1632,0)</f>
        <v>1630</v>
      </c>
      <c r="B1632">
        <f t="shared" si="50"/>
        <v>1</v>
      </c>
      <c r="C1632">
        <f t="shared" ca="1" si="51"/>
        <v>1632</v>
      </c>
      <c r="H1632">
        <v>1630</v>
      </c>
      <c r="I1632" t="s">
        <v>1874</v>
      </c>
      <c r="J1632" t="s">
        <v>2752</v>
      </c>
    </row>
    <row r="1633" spans="1:10">
      <c r="A1633">
        <f>MATCH(H1633,H$3:H1633,0)</f>
        <v>1631</v>
      </c>
      <c r="B1633">
        <f t="shared" si="50"/>
        <v>1</v>
      </c>
      <c r="C1633">
        <f t="shared" ca="1" si="51"/>
        <v>1633</v>
      </c>
      <c r="H1633">
        <v>1631</v>
      </c>
      <c r="I1633" t="s">
        <v>2067</v>
      </c>
      <c r="J1633" t="s">
        <v>2903</v>
      </c>
    </row>
    <row r="1634" spans="1:10">
      <c r="A1634">
        <f>MATCH(H1634,H$3:H1634,0)</f>
        <v>1632</v>
      </c>
      <c r="B1634">
        <f t="shared" si="50"/>
        <v>1</v>
      </c>
      <c r="C1634">
        <f t="shared" ca="1" si="51"/>
        <v>1634</v>
      </c>
      <c r="H1634">
        <v>1632</v>
      </c>
      <c r="I1634" t="s">
        <v>1567</v>
      </c>
      <c r="J1634" t="s">
        <v>2545</v>
      </c>
    </row>
    <row r="1635" spans="1:10">
      <c r="A1635">
        <f>MATCH(H1635,H$3:H1635,0)</f>
        <v>1633</v>
      </c>
      <c r="B1635">
        <f t="shared" si="50"/>
        <v>1</v>
      </c>
      <c r="C1635">
        <f t="shared" ca="1" si="51"/>
        <v>1635</v>
      </c>
      <c r="H1635">
        <v>1633</v>
      </c>
      <c r="I1635" s="1" t="s">
        <v>3944</v>
      </c>
      <c r="J1635" s="1" t="s">
        <v>3945</v>
      </c>
    </row>
    <row r="1636" spans="1:10">
      <c r="A1636">
        <f>MATCH(H1636,H$3:H1636,0)</f>
        <v>1634</v>
      </c>
      <c r="B1636">
        <f t="shared" si="50"/>
        <v>1</v>
      </c>
      <c r="C1636">
        <f t="shared" ca="1" si="51"/>
        <v>1636</v>
      </c>
      <c r="H1636">
        <v>1634</v>
      </c>
      <c r="I1636" t="s">
        <v>1909</v>
      </c>
      <c r="J1636" t="s">
        <v>2785</v>
      </c>
    </row>
    <row r="1637" spans="1:10">
      <c r="A1637">
        <f>MATCH(H1637,H$3:H1637,0)</f>
        <v>1635</v>
      </c>
      <c r="B1637">
        <f t="shared" si="50"/>
        <v>1</v>
      </c>
      <c r="C1637">
        <f t="shared" ca="1" si="51"/>
        <v>1637</v>
      </c>
      <c r="H1637">
        <v>1635</v>
      </c>
      <c r="I1637" t="s">
        <v>1855</v>
      </c>
      <c r="J1637" t="s">
        <v>2773</v>
      </c>
    </row>
    <row r="1638" spans="1:10">
      <c r="A1638">
        <f>MATCH(H1638,H$3:H1638,0)</f>
        <v>1636</v>
      </c>
      <c r="B1638">
        <f t="shared" si="50"/>
        <v>1</v>
      </c>
      <c r="C1638">
        <f t="shared" ca="1" si="51"/>
        <v>1638</v>
      </c>
      <c r="H1638">
        <v>1636</v>
      </c>
      <c r="I1638" t="s">
        <v>1854</v>
      </c>
      <c r="J1638" t="s">
        <v>2784</v>
      </c>
    </row>
    <row r="1639" spans="1:10">
      <c r="A1639">
        <f>MATCH(H1639,H$3:H1639,0)</f>
        <v>1637</v>
      </c>
      <c r="B1639">
        <f t="shared" si="50"/>
        <v>1</v>
      </c>
      <c r="C1639">
        <f t="shared" ca="1" si="51"/>
        <v>1639</v>
      </c>
      <c r="H1639">
        <v>1637</v>
      </c>
      <c r="I1639" t="s">
        <v>1898</v>
      </c>
      <c r="J1639" t="s">
        <v>2775</v>
      </c>
    </row>
    <row r="1640" spans="1:10">
      <c r="A1640">
        <f>MATCH(H1640,H$3:H1640,0)</f>
        <v>1638</v>
      </c>
      <c r="B1640">
        <f t="shared" si="50"/>
        <v>1</v>
      </c>
      <c r="C1640">
        <f t="shared" ca="1" si="51"/>
        <v>1640</v>
      </c>
      <c r="H1640">
        <v>1638</v>
      </c>
      <c r="I1640" t="s">
        <v>1321</v>
      </c>
      <c r="J1640" t="s">
        <v>2350</v>
      </c>
    </row>
    <row r="1641" spans="1:10">
      <c r="A1641">
        <f>MATCH(H1641,H$3:H1641,0)</f>
        <v>1639</v>
      </c>
      <c r="B1641">
        <f t="shared" si="50"/>
        <v>1</v>
      </c>
      <c r="C1641">
        <f t="shared" ca="1" si="51"/>
        <v>1641</v>
      </c>
      <c r="H1641">
        <v>1639</v>
      </c>
      <c r="I1641" t="s">
        <v>1982</v>
      </c>
      <c r="J1641" t="s">
        <v>2847</v>
      </c>
    </row>
    <row r="1642" spans="1:10">
      <c r="A1642">
        <f>MATCH(H1642,H$3:H1642,0)</f>
        <v>1640</v>
      </c>
      <c r="B1642">
        <f t="shared" si="50"/>
        <v>1</v>
      </c>
      <c r="C1642">
        <f t="shared" ca="1" si="51"/>
        <v>1642</v>
      </c>
      <c r="H1642">
        <v>1640</v>
      </c>
      <c r="I1642" t="s">
        <v>1461</v>
      </c>
      <c r="J1642" t="s">
        <v>2471</v>
      </c>
    </row>
    <row r="1643" spans="1:10">
      <c r="A1643">
        <f>MATCH(H1643,H$3:H1643,0)</f>
        <v>1641</v>
      </c>
      <c r="B1643">
        <f t="shared" si="50"/>
        <v>1</v>
      </c>
      <c r="C1643">
        <f t="shared" ca="1" si="51"/>
        <v>1643</v>
      </c>
      <c r="H1643">
        <v>1641</v>
      </c>
      <c r="I1643" t="s">
        <v>2010</v>
      </c>
      <c r="J1643" t="s">
        <v>3091</v>
      </c>
    </row>
    <row r="1644" spans="1:10">
      <c r="A1644">
        <f>MATCH(H1644,H$3:H1644,0)</f>
        <v>1642</v>
      </c>
      <c r="B1644">
        <f t="shared" si="50"/>
        <v>1</v>
      </c>
      <c r="C1644">
        <f t="shared" ca="1" si="51"/>
        <v>1644</v>
      </c>
      <c r="H1644">
        <v>1642</v>
      </c>
      <c r="I1644" s="1" t="s">
        <v>3946</v>
      </c>
      <c r="J1644" s="1" t="s">
        <v>3947</v>
      </c>
    </row>
    <row r="1645" spans="1:10">
      <c r="A1645">
        <f>MATCH(H1645,H$3:H1645,0)</f>
        <v>1643</v>
      </c>
      <c r="B1645">
        <f t="shared" si="50"/>
        <v>1</v>
      </c>
      <c r="C1645">
        <f t="shared" ca="1" si="51"/>
        <v>1645</v>
      </c>
      <c r="H1645">
        <v>1643</v>
      </c>
      <c r="I1645" t="s">
        <v>1319</v>
      </c>
      <c r="J1645" t="s">
        <v>2349</v>
      </c>
    </row>
    <row r="1646" spans="1:10">
      <c r="A1646">
        <f>MATCH(H1646,H$3:H1646,0)</f>
        <v>1644</v>
      </c>
      <c r="B1646">
        <f t="shared" si="50"/>
        <v>1</v>
      </c>
      <c r="C1646">
        <f t="shared" ca="1" si="51"/>
        <v>1646</v>
      </c>
      <c r="H1646">
        <v>1644</v>
      </c>
      <c r="I1646" t="s">
        <v>1123</v>
      </c>
      <c r="J1646" t="s">
        <v>2214</v>
      </c>
    </row>
    <row r="1647" spans="1:10">
      <c r="A1647">
        <f>MATCH(H1647,H$3:H1647,0)</f>
        <v>1645</v>
      </c>
      <c r="B1647">
        <f t="shared" si="50"/>
        <v>1</v>
      </c>
      <c r="C1647">
        <f t="shared" ca="1" si="51"/>
        <v>1647</v>
      </c>
      <c r="H1647">
        <v>1645</v>
      </c>
      <c r="I1647" t="s">
        <v>1124</v>
      </c>
      <c r="J1647" t="s">
        <v>2264</v>
      </c>
    </row>
    <row r="1648" spans="1:10">
      <c r="A1648">
        <f>MATCH(H1648,H$3:H1648,0)</f>
        <v>1646</v>
      </c>
      <c r="B1648">
        <f t="shared" si="50"/>
        <v>1</v>
      </c>
      <c r="C1648">
        <f t="shared" ca="1" si="51"/>
        <v>1648</v>
      </c>
      <c r="H1648">
        <v>1646</v>
      </c>
      <c r="I1648" t="s">
        <v>1725</v>
      </c>
      <c r="J1648" t="s">
        <v>2643</v>
      </c>
    </row>
    <row r="1649" spans="1:10">
      <c r="A1649">
        <f>MATCH(H1649,H$3:H1649,0)</f>
        <v>1647</v>
      </c>
      <c r="B1649">
        <f t="shared" si="50"/>
        <v>1</v>
      </c>
      <c r="C1649">
        <f t="shared" ca="1" si="51"/>
        <v>1649</v>
      </c>
      <c r="H1649">
        <v>1647</v>
      </c>
      <c r="I1649" t="s">
        <v>1724</v>
      </c>
      <c r="J1649" t="s">
        <v>2642</v>
      </c>
    </row>
    <row r="1650" spans="1:10">
      <c r="A1650">
        <f>MATCH(H1650,H$3:H1650,0)</f>
        <v>1648</v>
      </c>
      <c r="B1650">
        <f t="shared" si="50"/>
        <v>1</v>
      </c>
      <c r="C1650">
        <f t="shared" ca="1" si="51"/>
        <v>1650</v>
      </c>
      <c r="H1650">
        <v>1648</v>
      </c>
      <c r="I1650" t="s">
        <v>1648</v>
      </c>
      <c r="J1650" t="s">
        <v>3101</v>
      </c>
    </row>
    <row r="1651" spans="1:10">
      <c r="A1651">
        <f>MATCH(H1651,H$3:H1651,0)</f>
        <v>1649</v>
      </c>
      <c r="B1651">
        <f t="shared" si="50"/>
        <v>1</v>
      </c>
      <c r="C1651">
        <f t="shared" ca="1" si="51"/>
        <v>1651</v>
      </c>
      <c r="H1651">
        <v>1649</v>
      </c>
      <c r="I1651" t="s">
        <v>1629</v>
      </c>
      <c r="J1651" t="s">
        <v>1629</v>
      </c>
    </row>
    <row r="1652" spans="1:10">
      <c r="A1652">
        <f>MATCH(H1652,H$3:H1652,0)</f>
        <v>1650</v>
      </c>
      <c r="B1652">
        <f t="shared" si="50"/>
        <v>1</v>
      </c>
      <c r="C1652">
        <f t="shared" ca="1" si="51"/>
        <v>1652</v>
      </c>
      <c r="H1652">
        <v>1650</v>
      </c>
      <c r="I1652" t="s">
        <v>1630</v>
      </c>
      <c r="J1652" t="s">
        <v>1630</v>
      </c>
    </row>
    <row r="1653" spans="1:10">
      <c r="A1653">
        <f>MATCH(H1653,H$3:H1653,0)</f>
        <v>1651</v>
      </c>
      <c r="B1653">
        <f t="shared" si="50"/>
        <v>1</v>
      </c>
      <c r="C1653">
        <f t="shared" ca="1" si="51"/>
        <v>1653</v>
      </c>
      <c r="H1653">
        <v>1651</v>
      </c>
      <c r="I1653" t="s">
        <v>1787</v>
      </c>
      <c r="J1653" t="s">
        <v>2692</v>
      </c>
    </row>
    <row r="1654" spans="1:10">
      <c r="A1654">
        <f>MATCH(H1654,H$3:H1654,0)</f>
        <v>1652</v>
      </c>
      <c r="B1654">
        <f t="shared" si="50"/>
        <v>1</v>
      </c>
      <c r="C1654">
        <f t="shared" ca="1" si="51"/>
        <v>1654</v>
      </c>
      <c r="H1654">
        <v>1652</v>
      </c>
      <c r="I1654" t="s">
        <v>1788</v>
      </c>
      <c r="J1654" t="s">
        <v>2693</v>
      </c>
    </row>
    <row r="1655" spans="1:10">
      <c r="A1655">
        <f>MATCH(H1655,H$3:H1655,0)</f>
        <v>1653</v>
      </c>
      <c r="B1655">
        <f t="shared" si="50"/>
        <v>1</v>
      </c>
      <c r="C1655">
        <f t="shared" ca="1" si="51"/>
        <v>1655</v>
      </c>
      <c r="H1655">
        <v>1653</v>
      </c>
      <c r="I1655" t="s">
        <v>3017</v>
      </c>
      <c r="J1655" t="s">
        <v>3017</v>
      </c>
    </row>
    <row r="1656" spans="1:10">
      <c r="A1656">
        <f>MATCH(H1656,H$3:H1656,0)</f>
        <v>1654</v>
      </c>
      <c r="B1656">
        <f t="shared" si="50"/>
        <v>1</v>
      </c>
      <c r="C1656">
        <f t="shared" ca="1" si="51"/>
        <v>1656</v>
      </c>
      <c r="H1656">
        <v>1654</v>
      </c>
      <c r="I1656" t="s">
        <v>1903</v>
      </c>
      <c r="J1656" t="s">
        <v>2779</v>
      </c>
    </row>
    <row r="1657" spans="1:10">
      <c r="A1657">
        <f>MATCH(H1657,H$3:H1657,0)</f>
        <v>1655</v>
      </c>
      <c r="B1657">
        <f t="shared" si="50"/>
        <v>1</v>
      </c>
      <c r="C1657">
        <f t="shared" ca="1" si="51"/>
        <v>1657</v>
      </c>
      <c r="H1657">
        <v>1655</v>
      </c>
      <c r="I1657" t="s">
        <v>1584</v>
      </c>
      <c r="J1657" t="s">
        <v>2554</v>
      </c>
    </row>
    <row r="1658" spans="1:10">
      <c r="A1658">
        <f>MATCH(H1658,H$3:H1658,0)</f>
        <v>1656</v>
      </c>
      <c r="B1658">
        <f t="shared" si="50"/>
        <v>1</v>
      </c>
      <c r="C1658">
        <f t="shared" ca="1" si="51"/>
        <v>1658</v>
      </c>
      <c r="H1658">
        <v>1656</v>
      </c>
      <c r="I1658" t="s">
        <v>1677</v>
      </c>
      <c r="J1658" t="s">
        <v>2606</v>
      </c>
    </row>
    <row r="1659" spans="1:10">
      <c r="A1659">
        <f>MATCH(H1659,H$3:H1659,0)</f>
        <v>1657</v>
      </c>
      <c r="B1659">
        <f t="shared" si="50"/>
        <v>1</v>
      </c>
      <c r="C1659">
        <f t="shared" ca="1" si="51"/>
        <v>1659</v>
      </c>
      <c r="H1659">
        <v>1657</v>
      </c>
      <c r="I1659" t="s">
        <v>1951</v>
      </c>
      <c r="J1659" t="s">
        <v>2824</v>
      </c>
    </row>
    <row r="1660" spans="1:10">
      <c r="A1660">
        <f>MATCH(H1660,H$3:H1660,0)</f>
        <v>1658</v>
      </c>
      <c r="B1660">
        <f t="shared" si="50"/>
        <v>1</v>
      </c>
      <c r="C1660">
        <f t="shared" ca="1" si="51"/>
        <v>1660</v>
      </c>
      <c r="H1660">
        <v>1658</v>
      </c>
      <c r="I1660" t="s">
        <v>1607</v>
      </c>
      <c r="J1660" t="s">
        <v>1607</v>
      </c>
    </row>
    <row r="1661" spans="1:10">
      <c r="A1661">
        <f>MATCH(H1661,H$3:H1661,0)</f>
        <v>1659</v>
      </c>
      <c r="B1661">
        <f t="shared" si="50"/>
        <v>1</v>
      </c>
      <c r="C1661">
        <f t="shared" ca="1" si="51"/>
        <v>1661</v>
      </c>
      <c r="H1661">
        <v>1659</v>
      </c>
      <c r="I1661" t="s">
        <v>1663</v>
      </c>
      <c r="J1661" t="s">
        <v>2597</v>
      </c>
    </row>
    <row r="1662" spans="1:10">
      <c r="A1662">
        <f>MATCH(H1662,H$3:H1662,0)</f>
        <v>1660</v>
      </c>
      <c r="B1662">
        <f t="shared" si="50"/>
        <v>1</v>
      </c>
      <c r="C1662">
        <f t="shared" ca="1" si="51"/>
        <v>1662</v>
      </c>
      <c r="H1662">
        <v>1660</v>
      </c>
      <c r="I1662" t="s">
        <v>1425</v>
      </c>
      <c r="J1662" t="s">
        <v>2444</v>
      </c>
    </row>
    <row r="1663" spans="1:10">
      <c r="A1663">
        <f>MATCH(H1663,H$3:H1663,0)</f>
        <v>1661</v>
      </c>
      <c r="B1663">
        <f t="shared" si="50"/>
        <v>1</v>
      </c>
      <c r="C1663">
        <f t="shared" ca="1" si="51"/>
        <v>1663</v>
      </c>
      <c r="H1663">
        <v>1661</v>
      </c>
      <c r="I1663" t="s">
        <v>1983</v>
      </c>
      <c r="J1663" t="s">
        <v>2848</v>
      </c>
    </row>
    <row r="1664" spans="1:10">
      <c r="A1664">
        <f>MATCH(H1664,H$3:H1664,0)</f>
        <v>1662</v>
      </c>
      <c r="B1664">
        <f t="shared" si="50"/>
        <v>1</v>
      </c>
      <c r="C1664">
        <f t="shared" ca="1" si="51"/>
        <v>1664</v>
      </c>
      <c r="H1664">
        <v>1662</v>
      </c>
      <c r="I1664" t="s">
        <v>1727</v>
      </c>
      <c r="J1664" t="s">
        <v>2645</v>
      </c>
    </row>
    <row r="1665" spans="1:10">
      <c r="A1665">
        <f>MATCH(H1665,H$3:H1665,0)</f>
        <v>1663</v>
      </c>
      <c r="B1665">
        <f t="shared" si="50"/>
        <v>1</v>
      </c>
      <c r="C1665">
        <f t="shared" ca="1" si="51"/>
        <v>1665</v>
      </c>
      <c r="H1665">
        <v>1663</v>
      </c>
      <c r="I1665" t="s">
        <v>1722</v>
      </c>
      <c r="J1665" t="s">
        <v>2640</v>
      </c>
    </row>
    <row r="1666" spans="1:10">
      <c r="A1666">
        <f>MATCH(H1666,H$3:H1666,0)</f>
        <v>1664</v>
      </c>
      <c r="B1666">
        <f t="shared" si="50"/>
        <v>1</v>
      </c>
      <c r="C1666">
        <f t="shared" ca="1" si="51"/>
        <v>1666</v>
      </c>
      <c r="H1666">
        <v>1664</v>
      </c>
      <c r="I1666" t="s">
        <v>1684</v>
      </c>
      <c r="J1666" t="s">
        <v>2613</v>
      </c>
    </row>
    <row r="1667" spans="1:10">
      <c r="A1667">
        <f>MATCH(H1667,H$3:H1667,0)</f>
        <v>1665</v>
      </c>
      <c r="B1667">
        <f t="shared" si="50"/>
        <v>1</v>
      </c>
      <c r="C1667">
        <f t="shared" ca="1" si="51"/>
        <v>1667</v>
      </c>
      <c r="H1667">
        <v>1665</v>
      </c>
      <c r="I1667" t="s">
        <v>1311</v>
      </c>
      <c r="J1667" t="s">
        <v>2343</v>
      </c>
    </row>
    <row r="1668" spans="1:10">
      <c r="A1668">
        <f>MATCH(H1668,H$3:H1668,0)</f>
        <v>1666</v>
      </c>
      <c r="B1668">
        <f t="shared" ref="B1668:B1731" si="52">COUNTIF(H$3:H$3102,H1668)</f>
        <v>1</v>
      </c>
      <c r="C1668">
        <f t="shared" ref="C1668:C1731" ca="1" si="53">LOOKUP(1,1/((OFFSET(D$3,A1668-1,0,B1668,1)="")+(OFFSET(D$3,A1668-1,0,B1668,1)=D$2))/((OFFSET(E$3,A1668-1,0,B1668,1)="")+(OFFSET(E$3,A1668-1,0,B1668,1)=E$2))/((OFFSET(F$3,A1668-1,0,B1668,1)="")+(OFFSET(F$3,A1668-1,0,B1668,1)=F$2))/((OFFSET(G$3,A1668-1,0,B1668,1)="")+(OFFSET(G$3,A1668-1,0,B1668,1)&lt;=G$2)),ROW(OFFSET(D$3,A1668-1,0,B1668,1)))</f>
        <v>1668</v>
      </c>
      <c r="H1668">
        <v>1666</v>
      </c>
      <c r="I1668" t="s">
        <v>1249</v>
      </c>
      <c r="J1668" t="s">
        <v>2867</v>
      </c>
    </row>
    <row r="1669" spans="1:10">
      <c r="A1669">
        <f>MATCH(H1669,H$3:H1669,0)</f>
        <v>1667</v>
      </c>
      <c r="B1669">
        <f t="shared" si="52"/>
        <v>1</v>
      </c>
      <c r="C1669">
        <f t="shared" ca="1" si="53"/>
        <v>1669</v>
      </c>
      <c r="H1669">
        <v>1667</v>
      </c>
      <c r="I1669" t="s">
        <v>2002</v>
      </c>
      <c r="J1669" t="s">
        <v>2858</v>
      </c>
    </row>
    <row r="1670" spans="1:10">
      <c r="A1670">
        <f>MATCH(H1670,H$3:H1670,0)</f>
        <v>1668</v>
      </c>
      <c r="B1670">
        <f t="shared" si="52"/>
        <v>1</v>
      </c>
      <c r="C1670">
        <f t="shared" ca="1" si="53"/>
        <v>1670</v>
      </c>
      <c r="H1670">
        <v>1668</v>
      </c>
      <c r="I1670" t="s">
        <v>1392</v>
      </c>
      <c r="J1670" t="s">
        <v>2418</v>
      </c>
    </row>
    <row r="1671" spans="1:10">
      <c r="A1671">
        <f>MATCH(H1671,H$3:H1671,0)</f>
        <v>1669</v>
      </c>
      <c r="B1671">
        <f t="shared" si="52"/>
        <v>1</v>
      </c>
      <c r="C1671">
        <f t="shared" ca="1" si="53"/>
        <v>1671</v>
      </c>
      <c r="H1671">
        <v>1669</v>
      </c>
      <c r="I1671" t="s">
        <v>1315</v>
      </c>
      <c r="J1671" t="s">
        <v>2415</v>
      </c>
    </row>
    <row r="1672" spans="1:10">
      <c r="A1672">
        <f>MATCH(H1672,H$3:H1672,0)</f>
        <v>1670</v>
      </c>
      <c r="B1672">
        <f t="shared" si="52"/>
        <v>1</v>
      </c>
      <c r="C1672">
        <f t="shared" ca="1" si="53"/>
        <v>1672</v>
      </c>
      <c r="H1672">
        <v>1670</v>
      </c>
      <c r="I1672" t="s">
        <v>1658</v>
      </c>
      <c r="J1672" t="s">
        <v>2594</v>
      </c>
    </row>
    <row r="1673" spans="1:10">
      <c r="A1673">
        <f>MATCH(H1673,H$3:H1673,0)</f>
        <v>1671</v>
      </c>
      <c r="B1673">
        <f t="shared" si="52"/>
        <v>1</v>
      </c>
      <c r="C1673">
        <f t="shared" ca="1" si="53"/>
        <v>1673</v>
      </c>
      <c r="H1673">
        <v>1671</v>
      </c>
      <c r="I1673" t="s">
        <v>1685</v>
      </c>
      <c r="J1673" t="s">
        <v>2614</v>
      </c>
    </row>
    <row r="1674" spans="1:10">
      <c r="A1674">
        <f>MATCH(H1674,H$3:H1674,0)</f>
        <v>1672</v>
      </c>
      <c r="B1674">
        <f t="shared" si="52"/>
        <v>1</v>
      </c>
      <c r="C1674">
        <f t="shared" ca="1" si="53"/>
        <v>1674</v>
      </c>
      <c r="H1674">
        <v>1672</v>
      </c>
      <c r="I1674" t="s">
        <v>3007</v>
      </c>
      <c r="J1674" t="s">
        <v>3042</v>
      </c>
    </row>
    <row r="1675" spans="1:10">
      <c r="A1675">
        <f>MATCH(H1675,H$3:H1675,0)</f>
        <v>1673</v>
      </c>
      <c r="B1675">
        <f t="shared" si="52"/>
        <v>1</v>
      </c>
      <c r="C1675">
        <f t="shared" ca="1" si="53"/>
        <v>1675</v>
      </c>
      <c r="H1675">
        <v>1673</v>
      </c>
      <c r="I1675" t="s">
        <v>3005</v>
      </c>
      <c r="J1675" t="s">
        <v>3040</v>
      </c>
    </row>
    <row r="1676" spans="1:10">
      <c r="A1676">
        <f>MATCH(H1676,H$3:H1676,0)</f>
        <v>1674</v>
      </c>
      <c r="B1676">
        <f t="shared" si="52"/>
        <v>1</v>
      </c>
      <c r="C1676">
        <f t="shared" ca="1" si="53"/>
        <v>1676</v>
      </c>
      <c r="H1676">
        <v>1674</v>
      </c>
      <c r="I1676" t="s">
        <v>1443</v>
      </c>
      <c r="J1676" t="s">
        <v>2455</v>
      </c>
    </row>
    <row r="1677" spans="1:10">
      <c r="A1677">
        <f>MATCH(H1677,H$3:H1677,0)</f>
        <v>1675</v>
      </c>
      <c r="B1677">
        <f t="shared" si="52"/>
        <v>1</v>
      </c>
      <c r="C1677">
        <f t="shared" ca="1" si="53"/>
        <v>1677</v>
      </c>
      <c r="H1677">
        <v>1675</v>
      </c>
      <c r="I1677" t="s">
        <v>2150</v>
      </c>
      <c r="J1677" t="s">
        <v>2966</v>
      </c>
    </row>
    <row r="1678" spans="1:10">
      <c r="A1678">
        <f>MATCH(H1678,H$3:H1678,0)</f>
        <v>1676</v>
      </c>
      <c r="B1678">
        <f t="shared" si="52"/>
        <v>1</v>
      </c>
      <c r="C1678">
        <f t="shared" ca="1" si="53"/>
        <v>1678</v>
      </c>
      <c r="H1678">
        <v>1676</v>
      </c>
      <c r="I1678" t="s">
        <v>1516</v>
      </c>
      <c r="J1678" t="s">
        <v>3102</v>
      </c>
    </row>
    <row r="1679" spans="1:10">
      <c r="A1679">
        <f>MATCH(H1679,H$3:H1679,0)</f>
        <v>1677</v>
      </c>
      <c r="B1679">
        <f t="shared" si="52"/>
        <v>1</v>
      </c>
      <c r="C1679">
        <f t="shared" ca="1" si="53"/>
        <v>1679</v>
      </c>
      <c r="H1679">
        <v>1677</v>
      </c>
      <c r="I1679" t="s">
        <v>1637</v>
      </c>
      <c r="J1679" t="s">
        <v>3103</v>
      </c>
    </row>
    <row r="1680" spans="1:10">
      <c r="A1680">
        <f>MATCH(H1680,H$3:H1680,0)</f>
        <v>1678</v>
      </c>
      <c r="B1680">
        <f t="shared" si="52"/>
        <v>1</v>
      </c>
      <c r="C1680">
        <f t="shared" ca="1" si="53"/>
        <v>1680</v>
      </c>
      <c r="H1680">
        <v>1678</v>
      </c>
      <c r="I1680" t="s">
        <v>1984</v>
      </c>
      <c r="J1680" t="s">
        <v>2849</v>
      </c>
    </row>
    <row r="1681" spans="1:10">
      <c r="A1681">
        <f>MATCH(H1681,H$3:H1681,0)</f>
        <v>1679</v>
      </c>
      <c r="B1681">
        <f t="shared" si="52"/>
        <v>1</v>
      </c>
      <c r="C1681">
        <f t="shared" ca="1" si="53"/>
        <v>1681</v>
      </c>
      <c r="H1681">
        <v>1679</v>
      </c>
      <c r="I1681" t="s">
        <v>1936</v>
      </c>
      <c r="J1681" t="s">
        <v>1936</v>
      </c>
    </row>
    <row r="1682" spans="1:10">
      <c r="A1682">
        <f>MATCH(H1682,H$3:H1682,0)</f>
        <v>1680</v>
      </c>
      <c r="B1682">
        <f t="shared" si="52"/>
        <v>1</v>
      </c>
      <c r="C1682">
        <f t="shared" ca="1" si="53"/>
        <v>1682</v>
      </c>
      <c r="H1682">
        <v>1680</v>
      </c>
      <c r="I1682" t="s">
        <v>1360</v>
      </c>
      <c r="J1682" t="s">
        <v>2395</v>
      </c>
    </row>
    <row r="1683" spans="1:10">
      <c r="A1683">
        <f>MATCH(H1683,H$3:H1683,0)</f>
        <v>1681</v>
      </c>
      <c r="B1683">
        <f t="shared" si="52"/>
        <v>1</v>
      </c>
      <c r="C1683">
        <f t="shared" ca="1" si="53"/>
        <v>1683</v>
      </c>
      <c r="H1683">
        <v>1681</v>
      </c>
      <c r="I1683" t="s">
        <v>1115</v>
      </c>
      <c r="J1683" t="s">
        <v>2209</v>
      </c>
    </row>
    <row r="1684" spans="1:10">
      <c r="A1684">
        <f>MATCH(H1684,H$3:H1684,0)</f>
        <v>1682</v>
      </c>
      <c r="B1684">
        <f t="shared" si="52"/>
        <v>1</v>
      </c>
      <c r="C1684">
        <f t="shared" ca="1" si="53"/>
        <v>1684</v>
      </c>
      <c r="H1684">
        <v>1682</v>
      </c>
      <c r="I1684" t="s">
        <v>1335</v>
      </c>
      <c r="J1684" t="s">
        <v>2366</v>
      </c>
    </row>
    <row r="1685" spans="1:10">
      <c r="A1685">
        <f>MATCH(H1685,H$3:H1685,0)</f>
        <v>1683</v>
      </c>
      <c r="B1685">
        <f t="shared" si="52"/>
        <v>1</v>
      </c>
      <c r="C1685">
        <f t="shared" ca="1" si="53"/>
        <v>1685</v>
      </c>
      <c r="H1685">
        <v>1683</v>
      </c>
      <c r="I1685" t="s">
        <v>1290</v>
      </c>
      <c r="J1685" t="s">
        <v>2334</v>
      </c>
    </row>
    <row r="1686" spans="1:10">
      <c r="A1686">
        <f>MATCH(H1686,H$3:H1686,0)</f>
        <v>1684</v>
      </c>
      <c r="B1686">
        <f t="shared" si="52"/>
        <v>1</v>
      </c>
      <c r="C1686">
        <f t="shared" ca="1" si="53"/>
        <v>1686</v>
      </c>
      <c r="H1686">
        <v>1684</v>
      </c>
      <c r="I1686" t="s">
        <v>1355</v>
      </c>
      <c r="J1686" t="s">
        <v>2389</v>
      </c>
    </row>
    <row r="1687" spans="1:10">
      <c r="A1687">
        <f>MATCH(H1687,H$3:H1687,0)</f>
        <v>1685</v>
      </c>
      <c r="B1687">
        <f t="shared" si="52"/>
        <v>1</v>
      </c>
      <c r="C1687">
        <f t="shared" ca="1" si="53"/>
        <v>1687</v>
      </c>
      <c r="H1687">
        <v>1685</v>
      </c>
      <c r="I1687" t="s">
        <v>1659</v>
      </c>
      <c r="J1687" t="s">
        <v>1659</v>
      </c>
    </row>
    <row r="1688" spans="1:10">
      <c r="A1688">
        <f>MATCH(H1688,H$3:H1688,0)</f>
        <v>1686</v>
      </c>
      <c r="B1688">
        <f t="shared" si="52"/>
        <v>1</v>
      </c>
      <c r="C1688">
        <f t="shared" ca="1" si="53"/>
        <v>1688</v>
      </c>
      <c r="H1688">
        <v>1686</v>
      </c>
      <c r="I1688" t="s">
        <v>1830</v>
      </c>
      <c r="J1688" t="s">
        <v>2722</v>
      </c>
    </row>
    <row r="1689" spans="1:10">
      <c r="A1689">
        <f>MATCH(H1689,H$3:H1689,0)</f>
        <v>1687</v>
      </c>
      <c r="B1689">
        <f t="shared" si="52"/>
        <v>1</v>
      </c>
      <c r="C1689">
        <f t="shared" ca="1" si="53"/>
        <v>1689</v>
      </c>
      <c r="H1689">
        <v>1687</v>
      </c>
      <c r="I1689" t="s">
        <v>3015</v>
      </c>
      <c r="J1689" t="s">
        <v>3048</v>
      </c>
    </row>
    <row r="1690" spans="1:10">
      <c r="A1690">
        <f>MATCH(H1690,H$3:H1690,0)</f>
        <v>1688</v>
      </c>
      <c r="B1690">
        <f t="shared" si="52"/>
        <v>1</v>
      </c>
      <c r="C1690">
        <f t="shared" ca="1" si="53"/>
        <v>1690</v>
      </c>
      <c r="H1690">
        <v>1688</v>
      </c>
      <c r="I1690" t="s">
        <v>3016</v>
      </c>
      <c r="J1690" t="s">
        <v>3049</v>
      </c>
    </row>
    <row r="1691" spans="1:10">
      <c r="A1691">
        <f>MATCH(H1691,H$3:H1691,0)</f>
        <v>1689</v>
      </c>
      <c r="B1691">
        <f t="shared" si="52"/>
        <v>1</v>
      </c>
      <c r="C1691">
        <f t="shared" ca="1" si="53"/>
        <v>1691</v>
      </c>
      <c r="H1691">
        <v>1689</v>
      </c>
      <c r="I1691" t="s">
        <v>1902</v>
      </c>
      <c r="J1691" t="s">
        <v>2778</v>
      </c>
    </row>
    <row r="1692" spans="1:10">
      <c r="A1692">
        <f>MATCH(H1692,H$3:H1692,0)</f>
        <v>1690</v>
      </c>
      <c r="B1692">
        <f t="shared" si="52"/>
        <v>1</v>
      </c>
      <c r="C1692">
        <f t="shared" ca="1" si="53"/>
        <v>1692</v>
      </c>
      <c r="H1692">
        <v>1690</v>
      </c>
      <c r="I1692" t="s">
        <v>1889</v>
      </c>
      <c r="J1692" t="s">
        <v>2766</v>
      </c>
    </row>
    <row r="1693" spans="1:10">
      <c r="A1693">
        <f>MATCH(H1693,H$3:H1693,0)</f>
        <v>1691</v>
      </c>
      <c r="B1693">
        <f t="shared" si="52"/>
        <v>1</v>
      </c>
      <c r="C1693">
        <f t="shared" ca="1" si="53"/>
        <v>1693</v>
      </c>
      <c r="H1693">
        <v>1691</v>
      </c>
      <c r="I1693" t="s">
        <v>1857</v>
      </c>
      <c r="J1693" t="s">
        <v>2739</v>
      </c>
    </row>
    <row r="1694" spans="1:10">
      <c r="A1694">
        <f>MATCH(H1694,H$3:H1694,0)</f>
        <v>1692</v>
      </c>
      <c r="B1694">
        <f t="shared" si="52"/>
        <v>1</v>
      </c>
      <c r="C1694">
        <f t="shared" ca="1" si="53"/>
        <v>1694</v>
      </c>
      <c r="H1694">
        <v>1692</v>
      </c>
      <c r="I1694" t="s">
        <v>1897</v>
      </c>
      <c r="J1694" t="s">
        <v>2774</v>
      </c>
    </row>
    <row r="1695" spans="1:10">
      <c r="A1695">
        <f>MATCH(H1695,H$3:H1695,0)</f>
        <v>1693</v>
      </c>
      <c r="B1695">
        <f t="shared" si="52"/>
        <v>1</v>
      </c>
      <c r="C1695">
        <f t="shared" ca="1" si="53"/>
        <v>1695</v>
      </c>
      <c r="H1695">
        <v>1693</v>
      </c>
      <c r="I1695" t="s">
        <v>1822</v>
      </c>
      <c r="J1695" t="s">
        <v>3077</v>
      </c>
    </row>
    <row r="1696" spans="1:10">
      <c r="A1696">
        <f>MATCH(H1696,H$3:H1696,0)</f>
        <v>1694</v>
      </c>
      <c r="B1696">
        <f t="shared" si="52"/>
        <v>1</v>
      </c>
      <c r="C1696">
        <f t="shared" ca="1" si="53"/>
        <v>1696</v>
      </c>
      <c r="H1696">
        <v>1694</v>
      </c>
      <c r="I1696" t="s">
        <v>1873</v>
      </c>
      <c r="J1696" t="s">
        <v>2751</v>
      </c>
    </row>
    <row r="1697" spans="1:10">
      <c r="A1697">
        <f>MATCH(H1697,H$3:H1697,0)</f>
        <v>1695</v>
      </c>
      <c r="B1697">
        <f t="shared" si="52"/>
        <v>1</v>
      </c>
      <c r="C1697">
        <f t="shared" ca="1" si="53"/>
        <v>1697</v>
      </c>
      <c r="H1697">
        <v>1695</v>
      </c>
      <c r="I1697" t="s">
        <v>1451</v>
      </c>
      <c r="J1697" t="s">
        <v>3069</v>
      </c>
    </row>
    <row r="1698" spans="1:10">
      <c r="A1698">
        <f>MATCH(H1698,H$3:H1698,0)</f>
        <v>1696</v>
      </c>
      <c r="B1698">
        <f t="shared" si="52"/>
        <v>1</v>
      </c>
      <c r="C1698">
        <f t="shared" ca="1" si="53"/>
        <v>1698</v>
      </c>
      <c r="H1698">
        <v>1696</v>
      </c>
      <c r="I1698" t="s">
        <v>1585</v>
      </c>
      <c r="J1698" t="s">
        <v>2555</v>
      </c>
    </row>
    <row r="1699" spans="1:10">
      <c r="A1699">
        <f>MATCH(H1699,H$3:H1699,0)</f>
        <v>1697</v>
      </c>
      <c r="B1699">
        <f t="shared" si="52"/>
        <v>1</v>
      </c>
      <c r="C1699">
        <f t="shared" ca="1" si="53"/>
        <v>1699</v>
      </c>
      <c r="H1699">
        <v>1697</v>
      </c>
      <c r="I1699" t="s">
        <v>1798</v>
      </c>
      <c r="J1699" t="s">
        <v>2700</v>
      </c>
    </row>
    <row r="1700" spans="1:10">
      <c r="A1700">
        <f>MATCH(H1700,H$3:H1700,0)</f>
        <v>1698</v>
      </c>
      <c r="B1700">
        <f t="shared" si="52"/>
        <v>1</v>
      </c>
      <c r="C1700">
        <f t="shared" ca="1" si="53"/>
        <v>1700</v>
      </c>
      <c r="H1700">
        <v>1698</v>
      </c>
      <c r="I1700" t="s">
        <v>1796</v>
      </c>
      <c r="J1700" t="s">
        <v>2698</v>
      </c>
    </row>
    <row r="1701" spans="1:10">
      <c r="A1701">
        <f>MATCH(H1701,H$3:H1701,0)</f>
        <v>1699</v>
      </c>
      <c r="B1701">
        <f t="shared" si="52"/>
        <v>1</v>
      </c>
      <c r="C1701">
        <f t="shared" ca="1" si="53"/>
        <v>1701</v>
      </c>
      <c r="H1701">
        <v>1699</v>
      </c>
      <c r="I1701" t="s">
        <v>1793</v>
      </c>
      <c r="J1701" t="s">
        <v>2695</v>
      </c>
    </row>
    <row r="1702" spans="1:10">
      <c r="A1702">
        <f>MATCH(H1702,H$3:H1702,0)</f>
        <v>1700</v>
      </c>
      <c r="B1702">
        <f t="shared" si="52"/>
        <v>1</v>
      </c>
      <c r="C1702">
        <f t="shared" ca="1" si="53"/>
        <v>1702</v>
      </c>
      <c r="H1702">
        <v>1700</v>
      </c>
      <c r="I1702" t="s">
        <v>1795</v>
      </c>
      <c r="J1702" t="s">
        <v>2697</v>
      </c>
    </row>
    <row r="1703" spans="1:10">
      <c r="A1703">
        <f>MATCH(H1703,H$3:H1703,0)</f>
        <v>1701</v>
      </c>
      <c r="B1703">
        <f t="shared" si="52"/>
        <v>1</v>
      </c>
      <c r="C1703">
        <f t="shared" ca="1" si="53"/>
        <v>1703</v>
      </c>
      <c r="H1703">
        <v>1701</v>
      </c>
      <c r="I1703" t="s">
        <v>1797</v>
      </c>
      <c r="J1703" t="s">
        <v>2699</v>
      </c>
    </row>
    <row r="1704" spans="1:10">
      <c r="A1704">
        <f>MATCH(H1704,H$3:H1704,0)</f>
        <v>1702</v>
      </c>
      <c r="B1704">
        <f t="shared" si="52"/>
        <v>1</v>
      </c>
      <c r="C1704">
        <f t="shared" ca="1" si="53"/>
        <v>1704</v>
      </c>
      <c r="H1704">
        <v>1702</v>
      </c>
      <c r="I1704" t="s">
        <v>1794</v>
      </c>
      <c r="J1704" t="s">
        <v>2696</v>
      </c>
    </row>
    <row r="1705" spans="1:10">
      <c r="A1705">
        <f>MATCH(H1705,H$3:H1705,0)</f>
        <v>1703</v>
      </c>
      <c r="B1705">
        <f t="shared" si="52"/>
        <v>1</v>
      </c>
      <c r="C1705">
        <f t="shared" ca="1" si="53"/>
        <v>1705</v>
      </c>
      <c r="H1705">
        <v>1703</v>
      </c>
      <c r="I1705" t="s">
        <v>1985</v>
      </c>
      <c r="J1705" t="s">
        <v>2850</v>
      </c>
    </row>
    <row r="1706" spans="1:10">
      <c r="A1706">
        <f>MATCH(H1706,H$3:H1706,0)</f>
        <v>1704</v>
      </c>
      <c r="B1706">
        <f t="shared" si="52"/>
        <v>1</v>
      </c>
      <c r="C1706">
        <f t="shared" ca="1" si="53"/>
        <v>1706</v>
      </c>
      <c r="H1706">
        <v>1704</v>
      </c>
      <c r="I1706" t="s">
        <v>1611</v>
      </c>
      <c r="J1706" t="s">
        <v>1611</v>
      </c>
    </row>
    <row r="1707" spans="1:10">
      <c r="A1707">
        <f>MATCH(H1707,H$3:H1707,0)</f>
        <v>1705</v>
      </c>
      <c r="B1707">
        <f t="shared" si="52"/>
        <v>1</v>
      </c>
      <c r="C1707">
        <f t="shared" ca="1" si="53"/>
        <v>1707</v>
      </c>
      <c r="H1707">
        <v>1705</v>
      </c>
      <c r="I1707" t="s">
        <v>1612</v>
      </c>
      <c r="J1707" t="s">
        <v>1612</v>
      </c>
    </row>
    <row r="1708" spans="1:10">
      <c r="A1708">
        <f>MATCH(H1708,H$3:H1708,0)</f>
        <v>1706</v>
      </c>
      <c r="B1708">
        <f t="shared" si="52"/>
        <v>1</v>
      </c>
      <c r="C1708">
        <f t="shared" ca="1" si="53"/>
        <v>1708</v>
      </c>
      <c r="H1708">
        <v>1706</v>
      </c>
      <c r="I1708" t="s">
        <v>1953</v>
      </c>
      <c r="J1708" t="s">
        <v>2931</v>
      </c>
    </row>
    <row r="1709" spans="1:10">
      <c r="A1709">
        <f>MATCH(H1709,H$3:H1709,0)</f>
        <v>1707</v>
      </c>
      <c r="B1709">
        <f t="shared" si="52"/>
        <v>1</v>
      </c>
      <c r="C1709">
        <f t="shared" ca="1" si="53"/>
        <v>1709</v>
      </c>
      <c r="H1709">
        <v>1707</v>
      </c>
      <c r="I1709" t="s">
        <v>1860</v>
      </c>
      <c r="J1709" t="s">
        <v>2741</v>
      </c>
    </row>
    <row r="1710" spans="1:10">
      <c r="A1710">
        <f>MATCH(H1710,H$3:H1710,0)</f>
        <v>1708</v>
      </c>
      <c r="B1710">
        <f t="shared" si="52"/>
        <v>1</v>
      </c>
      <c r="C1710">
        <f t="shared" ca="1" si="53"/>
        <v>1710</v>
      </c>
      <c r="H1710">
        <v>1708</v>
      </c>
      <c r="I1710" t="s">
        <v>1499</v>
      </c>
      <c r="J1710" t="s">
        <v>2502</v>
      </c>
    </row>
    <row r="1711" spans="1:10">
      <c r="A1711">
        <f>MATCH(H1711,H$3:H1711,0)</f>
        <v>1709</v>
      </c>
      <c r="B1711">
        <f t="shared" si="52"/>
        <v>1</v>
      </c>
      <c r="C1711">
        <f t="shared" ca="1" si="53"/>
        <v>1711</v>
      </c>
      <c r="H1711">
        <v>1709</v>
      </c>
      <c r="I1711" t="s">
        <v>1844</v>
      </c>
      <c r="J1711" t="s">
        <v>2733</v>
      </c>
    </row>
    <row r="1712" spans="1:10">
      <c r="A1712">
        <f>MATCH(H1712,H$3:H1712,0)</f>
        <v>1710</v>
      </c>
      <c r="B1712">
        <f t="shared" si="52"/>
        <v>1</v>
      </c>
      <c r="C1712">
        <f t="shared" ca="1" si="53"/>
        <v>1712</v>
      </c>
      <c r="H1712">
        <v>1710</v>
      </c>
      <c r="I1712" t="s">
        <v>1904</v>
      </c>
      <c r="J1712" t="s">
        <v>2780</v>
      </c>
    </row>
    <row r="1713" spans="1:10">
      <c r="A1713">
        <f>MATCH(H1713,H$3:H1713,0)</f>
        <v>1711</v>
      </c>
      <c r="B1713">
        <f t="shared" si="52"/>
        <v>1</v>
      </c>
      <c r="C1713">
        <f t="shared" ca="1" si="53"/>
        <v>1713</v>
      </c>
      <c r="H1713">
        <v>1711</v>
      </c>
      <c r="I1713" t="s">
        <v>1895</v>
      </c>
      <c r="J1713" t="s">
        <v>2770</v>
      </c>
    </row>
    <row r="1714" spans="1:10">
      <c r="A1714">
        <f>MATCH(H1714,H$3:H1714,0)</f>
        <v>1712</v>
      </c>
      <c r="B1714">
        <f t="shared" si="52"/>
        <v>1</v>
      </c>
      <c r="C1714">
        <f t="shared" ca="1" si="53"/>
        <v>1714</v>
      </c>
      <c r="H1714">
        <v>1712</v>
      </c>
      <c r="I1714" t="s">
        <v>1753</v>
      </c>
      <c r="J1714" t="s">
        <v>2667</v>
      </c>
    </row>
    <row r="1715" spans="1:10">
      <c r="A1715">
        <f>MATCH(H1715,H$3:H1715,0)</f>
        <v>1713</v>
      </c>
      <c r="B1715">
        <f t="shared" si="52"/>
        <v>1</v>
      </c>
      <c r="C1715">
        <f t="shared" ca="1" si="53"/>
        <v>1715</v>
      </c>
      <c r="H1715">
        <v>1713</v>
      </c>
      <c r="I1715" t="s">
        <v>1246</v>
      </c>
      <c r="J1715" t="s">
        <v>2295</v>
      </c>
    </row>
    <row r="1716" spans="1:10">
      <c r="A1716">
        <f>MATCH(H1716,H$3:H1716,0)</f>
        <v>1714</v>
      </c>
      <c r="B1716">
        <f t="shared" si="52"/>
        <v>1</v>
      </c>
      <c r="C1716">
        <f t="shared" ca="1" si="53"/>
        <v>1716</v>
      </c>
      <c r="H1716">
        <v>1714</v>
      </c>
      <c r="I1716" t="s">
        <v>1242</v>
      </c>
      <c r="J1716" t="s">
        <v>2291</v>
      </c>
    </row>
    <row r="1717" spans="1:10">
      <c r="A1717">
        <f>MATCH(H1717,H$3:H1717,0)</f>
        <v>1715</v>
      </c>
      <c r="B1717">
        <f t="shared" si="52"/>
        <v>1</v>
      </c>
      <c r="C1717">
        <f t="shared" ca="1" si="53"/>
        <v>1717</v>
      </c>
      <c r="H1717">
        <v>1715</v>
      </c>
      <c r="I1717" t="s">
        <v>1593</v>
      </c>
      <c r="J1717" t="s">
        <v>2563</v>
      </c>
    </row>
    <row r="1718" spans="1:10">
      <c r="A1718">
        <f>MATCH(H1718,H$3:H1718,0)</f>
        <v>1716</v>
      </c>
      <c r="B1718">
        <f t="shared" si="52"/>
        <v>1</v>
      </c>
      <c r="C1718">
        <f t="shared" ca="1" si="53"/>
        <v>1718</v>
      </c>
      <c r="H1718">
        <v>1716</v>
      </c>
      <c r="I1718" t="s">
        <v>1588</v>
      </c>
      <c r="J1718" t="s">
        <v>2558</v>
      </c>
    </row>
    <row r="1719" spans="1:10">
      <c r="A1719">
        <f>MATCH(H1719,H$3:H1719,0)</f>
        <v>1717</v>
      </c>
      <c r="B1719">
        <f t="shared" si="52"/>
        <v>1</v>
      </c>
      <c r="C1719">
        <f t="shared" ca="1" si="53"/>
        <v>1719</v>
      </c>
      <c r="H1719">
        <v>1717</v>
      </c>
      <c r="I1719" s="1" t="s">
        <v>3948</v>
      </c>
      <c r="J1719" s="1" t="s">
        <v>3948</v>
      </c>
    </row>
    <row r="1720" spans="1:10">
      <c r="A1720">
        <f>MATCH(H1720,H$3:H1720,0)</f>
        <v>1718</v>
      </c>
      <c r="B1720">
        <f t="shared" si="52"/>
        <v>1</v>
      </c>
      <c r="C1720">
        <f t="shared" ca="1" si="53"/>
        <v>1720</v>
      </c>
      <c r="H1720">
        <v>1718</v>
      </c>
      <c r="I1720" t="s">
        <v>1117</v>
      </c>
      <c r="J1720" s="1" t="s">
        <v>2210</v>
      </c>
    </row>
    <row r="1721" spans="1:10">
      <c r="A1721">
        <f>MATCH(H1721,H$3:H1721,0)</f>
        <v>1719</v>
      </c>
      <c r="B1721">
        <f t="shared" si="52"/>
        <v>1</v>
      </c>
      <c r="C1721">
        <f t="shared" ca="1" si="53"/>
        <v>1721</v>
      </c>
      <c r="H1721">
        <v>1719</v>
      </c>
      <c r="I1721" s="1" t="s">
        <v>3949</v>
      </c>
      <c r="J1721" s="1" t="s">
        <v>3949</v>
      </c>
    </row>
    <row r="1722" spans="1:10">
      <c r="A1722">
        <f>MATCH(H1722,H$3:H1722,0)</f>
        <v>1720</v>
      </c>
      <c r="B1722">
        <f t="shared" si="52"/>
        <v>1</v>
      </c>
      <c r="C1722">
        <f t="shared" ca="1" si="53"/>
        <v>1722</v>
      </c>
      <c r="H1722">
        <v>1720</v>
      </c>
      <c r="I1722" t="s">
        <v>1153</v>
      </c>
      <c r="J1722" s="1" t="s">
        <v>3681</v>
      </c>
    </row>
    <row r="1723" spans="1:10">
      <c r="A1723">
        <f>MATCH(H1723,H$3:H1723,0)</f>
        <v>1721</v>
      </c>
      <c r="B1723">
        <f t="shared" si="52"/>
        <v>1</v>
      </c>
      <c r="C1723">
        <f t="shared" ca="1" si="53"/>
        <v>1723</v>
      </c>
      <c r="H1723">
        <v>1721</v>
      </c>
      <c r="I1723" t="s">
        <v>1154</v>
      </c>
      <c r="J1723" s="1" t="s">
        <v>3682</v>
      </c>
    </row>
    <row r="1724" spans="1:10">
      <c r="A1724">
        <f>MATCH(H1724,H$3:H1724,0)</f>
        <v>1722</v>
      </c>
      <c r="B1724">
        <f t="shared" si="52"/>
        <v>1</v>
      </c>
      <c r="C1724">
        <f t="shared" ca="1" si="53"/>
        <v>1724</v>
      </c>
      <c r="H1724">
        <v>1722</v>
      </c>
      <c r="I1724" t="s">
        <v>1579</v>
      </c>
      <c r="J1724" t="s">
        <v>1579</v>
      </c>
    </row>
    <row r="1725" spans="1:10">
      <c r="A1725">
        <f>MATCH(H1725,H$3:H1725,0)</f>
        <v>1723</v>
      </c>
      <c r="B1725">
        <f t="shared" si="52"/>
        <v>1</v>
      </c>
      <c r="C1725">
        <f t="shared" ca="1" si="53"/>
        <v>1725</v>
      </c>
      <c r="H1725">
        <v>1723</v>
      </c>
      <c r="I1725" t="s">
        <v>1304</v>
      </c>
      <c r="J1725" t="s">
        <v>2340</v>
      </c>
    </row>
    <row r="1726" spans="1:10">
      <c r="A1726">
        <f>MATCH(H1726,H$3:H1726,0)</f>
        <v>1724</v>
      </c>
      <c r="B1726">
        <f t="shared" si="52"/>
        <v>1</v>
      </c>
      <c r="C1726">
        <f t="shared" ca="1" si="53"/>
        <v>1726</v>
      </c>
      <c r="H1726">
        <v>1724</v>
      </c>
      <c r="I1726" t="s">
        <v>1305</v>
      </c>
      <c r="J1726" t="s">
        <v>2341</v>
      </c>
    </row>
    <row r="1727" spans="1:10">
      <c r="A1727">
        <f>MATCH(H1727,H$3:H1727,0)</f>
        <v>1725</v>
      </c>
      <c r="B1727">
        <f t="shared" si="52"/>
        <v>1</v>
      </c>
      <c r="C1727">
        <f t="shared" ca="1" si="53"/>
        <v>1727</v>
      </c>
      <c r="H1727">
        <v>1725</v>
      </c>
      <c r="I1727" t="s">
        <v>1580</v>
      </c>
      <c r="J1727" t="s">
        <v>1580</v>
      </c>
    </row>
    <row r="1728" spans="1:10">
      <c r="A1728">
        <f>MATCH(H1728,H$3:H1728,0)</f>
        <v>1726</v>
      </c>
      <c r="B1728">
        <f t="shared" si="52"/>
        <v>1</v>
      </c>
      <c r="C1728">
        <f t="shared" ca="1" si="53"/>
        <v>1728</v>
      </c>
      <c r="H1728">
        <v>1726</v>
      </c>
      <c r="I1728" t="s">
        <v>1583</v>
      </c>
      <c r="J1728" t="s">
        <v>2553</v>
      </c>
    </row>
    <row r="1729" spans="1:10">
      <c r="A1729">
        <f>MATCH(H1729,H$3:H1729,0)</f>
        <v>1727</v>
      </c>
      <c r="B1729">
        <f t="shared" si="52"/>
        <v>1</v>
      </c>
      <c r="C1729">
        <f t="shared" ca="1" si="53"/>
        <v>1729</v>
      </c>
      <c r="H1729">
        <v>1727</v>
      </c>
      <c r="I1729" t="s">
        <v>1168</v>
      </c>
      <c r="J1729" t="s">
        <v>2236</v>
      </c>
    </row>
    <row r="1730" spans="1:10">
      <c r="A1730">
        <f>MATCH(H1730,H$3:H1730,0)</f>
        <v>1728</v>
      </c>
      <c r="B1730">
        <f t="shared" si="52"/>
        <v>1</v>
      </c>
      <c r="C1730">
        <f t="shared" ca="1" si="53"/>
        <v>1730</v>
      </c>
      <c r="H1730">
        <v>1728</v>
      </c>
      <c r="I1730" t="s">
        <v>1324</v>
      </c>
      <c r="J1730" t="s">
        <v>2359</v>
      </c>
    </row>
    <row r="1731" spans="1:10">
      <c r="A1731">
        <f>MATCH(H1731,H$3:H1731,0)</f>
        <v>1729</v>
      </c>
      <c r="B1731">
        <f t="shared" si="52"/>
        <v>1</v>
      </c>
      <c r="C1731">
        <f t="shared" ca="1" si="53"/>
        <v>1731</v>
      </c>
      <c r="H1731">
        <v>1729</v>
      </c>
      <c r="I1731" t="s">
        <v>1327</v>
      </c>
      <c r="J1731" t="s">
        <v>2357</v>
      </c>
    </row>
    <row r="1732" spans="1:10">
      <c r="A1732">
        <f>MATCH(H1732,H$3:H1732,0)</f>
        <v>1730</v>
      </c>
      <c r="B1732">
        <f t="shared" ref="B1732:B1795" si="54">COUNTIF(H$3:H$3102,H1732)</f>
        <v>1</v>
      </c>
      <c r="C1732">
        <f t="shared" ref="C1732:C1795" ca="1" si="55">LOOKUP(1,1/((OFFSET(D$3,A1732-1,0,B1732,1)="")+(OFFSET(D$3,A1732-1,0,B1732,1)=D$2))/((OFFSET(E$3,A1732-1,0,B1732,1)="")+(OFFSET(E$3,A1732-1,0,B1732,1)=E$2))/((OFFSET(F$3,A1732-1,0,B1732,1)="")+(OFFSET(F$3,A1732-1,0,B1732,1)=F$2))/((OFFSET(G$3,A1732-1,0,B1732,1)="")+(OFFSET(G$3,A1732-1,0,B1732,1)&lt;=G$2)),ROW(OFFSET(D$3,A1732-1,0,B1732,1)))</f>
        <v>1732</v>
      </c>
      <c r="H1732">
        <v>1730</v>
      </c>
      <c r="I1732" t="s">
        <v>1489</v>
      </c>
      <c r="J1732" t="s">
        <v>2493</v>
      </c>
    </row>
    <row r="1733" spans="1:10">
      <c r="A1733">
        <f>MATCH(H1733,H$3:H1733,0)</f>
        <v>1731</v>
      </c>
      <c r="B1733">
        <f t="shared" si="54"/>
        <v>1</v>
      </c>
      <c r="C1733">
        <f t="shared" ca="1" si="55"/>
        <v>1733</v>
      </c>
      <c r="H1733">
        <v>1731</v>
      </c>
      <c r="I1733" t="s">
        <v>1481</v>
      </c>
      <c r="J1733" t="s">
        <v>2486</v>
      </c>
    </row>
    <row r="1734" spans="1:10">
      <c r="A1734">
        <f>MATCH(H1734,H$3:H1734,0)</f>
        <v>1732</v>
      </c>
      <c r="B1734">
        <f t="shared" si="54"/>
        <v>1</v>
      </c>
      <c r="C1734">
        <f t="shared" ca="1" si="55"/>
        <v>1734</v>
      </c>
      <c r="H1734">
        <v>1732</v>
      </c>
      <c r="I1734" t="s">
        <v>1535</v>
      </c>
      <c r="J1734" t="s">
        <v>2524</v>
      </c>
    </row>
    <row r="1735" spans="1:10">
      <c r="A1735">
        <f>MATCH(H1735,H$3:H1735,0)</f>
        <v>1733</v>
      </c>
      <c r="B1735">
        <f t="shared" si="54"/>
        <v>1</v>
      </c>
      <c r="C1735">
        <f t="shared" ca="1" si="55"/>
        <v>1735</v>
      </c>
      <c r="H1735">
        <v>1733</v>
      </c>
      <c r="I1735" t="s">
        <v>1877</v>
      </c>
      <c r="J1735" t="s">
        <v>2755</v>
      </c>
    </row>
    <row r="1736" spans="1:10">
      <c r="A1736">
        <f>MATCH(H1736,H$3:H1736,0)</f>
        <v>1734</v>
      </c>
      <c r="B1736">
        <f t="shared" si="54"/>
        <v>1</v>
      </c>
      <c r="C1736">
        <f t="shared" ca="1" si="55"/>
        <v>1736</v>
      </c>
      <c r="H1736">
        <v>1734</v>
      </c>
      <c r="I1736" t="s">
        <v>1606</v>
      </c>
      <c r="J1736" t="s">
        <v>2572</v>
      </c>
    </row>
    <row r="1737" spans="1:10">
      <c r="A1737">
        <f>MATCH(H1737,H$3:H1737,0)</f>
        <v>1735</v>
      </c>
      <c r="B1737">
        <f t="shared" si="54"/>
        <v>1</v>
      </c>
      <c r="C1737">
        <f t="shared" ca="1" si="55"/>
        <v>1737</v>
      </c>
      <c r="H1737">
        <v>1735</v>
      </c>
      <c r="I1737" t="s">
        <v>1105</v>
      </c>
      <c r="J1737" t="s">
        <v>2201</v>
      </c>
    </row>
    <row r="1738" spans="1:10">
      <c r="A1738">
        <f>MATCH(H1738,H$3:H1738,0)</f>
        <v>1736</v>
      </c>
      <c r="B1738">
        <f t="shared" si="54"/>
        <v>1</v>
      </c>
      <c r="C1738">
        <f t="shared" ca="1" si="55"/>
        <v>1738</v>
      </c>
      <c r="H1738">
        <v>1736</v>
      </c>
      <c r="I1738" t="s">
        <v>1361</v>
      </c>
      <c r="J1738" t="s">
        <v>3104</v>
      </c>
    </row>
    <row r="1739" spans="1:10">
      <c r="A1739">
        <f>MATCH(H1739,H$3:H1739,0)</f>
        <v>1737</v>
      </c>
      <c r="B1739">
        <f t="shared" si="54"/>
        <v>1</v>
      </c>
      <c r="C1739">
        <f t="shared" ca="1" si="55"/>
        <v>1739</v>
      </c>
      <c r="H1739">
        <v>1737</v>
      </c>
      <c r="I1739" t="s">
        <v>1316</v>
      </c>
      <c r="J1739" t="s">
        <v>3105</v>
      </c>
    </row>
    <row r="1740" spans="1:10">
      <c r="A1740">
        <f>MATCH(H1740,H$3:H1740,0)</f>
        <v>1738</v>
      </c>
      <c r="B1740">
        <f t="shared" si="54"/>
        <v>1</v>
      </c>
      <c r="C1740">
        <f t="shared" ca="1" si="55"/>
        <v>1740</v>
      </c>
      <c r="H1740">
        <v>1738</v>
      </c>
      <c r="I1740" t="s">
        <v>1656</v>
      </c>
      <c r="J1740" t="s">
        <v>3072</v>
      </c>
    </row>
    <row r="1741" spans="1:10">
      <c r="A1741">
        <f>MATCH(H1741,H$3:H1741,0)</f>
        <v>1739</v>
      </c>
      <c r="B1741">
        <f t="shared" si="54"/>
        <v>1</v>
      </c>
      <c r="C1741">
        <f t="shared" ca="1" si="55"/>
        <v>1741</v>
      </c>
      <c r="H1741">
        <v>1739</v>
      </c>
      <c r="I1741" t="s">
        <v>1655</v>
      </c>
      <c r="J1741" t="s">
        <v>3071</v>
      </c>
    </row>
    <row r="1742" spans="1:10">
      <c r="A1742">
        <f>MATCH(H1742,H$3:H1742,0)</f>
        <v>1740</v>
      </c>
      <c r="B1742">
        <f t="shared" si="54"/>
        <v>1</v>
      </c>
      <c r="C1742">
        <f t="shared" ca="1" si="55"/>
        <v>1742</v>
      </c>
      <c r="H1742">
        <v>1740</v>
      </c>
      <c r="I1742" t="s">
        <v>1642</v>
      </c>
      <c r="J1742" t="s">
        <v>1642</v>
      </c>
    </row>
    <row r="1743" spans="1:10">
      <c r="A1743">
        <f>MATCH(H1743,H$3:H1743,0)</f>
        <v>1741</v>
      </c>
      <c r="B1743">
        <f t="shared" si="54"/>
        <v>1</v>
      </c>
      <c r="C1743">
        <f t="shared" ca="1" si="55"/>
        <v>1743</v>
      </c>
      <c r="H1743">
        <v>1741</v>
      </c>
      <c r="I1743" t="s">
        <v>1907</v>
      </c>
      <c r="J1743" t="s">
        <v>2781</v>
      </c>
    </row>
    <row r="1744" spans="1:10">
      <c r="A1744">
        <f>MATCH(H1744,H$3:H1744,0)</f>
        <v>1742</v>
      </c>
      <c r="B1744">
        <f t="shared" si="54"/>
        <v>1</v>
      </c>
      <c r="C1744">
        <f t="shared" ca="1" si="55"/>
        <v>1744</v>
      </c>
      <c r="H1744">
        <v>1742</v>
      </c>
      <c r="I1744" t="s">
        <v>1863</v>
      </c>
      <c r="J1744" t="s">
        <v>2744</v>
      </c>
    </row>
    <row r="1745" spans="1:10">
      <c r="A1745">
        <f>MATCH(H1745,H$3:H1745,0)</f>
        <v>1743</v>
      </c>
      <c r="B1745">
        <f t="shared" si="54"/>
        <v>1</v>
      </c>
      <c r="C1745">
        <f t="shared" ca="1" si="55"/>
        <v>1745</v>
      </c>
      <c r="H1745">
        <v>1743</v>
      </c>
      <c r="I1745" t="s">
        <v>2111</v>
      </c>
      <c r="J1745" t="s">
        <v>2950</v>
      </c>
    </row>
    <row r="1746" spans="1:10">
      <c r="A1746">
        <f>MATCH(H1746,H$3:H1746,0)</f>
        <v>1744</v>
      </c>
      <c r="B1746">
        <f t="shared" si="54"/>
        <v>1</v>
      </c>
      <c r="C1746">
        <f t="shared" ca="1" si="55"/>
        <v>1746</v>
      </c>
      <c r="H1746">
        <v>1744</v>
      </c>
      <c r="I1746" t="s">
        <v>1864</v>
      </c>
      <c r="J1746" t="s">
        <v>2745</v>
      </c>
    </row>
    <row r="1747" spans="1:10">
      <c r="A1747">
        <f>MATCH(H1747,H$3:H1747,0)</f>
        <v>1745</v>
      </c>
      <c r="B1747">
        <f t="shared" si="54"/>
        <v>1</v>
      </c>
      <c r="C1747">
        <f t="shared" ca="1" si="55"/>
        <v>1747</v>
      </c>
      <c r="H1747">
        <v>1745</v>
      </c>
      <c r="I1747" t="s">
        <v>2112</v>
      </c>
      <c r="J1747" t="s">
        <v>2951</v>
      </c>
    </row>
    <row r="1748" spans="1:10">
      <c r="A1748">
        <f>MATCH(H1748,H$3:H1748,0)</f>
        <v>1746</v>
      </c>
      <c r="B1748">
        <f t="shared" si="54"/>
        <v>1</v>
      </c>
      <c r="C1748">
        <f t="shared" ca="1" si="55"/>
        <v>1748</v>
      </c>
      <c r="H1748">
        <v>1746</v>
      </c>
      <c r="I1748" t="s">
        <v>1131</v>
      </c>
      <c r="J1748" t="s">
        <v>2221</v>
      </c>
    </row>
    <row r="1749" spans="1:10">
      <c r="A1749">
        <f>MATCH(H1749,H$3:H1749,0)</f>
        <v>1747</v>
      </c>
      <c r="B1749">
        <f t="shared" si="54"/>
        <v>1</v>
      </c>
      <c r="C1749">
        <f t="shared" ca="1" si="55"/>
        <v>1749</v>
      </c>
      <c r="H1749">
        <v>1747</v>
      </c>
      <c r="I1749" t="s">
        <v>1280</v>
      </c>
      <c r="J1749" t="s">
        <v>2326</v>
      </c>
    </row>
    <row r="1750" spans="1:10">
      <c r="A1750">
        <f>MATCH(H1750,H$3:H1750,0)</f>
        <v>1748</v>
      </c>
      <c r="B1750">
        <f t="shared" si="54"/>
        <v>1</v>
      </c>
      <c r="C1750">
        <f t="shared" ca="1" si="55"/>
        <v>1750</v>
      </c>
      <c r="H1750">
        <v>1748</v>
      </c>
      <c r="I1750" t="s">
        <v>1552</v>
      </c>
      <c r="J1750" t="s">
        <v>2974</v>
      </c>
    </row>
    <row r="1751" spans="1:10">
      <c r="A1751">
        <f>MATCH(H1751,H$3:H1751,0)</f>
        <v>1749</v>
      </c>
      <c r="B1751">
        <f t="shared" si="54"/>
        <v>1</v>
      </c>
      <c r="C1751">
        <f t="shared" ca="1" si="55"/>
        <v>1751</v>
      </c>
      <c r="H1751">
        <v>1749</v>
      </c>
      <c r="I1751" t="s">
        <v>1551</v>
      </c>
      <c r="J1751" t="s">
        <v>3200</v>
      </c>
    </row>
    <row r="1752" spans="1:10">
      <c r="A1752">
        <f>MATCH(H1752,H$3:H1752,0)</f>
        <v>1750</v>
      </c>
      <c r="B1752">
        <f t="shared" si="54"/>
        <v>1</v>
      </c>
      <c r="C1752">
        <f t="shared" ca="1" si="55"/>
        <v>1752</v>
      </c>
      <c r="H1752">
        <v>1750</v>
      </c>
      <c r="I1752" s="1" t="s">
        <v>3272</v>
      </c>
      <c r="J1752" s="1" t="s">
        <v>3273</v>
      </c>
    </row>
    <row r="1753" spans="1:10">
      <c r="A1753">
        <f>MATCH(H1753,H$3:H1753,0)</f>
        <v>1751</v>
      </c>
      <c r="B1753">
        <f t="shared" si="54"/>
        <v>1</v>
      </c>
      <c r="C1753">
        <f t="shared" ca="1" si="55"/>
        <v>1753</v>
      </c>
      <c r="H1753">
        <v>1751</v>
      </c>
      <c r="I1753" t="s">
        <v>2152</v>
      </c>
      <c r="J1753" t="s">
        <v>3201</v>
      </c>
    </row>
    <row r="1754" spans="1:10" ht="38.25">
      <c r="A1754">
        <f>MATCH(H1754,H$3:H1754,0)</f>
        <v>1752</v>
      </c>
      <c r="B1754">
        <f t="shared" si="54"/>
        <v>1</v>
      </c>
      <c r="C1754">
        <f t="shared" ca="1" si="55"/>
        <v>1754</v>
      </c>
      <c r="H1754">
        <v>1752</v>
      </c>
      <c r="I1754" s="8" t="s">
        <v>3736</v>
      </c>
      <c r="J1754" s="8" t="s">
        <v>3737</v>
      </c>
    </row>
    <row r="1755" spans="1:10" ht="25.5">
      <c r="A1755">
        <f>MATCH(H1755,H$3:H1755,0)</f>
        <v>1753</v>
      </c>
      <c r="B1755">
        <f t="shared" si="54"/>
        <v>1</v>
      </c>
      <c r="C1755">
        <f t="shared" ca="1" si="55"/>
        <v>1755</v>
      </c>
      <c r="H1755">
        <v>1753</v>
      </c>
      <c r="I1755" s="9" t="s">
        <v>3510</v>
      </c>
      <c r="J1755" s="9" t="s">
        <v>3511</v>
      </c>
    </row>
    <row r="1756" spans="1:10">
      <c r="A1756">
        <f>MATCH(H1756,H$3:H1756,0)</f>
        <v>1754</v>
      </c>
      <c r="B1756">
        <f t="shared" si="54"/>
        <v>1</v>
      </c>
      <c r="C1756">
        <f t="shared" ca="1" si="55"/>
        <v>1756</v>
      </c>
      <c r="H1756">
        <v>1754</v>
      </c>
      <c r="I1756" t="s">
        <v>1237</v>
      </c>
      <c r="J1756" t="s">
        <v>2288</v>
      </c>
    </row>
    <row r="1757" spans="1:10">
      <c r="A1757">
        <f>MATCH(H1757,H$3:H1757,0)</f>
        <v>1755</v>
      </c>
      <c r="B1757">
        <f t="shared" si="54"/>
        <v>1</v>
      </c>
      <c r="C1757">
        <f t="shared" ca="1" si="55"/>
        <v>1757</v>
      </c>
      <c r="H1757">
        <v>1755</v>
      </c>
      <c r="I1757" t="s">
        <v>1493</v>
      </c>
      <c r="J1757" t="s">
        <v>2498</v>
      </c>
    </row>
    <row r="1758" spans="1:10">
      <c r="A1758">
        <f>MATCH(H1758,H$3:H1758,0)</f>
        <v>1756</v>
      </c>
      <c r="B1758">
        <f t="shared" si="54"/>
        <v>1</v>
      </c>
      <c r="C1758">
        <f t="shared" ca="1" si="55"/>
        <v>1758</v>
      </c>
      <c r="H1758">
        <v>1756</v>
      </c>
      <c r="I1758" t="s">
        <v>1510</v>
      </c>
      <c r="J1758" t="s">
        <v>2927</v>
      </c>
    </row>
    <row r="1759" spans="1:10">
      <c r="A1759">
        <f>MATCH(H1759,H$3:H1759,0)</f>
        <v>1757</v>
      </c>
      <c r="B1759">
        <f t="shared" si="54"/>
        <v>1</v>
      </c>
      <c r="C1759">
        <f t="shared" ca="1" si="55"/>
        <v>1759</v>
      </c>
      <c r="H1759">
        <v>1757</v>
      </c>
      <c r="I1759" t="s">
        <v>1494</v>
      </c>
      <c r="J1759" t="s">
        <v>2499</v>
      </c>
    </row>
    <row r="1760" spans="1:10">
      <c r="A1760">
        <f>MATCH(H1760,H$3:H1760,0)</f>
        <v>1758</v>
      </c>
      <c r="B1760">
        <f t="shared" si="54"/>
        <v>1</v>
      </c>
      <c r="C1760">
        <f t="shared" ca="1" si="55"/>
        <v>1760</v>
      </c>
      <c r="H1760">
        <v>1758</v>
      </c>
      <c r="I1760" t="s">
        <v>1373</v>
      </c>
      <c r="J1760" t="s">
        <v>2405</v>
      </c>
    </row>
    <row r="1761" spans="1:10">
      <c r="A1761">
        <f>MATCH(H1761,H$3:H1761,0)</f>
        <v>1759</v>
      </c>
      <c r="B1761">
        <f t="shared" si="54"/>
        <v>1</v>
      </c>
      <c r="C1761">
        <f t="shared" ca="1" si="55"/>
        <v>1761</v>
      </c>
      <c r="H1761">
        <v>1759</v>
      </c>
      <c r="I1761" t="s">
        <v>1207</v>
      </c>
      <c r="J1761" t="s">
        <v>2266</v>
      </c>
    </row>
    <row r="1762" spans="1:10">
      <c r="A1762">
        <f>MATCH(H1762,H$3:H1762,0)</f>
        <v>1760</v>
      </c>
      <c r="B1762">
        <f t="shared" si="54"/>
        <v>1</v>
      </c>
      <c r="C1762">
        <f t="shared" ca="1" si="55"/>
        <v>1762</v>
      </c>
      <c r="H1762">
        <v>1760</v>
      </c>
      <c r="I1762" t="s">
        <v>1884</v>
      </c>
      <c r="J1762" t="s">
        <v>2761</v>
      </c>
    </row>
    <row r="1763" spans="1:10">
      <c r="A1763">
        <f>MATCH(H1763,H$3:H1763,0)</f>
        <v>1761</v>
      </c>
      <c r="B1763">
        <f t="shared" si="54"/>
        <v>1</v>
      </c>
      <c r="C1763">
        <f t="shared" ca="1" si="55"/>
        <v>1763</v>
      </c>
      <c r="H1763">
        <v>1761</v>
      </c>
      <c r="I1763" t="s">
        <v>2165</v>
      </c>
      <c r="J1763" t="s">
        <v>2978</v>
      </c>
    </row>
    <row r="1764" spans="1:10">
      <c r="A1764">
        <f>MATCH(H1764,H$3:H1764,0)</f>
        <v>1762</v>
      </c>
      <c r="B1764">
        <f t="shared" si="54"/>
        <v>1</v>
      </c>
      <c r="C1764">
        <f t="shared" ca="1" si="55"/>
        <v>1764</v>
      </c>
      <c r="H1764">
        <v>1762</v>
      </c>
      <c r="I1764" t="s">
        <v>1818</v>
      </c>
      <c r="J1764" t="s">
        <v>954</v>
      </c>
    </row>
    <row r="1765" spans="1:10">
      <c r="A1765">
        <f>MATCH(H1765,H$3:H1765,0)</f>
        <v>1763</v>
      </c>
      <c r="B1765">
        <f t="shared" si="54"/>
        <v>1</v>
      </c>
      <c r="C1765">
        <f t="shared" ca="1" si="55"/>
        <v>1765</v>
      </c>
      <c r="H1765">
        <v>1763</v>
      </c>
      <c r="I1765" t="s">
        <v>1733</v>
      </c>
      <c r="J1765" t="s">
        <v>2649</v>
      </c>
    </row>
    <row r="1766" spans="1:10">
      <c r="A1766">
        <f>MATCH(H1766,H$3:H1766,0)</f>
        <v>1764</v>
      </c>
      <c r="B1766">
        <f t="shared" si="54"/>
        <v>1</v>
      </c>
      <c r="C1766">
        <f t="shared" ca="1" si="55"/>
        <v>1766</v>
      </c>
      <c r="H1766">
        <v>1764</v>
      </c>
      <c r="I1766" t="s">
        <v>1689</v>
      </c>
      <c r="J1766" t="s">
        <v>1689</v>
      </c>
    </row>
    <row r="1767" spans="1:10">
      <c r="A1767">
        <f>MATCH(H1767,H$3:H1767,0)</f>
        <v>1765</v>
      </c>
      <c r="B1767">
        <f t="shared" si="54"/>
        <v>1</v>
      </c>
      <c r="C1767">
        <f t="shared" ca="1" si="55"/>
        <v>1767</v>
      </c>
      <c r="H1767">
        <v>1765</v>
      </c>
      <c r="I1767" t="s">
        <v>1092</v>
      </c>
      <c r="J1767" t="s">
        <v>2191</v>
      </c>
    </row>
    <row r="1768" spans="1:10">
      <c r="A1768">
        <f>MATCH(H1768,H$3:H1768,0)</f>
        <v>1766</v>
      </c>
      <c r="B1768">
        <f t="shared" si="54"/>
        <v>1</v>
      </c>
      <c r="C1768">
        <f t="shared" ca="1" si="55"/>
        <v>1768</v>
      </c>
      <c r="H1768">
        <v>1766</v>
      </c>
      <c r="I1768" t="s">
        <v>1533</v>
      </c>
      <c r="J1768" t="s">
        <v>2521</v>
      </c>
    </row>
    <row r="1769" spans="1:10">
      <c r="A1769">
        <f>MATCH(H1769,H$3:H1769,0)</f>
        <v>1767</v>
      </c>
      <c r="B1769">
        <f t="shared" si="54"/>
        <v>1</v>
      </c>
      <c r="C1769">
        <f t="shared" ca="1" si="55"/>
        <v>1769</v>
      </c>
      <c r="H1769">
        <v>1767</v>
      </c>
      <c r="I1769" t="s">
        <v>1924</v>
      </c>
      <c r="J1769" t="s">
        <v>2800</v>
      </c>
    </row>
    <row r="1770" spans="1:10" ht="25.5">
      <c r="A1770">
        <f>MATCH(H1770,H$3:H1770,0)</f>
        <v>1768</v>
      </c>
      <c r="B1770">
        <f t="shared" si="54"/>
        <v>1</v>
      </c>
      <c r="C1770">
        <f t="shared" ca="1" si="55"/>
        <v>1770</v>
      </c>
      <c r="H1770">
        <v>1768</v>
      </c>
      <c r="I1770" s="9" t="s">
        <v>3512</v>
      </c>
      <c r="J1770" s="9" t="s">
        <v>3513</v>
      </c>
    </row>
    <row r="1771" spans="1:10">
      <c r="A1771">
        <f>MATCH(H1771,H$3:H1771,0)</f>
        <v>1769</v>
      </c>
      <c r="B1771">
        <f t="shared" si="54"/>
        <v>1</v>
      </c>
      <c r="C1771">
        <f t="shared" ca="1" si="55"/>
        <v>1771</v>
      </c>
      <c r="H1771">
        <v>1769</v>
      </c>
      <c r="I1771" t="s">
        <v>1385</v>
      </c>
      <c r="J1771" t="s">
        <v>2413</v>
      </c>
    </row>
    <row r="1772" spans="1:10">
      <c r="A1772">
        <f>MATCH(H1772,H$3:H1772,0)</f>
        <v>1770</v>
      </c>
      <c r="B1772">
        <f t="shared" si="54"/>
        <v>1</v>
      </c>
      <c r="C1772">
        <f t="shared" ca="1" si="55"/>
        <v>1772</v>
      </c>
      <c r="H1772">
        <v>1770</v>
      </c>
      <c r="I1772" t="s">
        <v>1367</v>
      </c>
      <c r="J1772" t="s">
        <v>2399</v>
      </c>
    </row>
    <row r="1773" spans="1:10">
      <c r="A1773">
        <f>MATCH(H1773,H$3:H1773,0)</f>
        <v>1771</v>
      </c>
      <c r="B1773">
        <f t="shared" si="54"/>
        <v>1</v>
      </c>
      <c r="C1773">
        <f t="shared" ca="1" si="55"/>
        <v>1773</v>
      </c>
      <c r="H1773">
        <v>1771</v>
      </c>
      <c r="I1773" t="s">
        <v>1368</v>
      </c>
      <c r="J1773" t="s">
        <v>2400</v>
      </c>
    </row>
    <row r="1774" spans="1:10">
      <c r="A1774">
        <f>MATCH(H1774,H$3:H1774,0)</f>
        <v>1772</v>
      </c>
      <c r="B1774">
        <f t="shared" si="54"/>
        <v>1</v>
      </c>
      <c r="C1774">
        <f t="shared" ca="1" si="55"/>
        <v>1774</v>
      </c>
      <c r="H1774">
        <v>1772</v>
      </c>
      <c r="I1774" s="1" t="s">
        <v>3363</v>
      </c>
    </row>
    <row r="1775" spans="1:10">
      <c r="A1775">
        <f>MATCH(H1775,H$3:H1775,0)</f>
        <v>1773</v>
      </c>
      <c r="B1775">
        <f t="shared" si="54"/>
        <v>1</v>
      </c>
      <c r="C1775">
        <f t="shared" ca="1" si="55"/>
        <v>1775</v>
      </c>
      <c r="H1775">
        <v>1773</v>
      </c>
      <c r="I1775" s="1" t="s">
        <v>3377</v>
      </c>
    </row>
    <row r="1776" spans="1:10">
      <c r="A1776">
        <f>MATCH(H1776,H$3:H1776,0)</f>
        <v>1774</v>
      </c>
      <c r="B1776">
        <f t="shared" si="54"/>
        <v>1</v>
      </c>
      <c r="C1776">
        <f t="shared" ca="1" si="55"/>
        <v>1776</v>
      </c>
      <c r="H1776">
        <v>1774</v>
      </c>
      <c r="I1776" t="s">
        <v>1757</v>
      </c>
      <c r="J1776" t="s">
        <v>2669</v>
      </c>
    </row>
    <row r="1777" spans="1:10">
      <c r="A1777">
        <f>MATCH(H1777,H$3:H1777,0)</f>
        <v>1775</v>
      </c>
      <c r="B1777">
        <f t="shared" si="54"/>
        <v>1</v>
      </c>
      <c r="C1777">
        <f t="shared" ca="1" si="55"/>
        <v>1777</v>
      </c>
      <c r="H1777">
        <v>1775</v>
      </c>
      <c r="I1777" t="s">
        <v>1187</v>
      </c>
      <c r="J1777" t="s">
        <v>2248</v>
      </c>
    </row>
    <row r="1778" spans="1:10">
      <c r="A1778">
        <f>MATCH(H1778,H$3:H1778,0)</f>
        <v>1776</v>
      </c>
      <c r="B1778">
        <f t="shared" si="54"/>
        <v>1</v>
      </c>
      <c r="C1778">
        <f t="shared" ca="1" si="55"/>
        <v>1778</v>
      </c>
      <c r="H1778">
        <v>1776</v>
      </c>
      <c r="I1778" t="s">
        <v>2017</v>
      </c>
      <c r="J1778" t="s">
        <v>3089</v>
      </c>
    </row>
    <row r="1779" spans="1:10">
      <c r="A1779">
        <f>MATCH(H1779,H$3:H1779,0)</f>
        <v>1777</v>
      </c>
      <c r="B1779">
        <f t="shared" si="54"/>
        <v>1</v>
      </c>
      <c r="C1779">
        <f t="shared" ca="1" si="55"/>
        <v>1779</v>
      </c>
      <c r="H1779">
        <v>1777</v>
      </c>
      <c r="I1779" t="s">
        <v>1202</v>
      </c>
      <c r="J1779" s="1" t="s">
        <v>3274</v>
      </c>
    </row>
    <row r="1780" spans="1:10">
      <c r="A1780">
        <f>MATCH(H1780,H$3:H1780,0)</f>
        <v>1778</v>
      </c>
      <c r="B1780">
        <f t="shared" si="54"/>
        <v>1</v>
      </c>
      <c r="C1780">
        <f t="shared" ca="1" si="55"/>
        <v>1780</v>
      </c>
      <c r="H1780">
        <v>1778</v>
      </c>
      <c r="I1780" t="s">
        <v>1485</v>
      </c>
      <c r="J1780" t="s">
        <v>2489</v>
      </c>
    </row>
    <row r="1781" spans="1:10">
      <c r="A1781">
        <f>MATCH(H1781,H$3:H1781,0)</f>
        <v>1779</v>
      </c>
      <c r="B1781">
        <f t="shared" si="54"/>
        <v>1</v>
      </c>
      <c r="C1781">
        <f t="shared" ca="1" si="55"/>
        <v>1781</v>
      </c>
      <c r="H1781">
        <v>1779</v>
      </c>
      <c r="I1781" t="s">
        <v>1792</v>
      </c>
      <c r="J1781" t="s">
        <v>3106</v>
      </c>
    </row>
    <row r="1782" spans="1:10">
      <c r="A1782">
        <f>MATCH(H1782,H$3:H1782,0)</f>
        <v>1780</v>
      </c>
      <c r="B1782">
        <f t="shared" si="54"/>
        <v>1</v>
      </c>
      <c r="C1782">
        <f t="shared" ca="1" si="55"/>
        <v>1782</v>
      </c>
      <c r="H1782">
        <v>1780</v>
      </c>
      <c r="I1782" t="s">
        <v>1453</v>
      </c>
      <c r="J1782" t="s">
        <v>2463</v>
      </c>
    </row>
    <row r="1783" spans="1:10">
      <c r="A1783">
        <f>MATCH(H1783,H$3:H1783,0)</f>
        <v>1781</v>
      </c>
      <c r="B1783">
        <f t="shared" si="54"/>
        <v>1</v>
      </c>
      <c r="C1783">
        <f t="shared" ca="1" si="55"/>
        <v>1783</v>
      </c>
      <c r="H1783">
        <v>1781</v>
      </c>
      <c r="I1783" t="s">
        <v>1456</v>
      </c>
      <c r="J1783" t="s">
        <v>2466</v>
      </c>
    </row>
    <row r="1784" spans="1:10">
      <c r="A1784">
        <f>MATCH(H1784,H$3:H1784,0)</f>
        <v>1782</v>
      </c>
      <c r="B1784">
        <f t="shared" si="54"/>
        <v>1</v>
      </c>
      <c r="C1784">
        <f t="shared" ca="1" si="55"/>
        <v>1784</v>
      </c>
      <c r="H1784">
        <v>1782</v>
      </c>
      <c r="I1784" t="s">
        <v>1268</v>
      </c>
      <c r="J1784" t="s">
        <v>2315</v>
      </c>
    </row>
    <row r="1785" spans="1:10">
      <c r="A1785">
        <f>MATCH(H1785,H$3:H1785,0)</f>
        <v>1783</v>
      </c>
      <c r="B1785">
        <f t="shared" si="54"/>
        <v>1</v>
      </c>
      <c r="C1785">
        <f t="shared" ca="1" si="55"/>
        <v>1785</v>
      </c>
      <c r="H1785">
        <v>1783</v>
      </c>
      <c r="I1785" t="s">
        <v>1096</v>
      </c>
      <c r="J1785" t="s">
        <v>2195</v>
      </c>
    </row>
    <row r="1786" spans="1:10">
      <c r="A1786">
        <f>MATCH(H1786,H$3:H1786,0)</f>
        <v>1784</v>
      </c>
      <c r="B1786">
        <f t="shared" si="54"/>
        <v>1</v>
      </c>
      <c r="C1786">
        <f t="shared" ca="1" si="55"/>
        <v>1786</v>
      </c>
      <c r="H1786">
        <v>1784</v>
      </c>
      <c r="I1786" t="s">
        <v>1085</v>
      </c>
      <c r="J1786" s="1" t="s">
        <v>3202</v>
      </c>
    </row>
    <row r="1787" spans="1:10">
      <c r="A1787">
        <f>MATCH(H1787,H$3:H1787,0)</f>
        <v>1785</v>
      </c>
      <c r="B1787">
        <f t="shared" si="54"/>
        <v>1</v>
      </c>
      <c r="C1787">
        <f t="shared" ca="1" si="55"/>
        <v>1787</v>
      </c>
      <c r="H1787">
        <v>1785</v>
      </c>
      <c r="I1787" t="s">
        <v>1285</v>
      </c>
      <c r="J1787" t="s">
        <v>2362</v>
      </c>
    </row>
    <row r="1788" spans="1:10">
      <c r="A1788">
        <f>MATCH(H1788,H$3:H1788,0)</f>
        <v>1786</v>
      </c>
      <c r="B1788">
        <f t="shared" si="54"/>
        <v>1</v>
      </c>
      <c r="C1788">
        <f t="shared" ca="1" si="55"/>
        <v>1788</v>
      </c>
      <c r="H1788">
        <v>1786</v>
      </c>
      <c r="I1788" t="s">
        <v>1331</v>
      </c>
      <c r="J1788" t="s">
        <v>2363</v>
      </c>
    </row>
    <row r="1789" spans="1:10">
      <c r="A1789">
        <f>MATCH(H1789,H$3:H1789,0)</f>
        <v>1787</v>
      </c>
      <c r="B1789">
        <f t="shared" si="54"/>
        <v>1</v>
      </c>
      <c r="C1789">
        <f t="shared" ca="1" si="55"/>
        <v>1789</v>
      </c>
      <c r="H1789">
        <v>1787</v>
      </c>
      <c r="I1789" s="1" t="s">
        <v>3950</v>
      </c>
      <c r="J1789" s="1" t="s">
        <v>3951</v>
      </c>
    </row>
    <row r="1790" spans="1:10">
      <c r="A1790">
        <f>MATCH(H1790,H$3:H1790,0)</f>
        <v>1788</v>
      </c>
      <c r="B1790">
        <f t="shared" si="54"/>
        <v>1</v>
      </c>
      <c r="C1790">
        <f t="shared" ca="1" si="55"/>
        <v>1790</v>
      </c>
      <c r="H1790">
        <v>1788</v>
      </c>
      <c r="I1790" s="1" t="s">
        <v>3952</v>
      </c>
      <c r="J1790" s="1" t="s">
        <v>3953</v>
      </c>
    </row>
    <row r="1791" spans="1:10">
      <c r="A1791">
        <f>MATCH(H1791,H$3:H1791,0)</f>
        <v>1789</v>
      </c>
      <c r="B1791">
        <f t="shared" si="54"/>
        <v>1</v>
      </c>
      <c r="C1791">
        <f t="shared" ca="1" si="55"/>
        <v>1791</v>
      </c>
      <c r="H1791">
        <v>1789</v>
      </c>
      <c r="I1791" s="1" t="s">
        <v>3954</v>
      </c>
      <c r="J1791" s="1" t="s">
        <v>3955</v>
      </c>
    </row>
    <row r="1792" spans="1:10">
      <c r="A1792">
        <f>MATCH(H1792,H$3:H1792,0)</f>
        <v>1790</v>
      </c>
      <c r="B1792">
        <f t="shared" si="54"/>
        <v>1</v>
      </c>
      <c r="C1792">
        <f t="shared" ca="1" si="55"/>
        <v>1792</v>
      </c>
      <c r="H1792">
        <v>1790</v>
      </c>
      <c r="I1792" t="s">
        <v>1310</v>
      </c>
      <c r="J1792" t="s">
        <v>3107</v>
      </c>
    </row>
    <row r="1793" spans="1:10">
      <c r="A1793">
        <f>MATCH(H1793,H$3:H1793,0)</f>
        <v>1791</v>
      </c>
      <c r="B1793">
        <f t="shared" si="54"/>
        <v>1</v>
      </c>
      <c r="C1793">
        <f t="shared" ca="1" si="55"/>
        <v>1793</v>
      </c>
      <c r="H1793">
        <v>1791</v>
      </c>
      <c r="I1793" t="s">
        <v>1379</v>
      </c>
      <c r="J1793" t="s">
        <v>3108</v>
      </c>
    </row>
    <row r="1794" spans="1:10">
      <c r="A1794">
        <f>MATCH(H1794,H$3:H1794,0)</f>
        <v>1792</v>
      </c>
      <c r="B1794">
        <f t="shared" si="54"/>
        <v>1</v>
      </c>
      <c r="C1794">
        <f t="shared" ca="1" si="55"/>
        <v>1794</v>
      </c>
      <c r="H1794">
        <v>1792</v>
      </c>
      <c r="I1794" t="s">
        <v>2084</v>
      </c>
      <c r="J1794" t="s">
        <v>2919</v>
      </c>
    </row>
    <row r="1795" spans="1:10">
      <c r="A1795">
        <f>MATCH(H1795,H$3:H1795,0)</f>
        <v>1793</v>
      </c>
      <c r="B1795">
        <f t="shared" si="54"/>
        <v>1</v>
      </c>
      <c r="C1795">
        <f t="shared" ca="1" si="55"/>
        <v>1795</v>
      </c>
      <c r="H1795">
        <v>1793</v>
      </c>
      <c r="I1795" t="s">
        <v>1688</v>
      </c>
      <c r="J1795" t="s">
        <v>2617</v>
      </c>
    </row>
    <row r="1796" spans="1:10">
      <c r="A1796">
        <f>MATCH(H1796,H$3:H1796,0)</f>
        <v>1794</v>
      </c>
      <c r="B1796">
        <f t="shared" ref="B1796:B1859" si="56">COUNTIF(H$3:H$3102,H1796)</f>
        <v>1</v>
      </c>
      <c r="C1796">
        <f t="shared" ref="C1796:C1859" ca="1" si="57">LOOKUP(1,1/((OFFSET(D$3,A1796-1,0,B1796,1)="")+(OFFSET(D$3,A1796-1,0,B1796,1)=D$2))/((OFFSET(E$3,A1796-1,0,B1796,1)="")+(OFFSET(E$3,A1796-1,0,B1796,1)=E$2))/((OFFSET(F$3,A1796-1,0,B1796,1)="")+(OFFSET(F$3,A1796-1,0,B1796,1)=F$2))/((OFFSET(G$3,A1796-1,0,B1796,1)="")+(OFFSET(G$3,A1796-1,0,B1796,1)&lt;=G$2)),ROW(OFFSET(D$3,A1796-1,0,B1796,1)))</f>
        <v>1796</v>
      </c>
      <c r="H1796">
        <v>1794</v>
      </c>
      <c r="I1796" t="s">
        <v>1487</v>
      </c>
      <c r="J1796" t="s">
        <v>2491</v>
      </c>
    </row>
    <row r="1797" spans="1:10">
      <c r="A1797">
        <f>MATCH(H1797,H$3:H1797,0)</f>
        <v>1795</v>
      </c>
      <c r="B1797">
        <f t="shared" si="56"/>
        <v>1</v>
      </c>
      <c r="C1797">
        <f t="shared" ca="1" si="57"/>
        <v>1797</v>
      </c>
      <c r="H1797">
        <v>1795</v>
      </c>
      <c r="I1797" t="s">
        <v>1338</v>
      </c>
      <c r="J1797" t="s">
        <v>2375</v>
      </c>
    </row>
    <row r="1798" spans="1:10">
      <c r="A1798">
        <f>MATCH(H1798,H$3:H1798,0)</f>
        <v>1796</v>
      </c>
      <c r="B1798">
        <f t="shared" si="56"/>
        <v>1</v>
      </c>
      <c r="C1798">
        <f t="shared" ca="1" si="57"/>
        <v>1798</v>
      </c>
      <c r="H1798">
        <v>1796</v>
      </c>
      <c r="I1798" t="s">
        <v>1517</v>
      </c>
      <c r="J1798" t="s">
        <v>2525</v>
      </c>
    </row>
    <row r="1799" spans="1:10">
      <c r="A1799">
        <f>MATCH(H1799,H$3:H1799,0)</f>
        <v>1797</v>
      </c>
      <c r="B1799">
        <f t="shared" si="56"/>
        <v>1</v>
      </c>
      <c r="C1799">
        <f t="shared" ca="1" si="57"/>
        <v>1799</v>
      </c>
      <c r="H1799">
        <v>1797</v>
      </c>
      <c r="I1799" t="s">
        <v>1536</v>
      </c>
      <c r="J1799" t="s">
        <v>2525</v>
      </c>
    </row>
    <row r="1800" spans="1:10">
      <c r="A1800">
        <f>MATCH(H1800,H$3:H1800,0)</f>
        <v>1798</v>
      </c>
      <c r="B1800">
        <f t="shared" si="56"/>
        <v>1</v>
      </c>
      <c r="C1800">
        <f t="shared" ca="1" si="57"/>
        <v>1800</v>
      </c>
      <c r="H1800">
        <v>1798</v>
      </c>
      <c r="I1800" t="s">
        <v>1675</v>
      </c>
      <c r="J1800" t="s">
        <v>3109</v>
      </c>
    </row>
    <row r="1801" spans="1:10">
      <c r="A1801">
        <f>MATCH(H1801,H$3:H1801,0)</f>
        <v>1799</v>
      </c>
      <c r="B1801">
        <f t="shared" si="56"/>
        <v>1</v>
      </c>
      <c r="C1801">
        <f t="shared" ca="1" si="57"/>
        <v>1801</v>
      </c>
      <c r="H1801">
        <v>1799</v>
      </c>
      <c r="I1801" t="s">
        <v>1674</v>
      </c>
      <c r="J1801" t="s">
        <v>2605</v>
      </c>
    </row>
    <row r="1802" spans="1:10">
      <c r="A1802">
        <f>MATCH(H1802,H$3:H1802,0)</f>
        <v>1800</v>
      </c>
      <c r="B1802">
        <f t="shared" si="56"/>
        <v>1</v>
      </c>
      <c r="C1802">
        <f t="shared" ca="1" si="57"/>
        <v>1802</v>
      </c>
      <c r="H1802">
        <v>1800</v>
      </c>
      <c r="I1802" t="s">
        <v>1454</v>
      </c>
      <c r="J1802" t="s">
        <v>2464</v>
      </c>
    </row>
    <row r="1803" spans="1:10">
      <c r="A1803">
        <f>MATCH(H1803,H$3:H1803,0)</f>
        <v>1801</v>
      </c>
      <c r="B1803">
        <f t="shared" si="56"/>
        <v>1</v>
      </c>
      <c r="C1803">
        <f t="shared" ca="1" si="57"/>
        <v>1803</v>
      </c>
      <c r="H1803">
        <v>1801</v>
      </c>
      <c r="I1803" t="s">
        <v>1455</v>
      </c>
      <c r="J1803" t="s">
        <v>2465</v>
      </c>
    </row>
    <row r="1804" spans="1:10">
      <c r="A1804">
        <f>MATCH(H1804,H$3:H1804,0)</f>
        <v>1802</v>
      </c>
      <c r="B1804">
        <f t="shared" si="56"/>
        <v>1</v>
      </c>
      <c r="C1804">
        <f t="shared" ca="1" si="57"/>
        <v>1804</v>
      </c>
      <c r="H1804">
        <v>1802</v>
      </c>
      <c r="I1804" t="s">
        <v>2079</v>
      </c>
      <c r="J1804" t="s">
        <v>2913</v>
      </c>
    </row>
    <row r="1805" spans="1:10">
      <c r="A1805">
        <f>MATCH(H1805,H$3:H1805,0)</f>
        <v>1803</v>
      </c>
      <c r="B1805">
        <f t="shared" si="56"/>
        <v>1</v>
      </c>
      <c r="C1805">
        <f t="shared" ca="1" si="57"/>
        <v>1805</v>
      </c>
      <c r="H1805">
        <v>1803</v>
      </c>
      <c r="I1805" t="s">
        <v>1256</v>
      </c>
      <c r="J1805" t="s">
        <v>2304</v>
      </c>
    </row>
    <row r="1806" spans="1:10">
      <c r="A1806">
        <f>MATCH(H1806,H$3:H1806,0)</f>
        <v>1804</v>
      </c>
      <c r="B1806">
        <f t="shared" si="56"/>
        <v>1</v>
      </c>
      <c r="C1806">
        <f t="shared" ca="1" si="57"/>
        <v>1806</v>
      </c>
      <c r="H1806">
        <v>1804</v>
      </c>
      <c r="I1806" t="s">
        <v>1488</v>
      </c>
      <c r="J1806" t="s">
        <v>2492</v>
      </c>
    </row>
    <row r="1807" spans="1:10">
      <c r="A1807">
        <f>MATCH(H1807,H$3:H1807,0)</f>
        <v>1805</v>
      </c>
      <c r="B1807">
        <f t="shared" si="56"/>
        <v>1</v>
      </c>
      <c r="C1807">
        <f t="shared" ca="1" si="57"/>
        <v>1807</v>
      </c>
      <c r="H1807">
        <v>1805</v>
      </c>
      <c r="I1807" t="s">
        <v>2077</v>
      </c>
      <c r="J1807" t="s">
        <v>2911</v>
      </c>
    </row>
    <row r="1808" spans="1:10">
      <c r="A1808">
        <f>MATCH(H1808,H$3:H1808,0)</f>
        <v>1806</v>
      </c>
      <c r="B1808">
        <f t="shared" si="56"/>
        <v>1</v>
      </c>
      <c r="C1808">
        <f t="shared" ca="1" si="57"/>
        <v>1808</v>
      </c>
      <c r="H1808">
        <v>1806</v>
      </c>
      <c r="I1808" t="s">
        <v>1486</v>
      </c>
      <c r="J1808" t="s">
        <v>2490</v>
      </c>
    </row>
    <row r="1809" spans="1:10">
      <c r="A1809">
        <f>MATCH(H1809,H$3:H1809,0)</f>
        <v>1807</v>
      </c>
      <c r="B1809">
        <f t="shared" si="56"/>
        <v>1</v>
      </c>
      <c r="C1809">
        <f t="shared" ca="1" si="57"/>
        <v>1809</v>
      </c>
      <c r="H1809">
        <v>1807</v>
      </c>
      <c r="I1809" t="s">
        <v>1091</v>
      </c>
      <c r="J1809" t="s">
        <v>2190</v>
      </c>
    </row>
    <row r="1810" spans="1:10">
      <c r="A1810">
        <f>MATCH(H1810,H$3:H1810,0)</f>
        <v>1808</v>
      </c>
      <c r="B1810">
        <f t="shared" si="56"/>
        <v>1</v>
      </c>
      <c r="C1810">
        <f t="shared" ca="1" si="57"/>
        <v>1810</v>
      </c>
      <c r="H1810">
        <v>1808</v>
      </c>
      <c r="I1810" t="s">
        <v>1472</v>
      </c>
      <c r="J1810" t="s">
        <v>3110</v>
      </c>
    </row>
    <row r="1811" spans="1:10">
      <c r="A1811">
        <f>MATCH(H1811,H$3:H1811,0)</f>
        <v>1809</v>
      </c>
      <c r="B1811">
        <f t="shared" si="56"/>
        <v>1</v>
      </c>
      <c r="C1811">
        <f t="shared" ca="1" si="57"/>
        <v>1811</v>
      </c>
      <c r="H1811">
        <v>1809</v>
      </c>
      <c r="I1811" t="s">
        <v>1446</v>
      </c>
      <c r="J1811" t="s">
        <v>2458</v>
      </c>
    </row>
    <row r="1812" spans="1:10">
      <c r="A1812">
        <f>MATCH(H1812,H$3:H1812,0)</f>
        <v>1810</v>
      </c>
      <c r="B1812">
        <f t="shared" si="56"/>
        <v>1</v>
      </c>
      <c r="C1812">
        <f t="shared" ca="1" si="57"/>
        <v>1812</v>
      </c>
      <c r="H1812">
        <v>1810</v>
      </c>
      <c r="I1812" t="s">
        <v>1336</v>
      </c>
      <c r="J1812" t="s">
        <v>2373</v>
      </c>
    </row>
    <row r="1813" spans="1:10">
      <c r="A1813">
        <f>MATCH(H1813,H$3:H1813,0)</f>
        <v>1811</v>
      </c>
      <c r="B1813">
        <f t="shared" si="56"/>
        <v>1</v>
      </c>
      <c r="C1813">
        <f t="shared" ca="1" si="57"/>
        <v>1813</v>
      </c>
      <c r="H1813">
        <v>1811</v>
      </c>
      <c r="I1813" t="s">
        <v>1083</v>
      </c>
      <c r="J1813" t="s">
        <v>3111</v>
      </c>
    </row>
    <row r="1814" spans="1:10">
      <c r="A1814">
        <f>MATCH(H1814,H$3:H1814,0)</f>
        <v>1812</v>
      </c>
      <c r="B1814">
        <f t="shared" si="56"/>
        <v>1</v>
      </c>
      <c r="C1814">
        <f t="shared" ca="1" si="57"/>
        <v>1814</v>
      </c>
      <c r="H1814">
        <v>1812</v>
      </c>
      <c r="I1814" t="s">
        <v>1333</v>
      </c>
      <c r="J1814" t="s">
        <v>2365</v>
      </c>
    </row>
    <row r="1815" spans="1:10">
      <c r="A1815">
        <f>MATCH(H1815,H$3:H1815,0)</f>
        <v>1813</v>
      </c>
      <c r="B1815">
        <f t="shared" si="56"/>
        <v>1</v>
      </c>
      <c r="C1815">
        <f t="shared" ca="1" si="57"/>
        <v>1815</v>
      </c>
      <c r="H1815">
        <v>1813</v>
      </c>
      <c r="I1815" t="s">
        <v>1445</v>
      </c>
      <c r="J1815" t="s">
        <v>2457</v>
      </c>
    </row>
    <row r="1816" spans="1:10">
      <c r="A1816">
        <f>MATCH(H1816,H$3:H1816,0)</f>
        <v>1814</v>
      </c>
      <c r="B1816">
        <f t="shared" si="56"/>
        <v>1</v>
      </c>
      <c r="C1816">
        <f t="shared" ca="1" si="57"/>
        <v>1816</v>
      </c>
      <c r="H1816">
        <v>1814</v>
      </c>
      <c r="I1816" t="s">
        <v>1082</v>
      </c>
      <c r="J1816" t="s">
        <v>3112</v>
      </c>
    </row>
    <row r="1817" spans="1:10">
      <c r="A1817">
        <f>MATCH(H1817,H$3:H1817,0)</f>
        <v>1815</v>
      </c>
      <c r="B1817">
        <f t="shared" si="56"/>
        <v>1</v>
      </c>
      <c r="C1817">
        <f t="shared" ca="1" si="57"/>
        <v>1817</v>
      </c>
      <c r="H1817">
        <v>1815</v>
      </c>
      <c r="I1817" t="s">
        <v>3891</v>
      </c>
      <c r="J1817" t="s">
        <v>3892</v>
      </c>
    </row>
    <row r="1818" spans="1:10">
      <c r="A1818">
        <f>MATCH(H1818,H$3:H1818,0)</f>
        <v>1816</v>
      </c>
      <c r="B1818">
        <f t="shared" si="56"/>
        <v>1</v>
      </c>
      <c r="C1818">
        <f t="shared" ca="1" si="57"/>
        <v>1818</v>
      </c>
      <c r="H1818">
        <v>1816</v>
      </c>
      <c r="I1818" t="s">
        <v>1791</v>
      </c>
      <c r="J1818" t="s">
        <v>2694</v>
      </c>
    </row>
    <row r="1819" spans="1:10">
      <c r="A1819">
        <f>MATCH(H1819,H$3:H1819,0)</f>
        <v>1817</v>
      </c>
      <c r="B1819">
        <f t="shared" si="56"/>
        <v>1</v>
      </c>
      <c r="C1819">
        <f t="shared" ca="1" si="57"/>
        <v>1819</v>
      </c>
      <c r="H1819">
        <v>1817</v>
      </c>
      <c r="I1819" t="s">
        <v>1152</v>
      </c>
      <c r="J1819" t="s">
        <v>2228</v>
      </c>
    </row>
    <row r="1820" spans="1:10">
      <c r="A1820">
        <f>MATCH(H1820,H$3:H1820,0)</f>
        <v>1818</v>
      </c>
      <c r="B1820">
        <f t="shared" si="56"/>
        <v>1</v>
      </c>
      <c r="C1820">
        <f t="shared" ca="1" si="57"/>
        <v>1820</v>
      </c>
      <c r="H1820">
        <v>1818</v>
      </c>
      <c r="I1820" t="s">
        <v>1269</v>
      </c>
      <c r="J1820" t="s">
        <v>2316</v>
      </c>
    </row>
    <row r="1821" spans="1:10">
      <c r="A1821">
        <f>MATCH(H1821,H$3:H1821,0)</f>
        <v>1819</v>
      </c>
      <c r="B1821">
        <f t="shared" si="56"/>
        <v>1</v>
      </c>
      <c r="C1821">
        <f t="shared" ca="1" si="57"/>
        <v>1821</v>
      </c>
      <c r="H1821">
        <v>1819</v>
      </c>
      <c r="I1821" t="s">
        <v>1439</v>
      </c>
      <c r="J1821" t="s">
        <v>2451</v>
      </c>
    </row>
    <row r="1822" spans="1:10">
      <c r="A1822">
        <f>MATCH(H1822,H$3:H1822,0)</f>
        <v>1820</v>
      </c>
      <c r="B1822">
        <f t="shared" si="56"/>
        <v>1</v>
      </c>
      <c r="C1822">
        <f t="shared" ca="1" si="57"/>
        <v>1822</v>
      </c>
      <c r="H1822">
        <v>1820</v>
      </c>
      <c r="I1822" t="s">
        <v>2090</v>
      </c>
      <c r="J1822" t="s">
        <v>2925</v>
      </c>
    </row>
    <row r="1823" spans="1:10">
      <c r="A1823">
        <f>MATCH(H1823,H$3:H1823,0)</f>
        <v>1821</v>
      </c>
      <c r="B1823">
        <f t="shared" si="56"/>
        <v>1</v>
      </c>
      <c r="C1823">
        <f t="shared" ca="1" si="57"/>
        <v>1823</v>
      </c>
      <c r="H1823">
        <v>1821</v>
      </c>
      <c r="I1823" t="s">
        <v>1233</v>
      </c>
      <c r="J1823" t="s">
        <v>2285</v>
      </c>
    </row>
    <row r="1824" spans="1:10">
      <c r="A1824">
        <f>MATCH(H1824,H$3:H1824,0)</f>
        <v>1822</v>
      </c>
      <c r="B1824">
        <f t="shared" si="56"/>
        <v>1</v>
      </c>
      <c r="C1824">
        <f t="shared" ca="1" si="57"/>
        <v>1824</v>
      </c>
      <c r="H1824">
        <v>1822</v>
      </c>
      <c r="I1824" t="s">
        <v>2081</v>
      </c>
      <c r="J1824" t="s">
        <v>2914</v>
      </c>
    </row>
    <row r="1825" spans="1:10">
      <c r="A1825">
        <f>MATCH(H1825,H$3:H1825,0)</f>
        <v>1823</v>
      </c>
      <c r="B1825">
        <f t="shared" si="56"/>
        <v>1</v>
      </c>
      <c r="C1825">
        <f t="shared" ca="1" si="57"/>
        <v>1825</v>
      </c>
      <c r="H1825">
        <v>1823</v>
      </c>
      <c r="I1825" t="s">
        <v>1174</v>
      </c>
      <c r="J1825" t="s">
        <v>3203</v>
      </c>
    </row>
    <row r="1826" spans="1:10">
      <c r="A1826">
        <f>MATCH(H1826,H$3:H1826,0)</f>
        <v>1824</v>
      </c>
      <c r="B1826">
        <f t="shared" si="56"/>
        <v>1</v>
      </c>
      <c r="C1826">
        <f t="shared" ca="1" si="57"/>
        <v>1826</v>
      </c>
      <c r="H1826">
        <v>1824</v>
      </c>
      <c r="I1826" t="s">
        <v>1172</v>
      </c>
      <c r="J1826" t="s">
        <v>3204</v>
      </c>
    </row>
    <row r="1827" spans="1:10">
      <c r="A1827">
        <f>MATCH(H1827,H$3:H1827,0)</f>
        <v>1825</v>
      </c>
      <c r="B1827">
        <f t="shared" si="56"/>
        <v>1</v>
      </c>
      <c r="C1827">
        <f t="shared" ca="1" si="57"/>
        <v>1827</v>
      </c>
      <c r="H1827">
        <v>1825</v>
      </c>
      <c r="I1827" t="s">
        <v>2052</v>
      </c>
      <c r="J1827" t="s">
        <v>2891</v>
      </c>
    </row>
    <row r="1828" spans="1:10">
      <c r="A1828">
        <f>MATCH(H1828,H$3:H1828,0)</f>
        <v>1826</v>
      </c>
      <c r="B1828">
        <f t="shared" si="56"/>
        <v>1</v>
      </c>
      <c r="C1828">
        <f t="shared" ca="1" si="57"/>
        <v>1828</v>
      </c>
      <c r="H1828">
        <v>1826</v>
      </c>
      <c r="I1828" t="s">
        <v>1441</v>
      </c>
      <c r="J1828" t="s">
        <v>2453</v>
      </c>
    </row>
    <row r="1829" spans="1:10">
      <c r="A1829">
        <f>MATCH(H1829,H$3:H1829,0)</f>
        <v>1827</v>
      </c>
      <c r="B1829">
        <f t="shared" si="56"/>
        <v>1</v>
      </c>
      <c r="C1829">
        <f t="shared" ca="1" si="57"/>
        <v>1829</v>
      </c>
      <c r="H1829">
        <v>1827</v>
      </c>
      <c r="I1829" t="s">
        <v>1543</v>
      </c>
      <c r="J1829" t="s">
        <v>2532</v>
      </c>
    </row>
    <row r="1830" spans="1:10">
      <c r="A1830">
        <f>MATCH(H1830,H$3:H1830,0)</f>
        <v>1828</v>
      </c>
      <c r="B1830">
        <f t="shared" si="56"/>
        <v>1</v>
      </c>
      <c r="C1830">
        <f t="shared" ca="1" si="57"/>
        <v>1830</v>
      </c>
      <c r="H1830">
        <v>1828</v>
      </c>
      <c r="I1830" t="s">
        <v>1768</v>
      </c>
      <c r="J1830" t="s">
        <v>2677</v>
      </c>
    </row>
    <row r="1831" spans="1:10">
      <c r="A1831">
        <f>MATCH(H1831,H$3:H1831,0)</f>
        <v>1829</v>
      </c>
      <c r="B1831">
        <f t="shared" si="56"/>
        <v>1</v>
      </c>
      <c r="C1831">
        <f t="shared" ca="1" si="57"/>
        <v>1831</v>
      </c>
      <c r="H1831">
        <v>1829</v>
      </c>
      <c r="I1831" t="s">
        <v>1375</v>
      </c>
      <c r="J1831" t="s">
        <v>2663</v>
      </c>
    </row>
    <row r="1832" spans="1:10">
      <c r="A1832">
        <f>MATCH(H1832,H$3:H1832,0)</f>
        <v>1830</v>
      </c>
      <c r="B1832">
        <f t="shared" si="56"/>
        <v>1</v>
      </c>
      <c r="C1832">
        <f t="shared" ca="1" si="57"/>
        <v>1832</v>
      </c>
      <c r="H1832">
        <v>1830</v>
      </c>
      <c r="I1832" t="s">
        <v>1767</v>
      </c>
      <c r="J1832" t="s">
        <v>2676</v>
      </c>
    </row>
    <row r="1833" spans="1:10">
      <c r="A1833">
        <f>MATCH(H1833,H$3:H1833,0)</f>
        <v>1831</v>
      </c>
      <c r="B1833">
        <f t="shared" si="56"/>
        <v>1</v>
      </c>
      <c r="C1833">
        <f t="shared" ca="1" si="57"/>
        <v>1833</v>
      </c>
      <c r="H1833">
        <v>1831</v>
      </c>
      <c r="I1833" t="s">
        <v>1195</v>
      </c>
      <c r="J1833" t="s">
        <v>2256</v>
      </c>
    </row>
    <row r="1834" spans="1:10">
      <c r="A1834">
        <f>MATCH(H1834,H$3:H1834,0)</f>
        <v>1832</v>
      </c>
      <c r="B1834">
        <f t="shared" si="56"/>
        <v>1</v>
      </c>
      <c r="C1834">
        <f t="shared" ca="1" si="57"/>
        <v>1834</v>
      </c>
      <c r="H1834">
        <v>1832</v>
      </c>
      <c r="I1834" t="s">
        <v>1763</v>
      </c>
      <c r="J1834" t="s">
        <v>3075</v>
      </c>
    </row>
    <row r="1835" spans="1:10">
      <c r="A1835">
        <f>MATCH(H1835,H$3:H1835,0)</f>
        <v>1833</v>
      </c>
      <c r="B1835">
        <f t="shared" si="56"/>
        <v>1</v>
      </c>
      <c r="C1835">
        <f t="shared" ca="1" si="57"/>
        <v>1835</v>
      </c>
      <c r="H1835">
        <v>1833</v>
      </c>
      <c r="I1835" t="s">
        <v>1227</v>
      </c>
      <c r="J1835" t="s">
        <v>2281</v>
      </c>
    </row>
    <row r="1836" spans="1:10">
      <c r="A1836">
        <f>MATCH(H1836,H$3:H1836,0)</f>
        <v>1834</v>
      </c>
      <c r="B1836">
        <f t="shared" si="56"/>
        <v>1</v>
      </c>
      <c r="C1836">
        <f t="shared" ca="1" si="57"/>
        <v>1836</v>
      </c>
      <c r="H1836">
        <v>1834</v>
      </c>
      <c r="I1836" t="s">
        <v>1084</v>
      </c>
      <c r="J1836" t="s">
        <v>2871</v>
      </c>
    </row>
    <row r="1837" spans="1:10">
      <c r="A1837">
        <f>MATCH(H1837,H$3:H1837,0)</f>
        <v>1835</v>
      </c>
      <c r="B1837">
        <f t="shared" si="56"/>
        <v>1</v>
      </c>
      <c r="C1837">
        <f t="shared" ca="1" si="57"/>
        <v>1837</v>
      </c>
      <c r="H1837">
        <v>1835</v>
      </c>
      <c r="I1837" t="s">
        <v>1419</v>
      </c>
      <c r="J1837" t="s">
        <v>2439</v>
      </c>
    </row>
    <row r="1838" spans="1:10">
      <c r="A1838">
        <f>MATCH(H1838,H$3:H1838,0)</f>
        <v>1836</v>
      </c>
      <c r="B1838">
        <f t="shared" si="56"/>
        <v>1</v>
      </c>
      <c r="C1838">
        <f t="shared" ca="1" si="57"/>
        <v>1838</v>
      </c>
      <c r="H1838">
        <v>1836</v>
      </c>
      <c r="I1838" t="s">
        <v>1135</v>
      </c>
      <c r="J1838" t="s">
        <v>2220</v>
      </c>
    </row>
    <row r="1839" spans="1:10">
      <c r="A1839">
        <f>MATCH(H1839,H$3:H1839,0)</f>
        <v>1837</v>
      </c>
      <c r="B1839">
        <f t="shared" si="56"/>
        <v>1</v>
      </c>
      <c r="C1839">
        <f t="shared" ca="1" si="57"/>
        <v>1839</v>
      </c>
      <c r="H1839">
        <v>1837</v>
      </c>
      <c r="I1839" t="s">
        <v>2022</v>
      </c>
      <c r="J1839" t="s">
        <v>2871</v>
      </c>
    </row>
    <row r="1840" spans="1:10">
      <c r="A1840">
        <f>MATCH(H1840,H$3:H1840,0)</f>
        <v>1838</v>
      </c>
      <c r="B1840">
        <f t="shared" si="56"/>
        <v>1</v>
      </c>
      <c r="C1840">
        <f t="shared" ca="1" si="57"/>
        <v>1840</v>
      </c>
      <c r="H1840">
        <v>1838</v>
      </c>
      <c r="I1840" t="s">
        <v>2095</v>
      </c>
      <c r="J1840" t="s">
        <v>2934</v>
      </c>
    </row>
    <row r="1841" spans="1:10">
      <c r="A1841">
        <f>MATCH(H1841,H$3:H1841,0)</f>
        <v>1839</v>
      </c>
      <c r="B1841">
        <f t="shared" si="56"/>
        <v>1</v>
      </c>
      <c r="C1841">
        <f t="shared" ca="1" si="57"/>
        <v>1841</v>
      </c>
      <c r="H1841">
        <v>1839</v>
      </c>
      <c r="I1841" t="s">
        <v>1752</v>
      </c>
      <c r="J1841" t="s">
        <v>2664</v>
      </c>
    </row>
    <row r="1842" spans="1:10">
      <c r="A1842">
        <f>MATCH(H1842,H$3:H1842,0)</f>
        <v>1840</v>
      </c>
      <c r="B1842">
        <f t="shared" si="56"/>
        <v>1</v>
      </c>
      <c r="C1842">
        <f t="shared" ca="1" si="57"/>
        <v>1842</v>
      </c>
      <c r="H1842">
        <v>1840</v>
      </c>
      <c r="I1842" t="s">
        <v>1496</v>
      </c>
      <c r="J1842" t="s">
        <v>2928</v>
      </c>
    </row>
    <row r="1843" spans="1:10">
      <c r="A1843">
        <f>MATCH(H1843,H$3:H1843,0)</f>
        <v>1841</v>
      </c>
      <c r="B1843">
        <f t="shared" si="56"/>
        <v>1</v>
      </c>
      <c r="C1843">
        <f t="shared" ca="1" si="57"/>
        <v>1843</v>
      </c>
      <c r="H1843">
        <v>1841</v>
      </c>
      <c r="I1843" t="s">
        <v>1842</v>
      </c>
      <c r="J1843" t="s">
        <v>2732</v>
      </c>
    </row>
    <row r="1844" spans="1:10">
      <c r="A1844">
        <f>MATCH(H1844,H$3:H1844,0)</f>
        <v>1842</v>
      </c>
      <c r="B1844">
        <f t="shared" si="56"/>
        <v>1</v>
      </c>
      <c r="C1844">
        <f t="shared" ca="1" si="57"/>
        <v>1844</v>
      </c>
      <c r="H1844">
        <v>1842</v>
      </c>
      <c r="I1844" t="s">
        <v>1809</v>
      </c>
      <c r="J1844" t="s">
        <v>2710</v>
      </c>
    </row>
    <row r="1845" spans="1:10">
      <c r="A1845">
        <f>MATCH(H1845,H$3:H1845,0)</f>
        <v>1843</v>
      </c>
      <c r="B1845">
        <f t="shared" si="56"/>
        <v>1</v>
      </c>
      <c r="C1845">
        <f t="shared" ca="1" si="57"/>
        <v>1845</v>
      </c>
      <c r="H1845">
        <v>1843</v>
      </c>
      <c r="I1845" t="s">
        <v>1979</v>
      </c>
      <c r="J1845" t="s">
        <v>2860</v>
      </c>
    </row>
    <row r="1846" spans="1:10">
      <c r="A1846">
        <f>MATCH(H1846,H$3:H1846,0)</f>
        <v>1844</v>
      </c>
      <c r="B1846">
        <f t="shared" si="56"/>
        <v>1</v>
      </c>
      <c r="C1846">
        <f t="shared" ca="1" si="57"/>
        <v>1846</v>
      </c>
      <c r="H1846">
        <v>1844</v>
      </c>
      <c r="I1846" t="s">
        <v>459</v>
      </c>
      <c r="J1846" t="s">
        <v>3113</v>
      </c>
    </row>
    <row r="1847" spans="1:10">
      <c r="A1847">
        <f>MATCH(H1847,H$3:H1847,0)</f>
        <v>1845</v>
      </c>
      <c r="B1847">
        <f t="shared" si="56"/>
        <v>1</v>
      </c>
      <c r="C1847">
        <f t="shared" ca="1" si="57"/>
        <v>1847</v>
      </c>
      <c r="H1847">
        <v>1845</v>
      </c>
      <c r="I1847" t="s">
        <v>1943</v>
      </c>
      <c r="J1847" t="s">
        <v>2816</v>
      </c>
    </row>
    <row r="1848" spans="1:10">
      <c r="A1848">
        <f>MATCH(H1848,H$3:H1848,0)</f>
        <v>1846</v>
      </c>
      <c r="B1848">
        <f t="shared" si="56"/>
        <v>1</v>
      </c>
      <c r="C1848">
        <f t="shared" ca="1" si="57"/>
        <v>1848</v>
      </c>
      <c r="H1848">
        <v>1846</v>
      </c>
      <c r="I1848" t="s">
        <v>1942</v>
      </c>
      <c r="J1848" t="s">
        <v>2815</v>
      </c>
    </row>
    <row r="1849" spans="1:10">
      <c r="A1849">
        <f>MATCH(H1849,H$3:H1849,0)</f>
        <v>1847</v>
      </c>
      <c r="B1849">
        <f t="shared" si="56"/>
        <v>1</v>
      </c>
      <c r="C1849">
        <f t="shared" ca="1" si="57"/>
        <v>1849</v>
      </c>
      <c r="H1849">
        <v>1847</v>
      </c>
      <c r="I1849" t="s">
        <v>1122</v>
      </c>
      <c r="J1849" t="s">
        <v>2213</v>
      </c>
    </row>
    <row r="1850" spans="1:10">
      <c r="A1850">
        <f>MATCH(H1850,H$3:H1850,0)</f>
        <v>1848</v>
      </c>
      <c r="B1850">
        <f t="shared" si="56"/>
        <v>1</v>
      </c>
      <c r="C1850">
        <f t="shared" ca="1" si="57"/>
        <v>1850</v>
      </c>
      <c r="H1850">
        <v>1848</v>
      </c>
      <c r="I1850" t="s">
        <v>1908</v>
      </c>
      <c r="J1850" t="s">
        <v>3114</v>
      </c>
    </row>
    <row r="1851" spans="1:10">
      <c r="A1851">
        <f>MATCH(H1851,H$3:H1851,0)</f>
        <v>1849</v>
      </c>
      <c r="B1851">
        <f t="shared" si="56"/>
        <v>1</v>
      </c>
      <c r="C1851">
        <f t="shared" ca="1" si="57"/>
        <v>1851</v>
      </c>
      <c r="H1851">
        <v>1849</v>
      </c>
      <c r="I1851" t="s">
        <v>1871</v>
      </c>
      <c r="J1851" t="s">
        <v>2750</v>
      </c>
    </row>
    <row r="1852" spans="1:10">
      <c r="A1852">
        <f>MATCH(H1852,H$3:H1852,0)</f>
        <v>1850</v>
      </c>
      <c r="B1852">
        <f t="shared" si="56"/>
        <v>1</v>
      </c>
      <c r="C1852">
        <f t="shared" ca="1" si="57"/>
        <v>1852</v>
      </c>
      <c r="H1852">
        <v>1850</v>
      </c>
      <c r="I1852" t="s">
        <v>1306</v>
      </c>
      <c r="J1852" t="s">
        <v>2342</v>
      </c>
    </row>
    <row r="1853" spans="1:10">
      <c r="A1853">
        <f>MATCH(H1853,H$3:H1853,0)</f>
        <v>1851</v>
      </c>
      <c r="B1853">
        <f t="shared" si="56"/>
        <v>1</v>
      </c>
      <c r="C1853">
        <f t="shared" ca="1" si="57"/>
        <v>1853</v>
      </c>
      <c r="H1853">
        <v>1851</v>
      </c>
      <c r="I1853" t="s">
        <v>1346</v>
      </c>
      <c r="J1853" t="s">
        <v>2381</v>
      </c>
    </row>
    <row r="1854" spans="1:10">
      <c r="A1854">
        <f>MATCH(H1854,H$3:H1854,0)</f>
        <v>1852</v>
      </c>
      <c r="B1854">
        <f t="shared" si="56"/>
        <v>1</v>
      </c>
      <c r="C1854">
        <f t="shared" ca="1" si="57"/>
        <v>1854</v>
      </c>
      <c r="H1854">
        <v>1852</v>
      </c>
      <c r="I1854" t="s">
        <v>1345</v>
      </c>
      <c r="J1854" t="s">
        <v>2380</v>
      </c>
    </row>
    <row r="1855" spans="1:10">
      <c r="A1855">
        <f>MATCH(H1855,H$3:H1855,0)</f>
        <v>1853</v>
      </c>
      <c r="B1855">
        <f t="shared" si="56"/>
        <v>1</v>
      </c>
      <c r="C1855">
        <f t="shared" ca="1" si="57"/>
        <v>1855</v>
      </c>
      <c r="H1855">
        <v>1853</v>
      </c>
      <c r="I1855" t="s">
        <v>2014</v>
      </c>
      <c r="J1855" t="s">
        <v>2865</v>
      </c>
    </row>
    <row r="1856" spans="1:10">
      <c r="A1856">
        <f>MATCH(H1856,H$3:H1856,0)</f>
        <v>1854</v>
      </c>
      <c r="B1856">
        <f t="shared" si="56"/>
        <v>1</v>
      </c>
      <c r="C1856">
        <f t="shared" ca="1" si="57"/>
        <v>1856</v>
      </c>
      <c r="H1856">
        <v>1854</v>
      </c>
      <c r="I1856" t="s">
        <v>1505</v>
      </c>
      <c r="J1856" t="s">
        <v>2507</v>
      </c>
    </row>
    <row r="1857" spans="1:10">
      <c r="A1857">
        <f>MATCH(H1857,H$3:H1857,0)</f>
        <v>1855</v>
      </c>
      <c r="B1857">
        <f t="shared" si="56"/>
        <v>1</v>
      </c>
      <c r="C1857">
        <f t="shared" ca="1" si="57"/>
        <v>1857</v>
      </c>
      <c r="H1857">
        <v>1855</v>
      </c>
      <c r="I1857" t="s">
        <v>1226</v>
      </c>
      <c r="J1857" t="s">
        <v>2674</v>
      </c>
    </row>
    <row r="1858" spans="1:10">
      <c r="A1858">
        <f>MATCH(H1858,H$3:H1858,0)</f>
        <v>1856</v>
      </c>
      <c r="B1858">
        <f t="shared" si="56"/>
        <v>1</v>
      </c>
      <c r="C1858">
        <f t="shared" ca="1" si="57"/>
        <v>1858</v>
      </c>
      <c r="H1858">
        <v>1856</v>
      </c>
      <c r="I1858" t="s">
        <v>2124</v>
      </c>
      <c r="J1858" t="s">
        <v>3115</v>
      </c>
    </row>
    <row r="1859" spans="1:10">
      <c r="A1859">
        <f>MATCH(H1859,H$3:H1859,0)</f>
        <v>1857</v>
      </c>
      <c r="B1859">
        <f t="shared" si="56"/>
        <v>1</v>
      </c>
      <c r="C1859">
        <f t="shared" ca="1" si="57"/>
        <v>1859</v>
      </c>
      <c r="H1859">
        <v>1857</v>
      </c>
      <c r="I1859" t="s">
        <v>2109</v>
      </c>
      <c r="J1859" t="s">
        <v>2948</v>
      </c>
    </row>
    <row r="1860" spans="1:10">
      <c r="A1860">
        <f>MATCH(H1860,H$3:H1860,0)</f>
        <v>1858</v>
      </c>
      <c r="B1860">
        <f t="shared" ref="B1860:B1923" si="58">COUNTIF(H$3:H$3102,H1860)</f>
        <v>1</v>
      </c>
      <c r="C1860">
        <f t="shared" ref="C1860:C1923" ca="1" si="59">LOOKUP(1,1/((OFFSET(D$3,A1860-1,0,B1860,1)="")+(OFFSET(D$3,A1860-1,0,B1860,1)=D$2))/((OFFSET(E$3,A1860-1,0,B1860,1)="")+(OFFSET(E$3,A1860-1,0,B1860,1)=E$2))/((OFFSET(F$3,A1860-1,0,B1860,1)="")+(OFFSET(F$3,A1860-1,0,B1860,1)=F$2))/((OFFSET(G$3,A1860-1,0,B1860,1)="")+(OFFSET(G$3,A1860-1,0,B1860,1)&lt;=G$2)),ROW(OFFSET(D$3,A1860-1,0,B1860,1)))</f>
        <v>1860</v>
      </c>
      <c r="H1860">
        <v>1858</v>
      </c>
      <c r="I1860" t="s">
        <v>2126</v>
      </c>
      <c r="J1860" t="s">
        <v>3116</v>
      </c>
    </row>
    <row r="1861" spans="1:10">
      <c r="A1861">
        <f>MATCH(H1861,H$3:H1861,0)</f>
        <v>1859</v>
      </c>
      <c r="B1861">
        <f t="shared" si="58"/>
        <v>1</v>
      </c>
      <c r="C1861">
        <f t="shared" ca="1" si="59"/>
        <v>1861</v>
      </c>
      <c r="H1861">
        <v>1859</v>
      </c>
      <c r="I1861" t="s">
        <v>2125</v>
      </c>
      <c r="J1861" t="s">
        <v>3117</v>
      </c>
    </row>
    <row r="1862" spans="1:10">
      <c r="A1862">
        <f>MATCH(H1862,H$3:H1862,0)</f>
        <v>1860</v>
      </c>
      <c r="B1862">
        <f t="shared" si="58"/>
        <v>1</v>
      </c>
      <c r="C1862">
        <f t="shared" ca="1" si="59"/>
        <v>1862</v>
      </c>
      <c r="H1862">
        <v>1860</v>
      </c>
      <c r="I1862" t="s">
        <v>2102</v>
      </c>
      <c r="J1862" t="s">
        <v>3118</v>
      </c>
    </row>
    <row r="1863" spans="1:10">
      <c r="A1863">
        <f>MATCH(H1863,H$3:H1863,0)</f>
        <v>1861</v>
      </c>
      <c r="B1863">
        <f t="shared" si="58"/>
        <v>1</v>
      </c>
      <c r="C1863">
        <f t="shared" ca="1" si="59"/>
        <v>1863</v>
      </c>
      <c r="H1863">
        <v>1861</v>
      </c>
      <c r="I1863" t="s">
        <v>3009</v>
      </c>
      <c r="J1863" t="s">
        <v>3044</v>
      </c>
    </row>
    <row r="1864" spans="1:10">
      <c r="A1864">
        <f>MATCH(H1864,H$3:H1864,0)</f>
        <v>1862</v>
      </c>
      <c r="B1864">
        <f t="shared" si="58"/>
        <v>1</v>
      </c>
      <c r="C1864">
        <f t="shared" ca="1" si="59"/>
        <v>1864</v>
      </c>
      <c r="H1864">
        <v>1862</v>
      </c>
      <c r="I1864" t="s">
        <v>1562</v>
      </c>
      <c r="J1864" t="s">
        <v>2541</v>
      </c>
    </row>
    <row r="1865" spans="1:10">
      <c r="A1865">
        <f>MATCH(H1865,H$3:H1865,0)</f>
        <v>1863</v>
      </c>
      <c r="B1865">
        <f t="shared" si="58"/>
        <v>1</v>
      </c>
      <c r="C1865">
        <f t="shared" ca="1" si="59"/>
        <v>1865</v>
      </c>
      <c r="H1865">
        <v>1863</v>
      </c>
      <c r="I1865" t="s">
        <v>2069</v>
      </c>
      <c r="J1865" s="1" t="s">
        <v>3683</v>
      </c>
    </row>
    <row r="1866" spans="1:10">
      <c r="A1866">
        <f>MATCH(H1866,H$3:H1866,0)</f>
        <v>1864</v>
      </c>
      <c r="B1866">
        <f t="shared" si="58"/>
        <v>1</v>
      </c>
      <c r="C1866">
        <f t="shared" ca="1" si="59"/>
        <v>1866</v>
      </c>
      <c r="H1866">
        <v>1864</v>
      </c>
      <c r="I1866" t="s">
        <v>2068</v>
      </c>
      <c r="J1866" t="s">
        <v>2904</v>
      </c>
    </row>
    <row r="1867" spans="1:10">
      <c r="A1867">
        <f>MATCH(H1867,H$3:H1867,0)</f>
        <v>1865</v>
      </c>
      <c r="B1867">
        <f t="shared" si="58"/>
        <v>1</v>
      </c>
      <c r="C1867">
        <f t="shared" ca="1" si="59"/>
        <v>1867</v>
      </c>
      <c r="H1867">
        <v>1865</v>
      </c>
      <c r="I1867" t="s">
        <v>1810</v>
      </c>
      <c r="J1867" t="s">
        <v>2711</v>
      </c>
    </row>
    <row r="1868" spans="1:10">
      <c r="A1868">
        <f>MATCH(H1868,H$3:H1868,0)</f>
        <v>1866</v>
      </c>
      <c r="B1868">
        <f t="shared" si="58"/>
        <v>1</v>
      </c>
      <c r="C1868">
        <f t="shared" ca="1" si="59"/>
        <v>1868</v>
      </c>
      <c r="H1868">
        <v>1866</v>
      </c>
      <c r="I1868" t="s">
        <v>1813</v>
      </c>
      <c r="J1868" t="s">
        <v>2714</v>
      </c>
    </row>
    <row r="1869" spans="1:10">
      <c r="A1869">
        <f>MATCH(H1869,H$3:H1869,0)</f>
        <v>1867</v>
      </c>
      <c r="B1869">
        <f t="shared" si="58"/>
        <v>1</v>
      </c>
      <c r="C1869">
        <f t="shared" ca="1" si="59"/>
        <v>1869</v>
      </c>
      <c r="H1869">
        <v>1867</v>
      </c>
      <c r="I1869" t="s">
        <v>1382</v>
      </c>
      <c r="J1869" t="s">
        <v>2352</v>
      </c>
    </row>
    <row r="1870" spans="1:10">
      <c r="A1870">
        <f>MATCH(H1870,H$3:H1870,0)</f>
        <v>1868</v>
      </c>
      <c r="B1870">
        <f t="shared" si="58"/>
        <v>1</v>
      </c>
      <c r="C1870">
        <f t="shared" ca="1" si="59"/>
        <v>1870</v>
      </c>
      <c r="H1870">
        <v>1868</v>
      </c>
      <c r="I1870" t="s">
        <v>2148</v>
      </c>
      <c r="J1870" t="s">
        <v>2964</v>
      </c>
    </row>
    <row r="1871" spans="1:10">
      <c r="A1871">
        <f>MATCH(H1871,H$3:H1871,0)</f>
        <v>1869</v>
      </c>
      <c r="B1871">
        <f t="shared" si="58"/>
        <v>1</v>
      </c>
      <c r="C1871">
        <f t="shared" ca="1" si="59"/>
        <v>1871</v>
      </c>
      <c r="H1871">
        <v>1869</v>
      </c>
      <c r="I1871" t="s">
        <v>1949</v>
      </c>
      <c r="J1871" t="s">
        <v>2822</v>
      </c>
    </row>
    <row r="1872" spans="1:10">
      <c r="A1872">
        <f>MATCH(H1872,H$3:H1872,0)</f>
        <v>1870</v>
      </c>
      <c r="B1872">
        <f t="shared" si="58"/>
        <v>1</v>
      </c>
      <c r="C1872">
        <f t="shared" ca="1" si="59"/>
        <v>1872</v>
      </c>
      <c r="H1872">
        <v>1870</v>
      </c>
      <c r="I1872" t="s">
        <v>1625</v>
      </c>
      <c r="J1872" t="s">
        <v>2585</v>
      </c>
    </row>
    <row r="1873" spans="1:10">
      <c r="A1873">
        <f>MATCH(H1873,H$3:H1873,0)</f>
        <v>1871</v>
      </c>
      <c r="B1873">
        <f t="shared" si="58"/>
        <v>1</v>
      </c>
      <c r="C1873">
        <f t="shared" ca="1" si="59"/>
        <v>1873</v>
      </c>
      <c r="H1873">
        <v>1871</v>
      </c>
      <c r="I1873" t="s">
        <v>1504</v>
      </c>
      <c r="J1873" t="s">
        <v>2506</v>
      </c>
    </row>
    <row r="1874" spans="1:10">
      <c r="A1874">
        <f>MATCH(H1874,H$3:H1874,0)</f>
        <v>1872</v>
      </c>
      <c r="B1874">
        <f t="shared" si="58"/>
        <v>1</v>
      </c>
      <c r="C1874">
        <f t="shared" ca="1" si="59"/>
        <v>1874</v>
      </c>
      <c r="H1874">
        <v>1872</v>
      </c>
      <c r="I1874" t="s">
        <v>1701</v>
      </c>
      <c r="J1874" t="s">
        <v>2628</v>
      </c>
    </row>
    <row r="1875" spans="1:10">
      <c r="A1875">
        <f>MATCH(H1875,H$3:H1875,0)</f>
        <v>1873</v>
      </c>
      <c r="B1875">
        <f t="shared" si="58"/>
        <v>1</v>
      </c>
      <c r="C1875">
        <f t="shared" ca="1" si="59"/>
        <v>1875</v>
      </c>
      <c r="H1875">
        <v>1873</v>
      </c>
      <c r="I1875" t="s">
        <v>1070</v>
      </c>
      <c r="J1875" t="s">
        <v>2185</v>
      </c>
    </row>
    <row r="1876" spans="1:10">
      <c r="A1876">
        <f>MATCH(H1876,H$3:H1876,0)</f>
        <v>1874</v>
      </c>
      <c r="B1876">
        <f t="shared" si="58"/>
        <v>1</v>
      </c>
      <c r="C1876">
        <f t="shared" ca="1" si="59"/>
        <v>1876</v>
      </c>
      <c r="H1876">
        <v>1874</v>
      </c>
      <c r="I1876" t="s">
        <v>1078</v>
      </c>
      <c r="J1876" t="s">
        <v>1078</v>
      </c>
    </row>
    <row r="1877" spans="1:10">
      <c r="A1877">
        <f>MATCH(H1877,H$3:H1877,0)</f>
        <v>1875</v>
      </c>
      <c r="B1877">
        <f t="shared" si="58"/>
        <v>1</v>
      </c>
      <c r="C1877">
        <f t="shared" ca="1" si="59"/>
        <v>1877</v>
      </c>
      <c r="H1877">
        <v>1875</v>
      </c>
      <c r="I1877" t="s">
        <v>1739</v>
      </c>
      <c r="J1877" t="s">
        <v>2654</v>
      </c>
    </row>
    <row r="1878" spans="1:10">
      <c r="A1878">
        <f>MATCH(H1878,H$3:H1878,0)</f>
        <v>1876</v>
      </c>
      <c r="B1878">
        <f t="shared" si="58"/>
        <v>1</v>
      </c>
      <c r="C1878">
        <f t="shared" ca="1" si="59"/>
        <v>1878</v>
      </c>
      <c r="H1878">
        <v>1876</v>
      </c>
      <c r="I1878" t="s">
        <v>1253</v>
      </c>
      <c r="J1878" t="s">
        <v>2301</v>
      </c>
    </row>
    <row r="1879" spans="1:10">
      <c r="A1879">
        <f>MATCH(H1879,H$3:H1879,0)</f>
        <v>1877</v>
      </c>
      <c r="B1879">
        <f t="shared" si="58"/>
        <v>1</v>
      </c>
      <c r="C1879">
        <f t="shared" ca="1" si="59"/>
        <v>1879</v>
      </c>
      <c r="H1879">
        <v>1877</v>
      </c>
      <c r="I1879" t="s">
        <v>1251</v>
      </c>
      <c r="J1879" t="s">
        <v>2299</v>
      </c>
    </row>
    <row r="1880" spans="1:10">
      <c r="A1880">
        <f>MATCH(H1880,H$3:H1880,0)</f>
        <v>1878</v>
      </c>
      <c r="B1880">
        <f t="shared" si="58"/>
        <v>1</v>
      </c>
      <c r="C1880">
        <f t="shared" ca="1" si="59"/>
        <v>1880</v>
      </c>
      <c r="H1880">
        <v>1878</v>
      </c>
      <c r="I1880" t="s">
        <v>1711</v>
      </c>
      <c r="J1880" t="s">
        <v>2633</v>
      </c>
    </row>
    <row r="1881" spans="1:10">
      <c r="A1881">
        <f>MATCH(H1881,H$3:H1881,0)</f>
        <v>1879</v>
      </c>
      <c r="B1881">
        <f t="shared" si="58"/>
        <v>1</v>
      </c>
      <c r="C1881">
        <f t="shared" ca="1" si="59"/>
        <v>1881</v>
      </c>
      <c r="H1881">
        <v>1879</v>
      </c>
      <c r="I1881" t="s">
        <v>1076</v>
      </c>
      <c r="J1881" t="s">
        <v>1076</v>
      </c>
    </row>
    <row r="1882" spans="1:10">
      <c r="A1882">
        <f>MATCH(H1882,H$3:H1882,0)</f>
        <v>1880</v>
      </c>
      <c r="B1882">
        <f t="shared" si="58"/>
        <v>1</v>
      </c>
      <c r="C1882">
        <f t="shared" ca="1" si="59"/>
        <v>1882</v>
      </c>
      <c r="H1882">
        <v>1880</v>
      </c>
      <c r="I1882" t="s">
        <v>1266</v>
      </c>
      <c r="J1882" t="s">
        <v>2312</v>
      </c>
    </row>
    <row r="1883" spans="1:10">
      <c r="A1883">
        <f>MATCH(H1883,H$3:H1883,0)</f>
        <v>1881</v>
      </c>
      <c r="B1883">
        <f t="shared" si="58"/>
        <v>1</v>
      </c>
      <c r="C1883">
        <f t="shared" ca="1" si="59"/>
        <v>1883</v>
      </c>
      <c r="H1883">
        <v>1881</v>
      </c>
      <c r="I1883" t="s">
        <v>3514</v>
      </c>
      <c r="J1883" t="s">
        <v>3515</v>
      </c>
    </row>
    <row r="1884" spans="1:10">
      <c r="A1884">
        <f>MATCH(H1884,H$3:H1884,0)</f>
        <v>1882</v>
      </c>
      <c r="B1884">
        <f t="shared" si="58"/>
        <v>1</v>
      </c>
      <c r="C1884">
        <f t="shared" ca="1" si="59"/>
        <v>1884</v>
      </c>
      <c r="H1884">
        <v>1882</v>
      </c>
      <c r="I1884" t="s">
        <v>1880</v>
      </c>
      <c r="J1884" t="s">
        <v>1880</v>
      </c>
    </row>
    <row r="1885" spans="1:10">
      <c r="A1885">
        <f>MATCH(H1885,H$3:H1885,0)</f>
        <v>1883</v>
      </c>
      <c r="B1885">
        <f t="shared" si="58"/>
        <v>1</v>
      </c>
      <c r="C1885">
        <f t="shared" ca="1" si="59"/>
        <v>1885</v>
      </c>
      <c r="H1885">
        <v>1883</v>
      </c>
      <c r="I1885" t="s">
        <v>1322</v>
      </c>
      <c r="J1885" t="s">
        <v>2351</v>
      </c>
    </row>
    <row r="1886" spans="1:10">
      <c r="A1886">
        <f>MATCH(H1886,H$3:H1886,0)</f>
        <v>1884</v>
      </c>
      <c r="B1886">
        <f t="shared" si="58"/>
        <v>1</v>
      </c>
      <c r="C1886">
        <f t="shared" ca="1" si="59"/>
        <v>1886</v>
      </c>
      <c r="H1886">
        <v>1884</v>
      </c>
      <c r="I1886" t="s">
        <v>1239</v>
      </c>
      <c r="J1886" t="s">
        <v>1239</v>
      </c>
    </row>
    <row r="1887" spans="1:10">
      <c r="A1887">
        <f>MATCH(H1887,H$3:H1887,0)</f>
        <v>1885</v>
      </c>
      <c r="B1887">
        <f t="shared" si="58"/>
        <v>1</v>
      </c>
      <c r="C1887">
        <f t="shared" ca="1" si="59"/>
        <v>1887</v>
      </c>
      <c r="H1887">
        <v>1885</v>
      </c>
      <c r="I1887" t="s">
        <v>3008</v>
      </c>
      <c r="J1887" t="s">
        <v>3043</v>
      </c>
    </row>
    <row r="1888" spans="1:10">
      <c r="A1888">
        <f>MATCH(H1888,H$3:H1888,0)</f>
        <v>1886</v>
      </c>
      <c r="B1888">
        <f t="shared" si="58"/>
        <v>1</v>
      </c>
      <c r="C1888">
        <f t="shared" ca="1" si="59"/>
        <v>1888</v>
      </c>
      <c r="H1888">
        <v>1886</v>
      </c>
      <c r="I1888" t="s">
        <v>1673</v>
      </c>
      <c r="J1888" t="s">
        <v>2607</v>
      </c>
    </row>
    <row r="1889" spans="1:10">
      <c r="A1889">
        <f>MATCH(H1889,H$3:H1889,0)</f>
        <v>1887</v>
      </c>
      <c r="B1889">
        <f t="shared" si="58"/>
        <v>1</v>
      </c>
      <c r="C1889">
        <f t="shared" ca="1" si="59"/>
        <v>1889</v>
      </c>
      <c r="H1889">
        <v>1887</v>
      </c>
      <c r="I1889" t="s">
        <v>1340</v>
      </c>
      <c r="J1889" t="s">
        <v>3205</v>
      </c>
    </row>
    <row r="1890" spans="1:10">
      <c r="A1890">
        <f>MATCH(H1890,H$3:H1890,0)</f>
        <v>1888</v>
      </c>
      <c r="B1890">
        <f t="shared" si="58"/>
        <v>1</v>
      </c>
      <c r="C1890">
        <f t="shared" ca="1" si="59"/>
        <v>1890</v>
      </c>
      <c r="H1890">
        <v>1888</v>
      </c>
      <c r="I1890" s="1" t="s">
        <v>3370</v>
      </c>
    </row>
    <row r="1891" spans="1:10">
      <c r="A1891">
        <f>MATCH(H1891,H$3:H1891,0)</f>
        <v>1889</v>
      </c>
      <c r="B1891">
        <f t="shared" si="58"/>
        <v>1</v>
      </c>
      <c r="C1891">
        <f t="shared" ca="1" si="59"/>
        <v>1891</v>
      </c>
      <c r="H1891">
        <v>1889</v>
      </c>
      <c r="I1891" t="s">
        <v>1145</v>
      </c>
      <c r="J1891" t="s">
        <v>2222</v>
      </c>
    </row>
    <row r="1892" spans="1:10">
      <c r="A1892">
        <f>MATCH(H1892,H$3:H1892,0)</f>
        <v>1890</v>
      </c>
      <c r="B1892">
        <f t="shared" si="58"/>
        <v>1</v>
      </c>
      <c r="C1892">
        <f t="shared" ca="1" si="59"/>
        <v>1892</v>
      </c>
      <c r="H1892">
        <v>1890</v>
      </c>
      <c r="I1892" t="s">
        <v>2045</v>
      </c>
      <c r="J1892" t="s">
        <v>2889</v>
      </c>
    </row>
    <row r="1893" spans="1:10">
      <c r="A1893">
        <f>MATCH(H1893,H$3:H1893,0)</f>
        <v>1891</v>
      </c>
      <c r="B1893">
        <f t="shared" si="58"/>
        <v>1</v>
      </c>
      <c r="C1893">
        <f t="shared" ca="1" si="59"/>
        <v>1893</v>
      </c>
      <c r="H1893">
        <v>1891</v>
      </c>
      <c r="I1893" s="1" t="s">
        <v>3925</v>
      </c>
      <c r="J1893" s="1"/>
    </row>
    <row r="1894" spans="1:10">
      <c r="A1894">
        <f>MATCH(H1894,H$3:H1894,0)</f>
        <v>1892</v>
      </c>
      <c r="B1894">
        <f t="shared" si="58"/>
        <v>1</v>
      </c>
      <c r="C1894">
        <f t="shared" ca="1" si="59"/>
        <v>1894</v>
      </c>
      <c r="H1894">
        <v>1892</v>
      </c>
      <c r="I1894" t="s">
        <v>1646</v>
      </c>
      <c r="J1894" s="1" t="s">
        <v>3206</v>
      </c>
    </row>
    <row r="1895" spans="1:10">
      <c r="A1895">
        <f>MATCH(H1895,H$3:H1895,0)</f>
        <v>1893</v>
      </c>
      <c r="B1895">
        <f t="shared" si="58"/>
        <v>1</v>
      </c>
      <c r="C1895">
        <f t="shared" ca="1" si="59"/>
        <v>1895</v>
      </c>
      <c r="H1895">
        <v>1893</v>
      </c>
      <c r="I1895" t="s">
        <v>1102</v>
      </c>
      <c r="J1895" t="s">
        <v>2199</v>
      </c>
    </row>
    <row r="1896" spans="1:10">
      <c r="A1896">
        <f>MATCH(H1896,H$3:H1896,0)</f>
        <v>1894</v>
      </c>
      <c r="B1896">
        <f t="shared" si="58"/>
        <v>1</v>
      </c>
      <c r="C1896">
        <f t="shared" ca="1" si="59"/>
        <v>1896</v>
      </c>
      <c r="H1896">
        <v>1894</v>
      </c>
      <c r="I1896" t="s">
        <v>1121</v>
      </c>
      <c r="J1896" t="s">
        <v>3061</v>
      </c>
    </row>
    <row r="1897" spans="1:10">
      <c r="A1897">
        <f>MATCH(H1897,H$3:H1897,0)</f>
        <v>1895</v>
      </c>
      <c r="B1897">
        <f t="shared" si="58"/>
        <v>1</v>
      </c>
      <c r="C1897">
        <f t="shared" ca="1" si="59"/>
        <v>1897</v>
      </c>
      <c r="H1897">
        <v>1895</v>
      </c>
      <c r="I1897" t="s">
        <v>1302</v>
      </c>
      <c r="J1897" t="s">
        <v>177</v>
      </c>
    </row>
    <row r="1898" spans="1:10">
      <c r="A1898">
        <f>MATCH(H1898,H$3:H1898,0)</f>
        <v>1896</v>
      </c>
      <c r="B1898">
        <f t="shared" si="58"/>
        <v>1</v>
      </c>
      <c r="C1898">
        <f t="shared" ca="1" si="59"/>
        <v>1898</v>
      </c>
      <c r="H1898">
        <v>1896</v>
      </c>
      <c r="I1898" t="s">
        <v>176</v>
      </c>
      <c r="J1898" t="s">
        <v>2337</v>
      </c>
    </row>
    <row r="1899" spans="1:10">
      <c r="A1899">
        <f>MATCH(H1899,H$3:H1899,0)</f>
        <v>1897</v>
      </c>
      <c r="B1899">
        <f t="shared" si="58"/>
        <v>1</v>
      </c>
      <c r="C1899">
        <f t="shared" ca="1" si="59"/>
        <v>1899</v>
      </c>
      <c r="H1899">
        <v>1897</v>
      </c>
      <c r="I1899" t="s">
        <v>3516</v>
      </c>
      <c r="J1899" t="s">
        <v>3517</v>
      </c>
    </row>
    <row r="1900" spans="1:10">
      <c r="A1900">
        <f>MATCH(H1900,H$3:H1900,0)</f>
        <v>1898</v>
      </c>
      <c r="B1900">
        <f t="shared" si="58"/>
        <v>1</v>
      </c>
      <c r="C1900">
        <f t="shared" ca="1" si="59"/>
        <v>1900</v>
      </c>
      <c r="H1900">
        <v>1898</v>
      </c>
      <c r="I1900" t="s">
        <v>1819</v>
      </c>
      <c r="J1900" t="s">
        <v>2718</v>
      </c>
    </row>
    <row r="1901" spans="1:10">
      <c r="A1901">
        <f>MATCH(H1901,H$3:H1901,0)</f>
        <v>1899</v>
      </c>
      <c r="B1901">
        <f t="shared" si="58"/>
        <v>1</v>
      </c>
      <c r="C1901">
        <f t="shared" ca="1" si="59"/>
        <v>1901</v>
      </c>
      <c r="H1901">
        <v>1899</v>
      </c>
      <c r="I1901" t="s">
        <v>1885</v>
      </c>
      <c r="J1901" t="s">
        <v>2762</v>
      </c>
    </row>
    <row r="1902" spans="1:10">
      <c r="A1902">
        <f>MATCH(H1902,H$3:H1902,0)</f>
        <v>1900</v>
      </c>
      <c r="B1902">
        <f t="shared" si="58"/>
        <v>1</v>
      </c>
      <c r="C1902">
        <f t="shared" ca="1" si="59"/>
        <v>1902</v>
      </c>
      <c r="H1902">
        <v>1900</v>
      </c>
      <c r="I1902" t="s">
        <v>1313</v>
      </c>
      <c r="J1902" t="s">
        <v>2347</v>
      </c>
    </row>
    <row r="1903" spans="1:10">
      <c r="A1903">
        <f>MATCH(H1903,H$3:H1903,0)</f>
        <v>1901</v>
      </c>
      <c r="B1903">
        <f t="shared" si="58"/>
        <v>1</v>
      </c>
      <c r="C1903">
        <f t="shared" ca="1" si="59"/>
        <v>1903</v>
      </c>
      <c r="H1903">
        <v>1901</v>
      </c>
      <c r="I1903" t="s">
        <v>1312</v>
      </c>
      <c r="J1903" t="s">
        <v>2344</v>
      </c>
    </row>
    <row r="1904" spans="1:10">
      <c r="A1904">
        <f>MATCH(H1904,H$3:H1904,0)</f>
        <v>1902</v>
      </c>
      <c r="B1904">
        <f t="shared" si="58"/>
        <v>1</v>
      </c>
      <c r="C1904">
        <f t="shared" ca="1" si="59"/>
        <v>1904</v>
      </c>
      <c r="H1904">
        <v>1902</v>
      </c>
      <c r="I1904" t="s">
        <v>1241</v>
      </c>
      <c r="J1904" t="s">
        <v>2290</v>
      </c>
    </row>
    <row r="1905" spans="1:10">
      <c r="A1905">
        <f>MATCH(H1905,H$3:H1905,0)</f>
        <v>1903</v>
      </c>
      <c r="B1905">
        <f t="shared" si="58"/>
        <v>1</v>
      </c>
      <c r="C1905">
        <f t="shared" ca="1" si="59"/>
        <v>1905</v>
      </c>
      <c r="H1905">
        <v>1903</v>
      </c>
      <c r="I1905" t="s">
        <v>1250</v>
      </c>
      <c r="J1905" t="s">
        <v>2298</v>
      </c>
    </row>
    <row r="1906" spans="1:10">
      <c r="A1906">
        <f>MATCH(H1906,H$3:H1906,0)</f>
        <v>1904</v>
      </c>
      <c r="B1906">
        <f t="shared" si="58"/>
        <v>1</v>
      </c>
      <c r="C1906">
        <f t="shared" ca="1" si="59"/>
        <v>1906</v>
      </c>
      <c r="H1906">
        <v>1904</v>
      </c>
      <c r="I1906" t="s">
        <v>2141</v>
      </c>
      <c r="J1906" t="s">
        <v>2961</v>
      </c>
    </row>
    <row r="1907" spans="1:10">
      <c r="A1907">
        <f>MATCH(H1907,H$3:H1907,0)</f>
        <v>1905</v>
      </c>
      <c r="B1907">
        <f t="shared" si="58"/>
        <v>1</v>
      </c>
      <c r="C1907">
        <f t="shared" ca="1" si="59"/>
        <v>1907</v>
      </c>
      <c r="H1907">
        <v>1905</v>
      </c>
      <c r="I1907" t="s">
        <v>1777</v>
      </c>
      <c r="J1907" t="s">
        <v>2686</v>
      </c>
    </row>
    <row r="1908" spans="1:10">
      <c r="A1908">
        <f>MATCH(H1908,H$3:H1908,0)</f>
        <v>1906</v>
      </c>
      <c r="B1908">
        <f t="shared" si="58"/>
        <v>1</v>
      </c>
      <c r="C1908">
        <f t="shared" ca="1" si="59"/>
        <v>1908</v>
      </c>
      <c r="H1908">
        <v>1906</v>
      </c>
      <c r="I1908" t="s">
        <v>1079</v>
      </c>
      <c r="J1908" t="s">
        <v>1079</v>
      </c>
    </row>
    <row r="1909" spans="1:10">
      <c r="A1909">
        <f>MATCH(H1909,H$3:H1909,0)</f>
        <v>1907</v>
      </c>
      <c r="B1909">
        <f t="shared" si="58"/>
        <v>1</v>
      </c>
      <c r="C1909">
        <f t="shared" ca="1" si="59"/>
        <v>1909</v>
      </c>
      <c r="H1909">
        <v>1907</v>
      </c>
      <c r="I1909" t="s">
        <v>1850</v>
      </c>
    </row>
    <row r="1910" spans="1:10">
      <c r="A1910">
        <f>MATCH(H1910,H$3:H1910,0)</f>
        <v>1908</v>
      </c>
      <c r="B1910">
        <f t="shared" si="58"/>
        <v>1</v>
      </c>
      <c r="C1910">
        <f t="shared" ca="1" si="59"/>
        <v>1910</v>
      </c>
      <c r="H1910">
        <v>1908</v>
      </c>
      <c r="I1910" t="s">
        <v>1081</v>
      </c>
      <c r="J1910" t="s">
        <v>3119</v>
      </c>
    </row>
    <row r="1911" spans="1:10">
      <c r="A1911">
        <f>MATCH(H1911,H$3:H1911,0)</f>
        <v>1909</v>
      </c>
      <c r="B1911">
        <f t="shared" si="58"/>
        <v>1</v>
      </c>
      <c r="C1911">
        <f t="shared" ca="1" si="59"/>
        <v>1911</v>
      </c>
      <c r="H1911">
        <v>1909</v>
      </c>
      <c r="I1911" t="s">
        <v>1557</v>
      </c>
      <c r="J1911" t="s">
        <v>2012</v>
      </c>
    </row>
    <row r="1912" spans="1:10">
      <c r="A1912">
        <f>MATCH(H1912,H$3:H1912,0)</f>
        <v>1910</v>
      </c>
      <c r="B1912">
        <f t="shared" si="58"/>
        <v>1</v>
      </c>
      <c r="C1912">
        <f t="shared" ca="1" si="59"/>
        <v>1912</v>
      </c>
      <c r="H1912">
        <v>1910</v>
      </c>
      <c r="I1912" t="s">
        <v>1112</v>
      </c>
      <c r="J1912" t="s">
        <v>2188</v>
      </c>
    </row>
    <row r="1913" spans="1:10">
      <c r="A1913">
        <f>MATCH(H1913,H$3:H1913,0)</f>
        <v>1911</v>
      </c>
      <c r="B1913">
        <f t="shared" si="58"/>
        <v>1</v>
      </c>
      <c r="C1913">
        <f t="shared" ca="1" si="59"/>
        <v>1913</v>
      </c>
      <c r="H1913">
        <v>1911</v>
      </c>
      <c r="I1913" t="s">
        <v>1144</v>
      </c>
      <c r="J1913" t="s">
        <v>2188</v>
      </c>
    </row>
    <row r="1914" spans="1:10">
      <c r="A1914">
        <f>MATCH(H1914,H$3:H1914,0)</f>
        <v>1912</v>
      </c>
      <c r="B1914">
        <f t="shared" si="58"/>
        <v>1</v>
      </c>
      <c r="C1914">
        <f t="shared" ca="1" si="59"/>
        <v>1914</v>
      </c>
      <c r="H1914">
        <v>1912</v>
      </c>
      <c r="I1914" t="s">
        <v>1429</v>
      </c>
      <c r="J1914" t="s">
        <v>2681</v>
      </c>
    </row>
    <row r="1915" spans="1:10">
      <c r="A1915">
        <f>MATCH(H1915,H$3:H1915,0)</f>
        <v>1913</v>
      </c>
      <c r="B1915">
        <f t="shared" si="58"/>
        <v>1</v>
      </c>
      <c r="C1915">
        <f t="shared" ca="1" si="59"/>
        <v>1915</v>
      </c>
      <c r="H1915">
        <v>1913</v>
      </c>
      <c r="I1915" t="s">
        <v>1682</v>
      </c>
      <c r="J1915" t="s">
        <v>2611</v>
      </c>
    </row>
    <row r="1916" spans="1:10">
      <c r="A1916">
        <f>MATCH(H1916,H$3:H1916,0)</f>
        <v>1914</v>
      </c>
      <c r="B1916">
        <f t="shared" si="58"/>
        <v>1</v>
      </c>
      <c r="C1916">
        <f t="shared" ca="1" si="59"/>
        <v>1916</v>
      </c>
      <c r="H1916">
        <v>1914</v>
      </c>
      <c r="I1916" t="s">
        <v>2994</v>
      </c>
      <c r="J1916" t="s">
        <v>3031</v>
      </c>
    </row>
    <row r="1917" spans="1:10">
      <c r="A1917">
        <f>MATCH(H1917,H$3:H1917,0)</f>
        <v>1915</v>
      </c>
      <c r="B1917">
        <f t="shared" si="58"/>
        <v>1</v>
      </c>
      <c r="C1917">
        <f t="shared" ca="1" si="59"/>
        <v>1917</v>
      </c>
      <c r="H1917">
        <v>1915</v>
      </c>
      <c r="I1917" t="s">
        <v>2078</v>
      </c>
      <c r="J1917" t="s">
        <v>2912</v>
      </c>
    </row>
    <row r="1918" spans="1:10">
      <c r="A1918">
        <f>MATCH(H1918,H$3:H1918,0)</f>
        <v>1916</v>
      </c>
      <c r="B1918">
        <f t="shared" si="58"/>
        <v>1</v>
      </c>
      <c r="C1918">
        <f t="shared" ca="1" si="59"/>
        <v>1918</v>
      </c>
      <c r="H1918">
        <v>1916</v>
      </c>
      <c r="I1918" t="s">
        <v>1252</v>
      </c>
      <c r="J1918" t="s">
        <v>2300</v>
      </c>
    </row>
    <row r="1919" spans="1:10">
      <c r="A1919">
        <f>MATCH(H1919,H$3:H1919,0)</f>
        <v>1917</v>
      </c>
      <c r="B1919">
        <f t="shared" si="58"/>
        <v>1</v>
      </c>
      <c r="C1919">
        <f t="shared" ca="1" si="59"/>
        <v>1919</v>
      </c>
      <c r="H1919">
        <v>1917</v>
      </c>
      <c r="I1919" t="s">
        <v>1255</v>
      </c>
      <c r="J1919" t="s">
        <v>2302</v>
      </c>
    </row>
    <row r="1920" spans="1:10">
      <c r="A1920">
        <f>MATCH(H1920,H$3:H1920,0)</f>
        <v>1918</v>
      </c>
      <c r="B1920">
        <f t="shared" si="58"/>
        <v>1</v>
      </c>
      <c r="C1920">
        <f t="shared" ca="1" si="59"/>
        <v>1920</v>
      </c>
      <c r="H1920">
        <v>1918</v>
      </c>
      <c r="I1920" t="s">
        <v>1403</v>
      </c>
      <c r="J1920" t="s">
        <v>2429</v>
      </c>
    </row>
    <row r="1921" spans="1:10">
      <c r="A1921">
        <f>MATCH(H1921,H$3:H1921,0)</f>
        <v>1919</v>
      </c>
      <c r="B1921">
        <f t="shared" si="58"/>
        <v>1</v>
      </c>
      <c r="C1921">
        <f t="shared" ca="1" si="59"/>
        <v>1921</v>
      </c>
      <c r="H1921">
        <v>1919</v>
      </c>
      <c r="I1921" t="s">
        <v>2998</v>
      </c>
      <c r="J1921" t="s">
        <v>3036</v>
      </c>
    </row>
    <row r="1922" spans="1:10">
      <c r="A1922">
        <f>MATCH(H1922,H$3:H1922,0)</f>
        <v>1920</v>
      </c>
      <c r="B1922">
        <f t="shared" si="58"/>
        <v>1</v>
      </c>
      <c r="C1922">
        <f t="shared" ca="1" si="59"/>
        <v>1922</v>
      </c>
      <c r="H1922">
        <v>1920</v>
      </c>
      <c r="I1922" t="s">
        <v>2997</v>
      </c>
      <c r="J1922" t="s">
        <v>3035</v>
      </c>
    </row>
    <row r="1923" spans="1:10">
      <c r="A1923">
        <f>MATCH(H1923,H$3:H1923,0)</f>
        <v>1921</v>
      </c>
      <c r="B1923">
        <f t="shared" si="58"/>
        <v>1</v>
      </c>
      <c r="C1923">
        <f t="shared" ca="1" si="59"/>
        <v>1923</v>
      </c>
      <c r="H1923">
        <v>1921</v>
      </c>
      <c r="I1923" t="s">
        <v>1405</v>
      </c>
      <c r="J1923" t="s">
        <v>2431</v>
      </c>
    </row>
    <row r="1924" spans="1:10">
      <c r="A1924">
        <f>MATCH(H1924,H$3:H1924,0)</f>
        <v>1922</v>
      </c>
      <c r="B1924">
        <f t="shared" ref="B1924:B1987" si="60">COUNTIF(H$3:H$3102,H1924)</f>
        <v>1</v>
      </c>
      <c r="C1924">
        <f t="shared" ref="C1924:C1987" ca="1" si="61">LOOKUP(1,1/((OFFSET(D$3,A1924-1,0,B1924,1)="")+(OFFSET(D$3,A1924-1,0,B1924,1)=D$2))/((OFFSET(E$3,A1924-1,0,B1924,1)="")+(OFFSET(E$3,A1924-1,0,B1924,1)=E$2))/((OFFSET(F$3,A1924-1,0,B1924,1)="")+(OFFSET(F$3,A1924-1,0,B1924,1)=F$2))/((OFFSET(G$3,A1924-1,0,B1924,1)="")+(OFFSET(G$3,A1924-1,0,B1924,1)&lt;=G$2)),ROW(OFFSET(D$3,A1924-1,0,B1924,1)))</f>
        <v>1924</v>
      </c>
      <c r="H1924">
        <v>1922</v>
      </c>
      <c r="I1924" t="s">
        <v>2072</v>
      </c>
      <c r="J1924" t="s">
        <v>2906</v>
      </c>
    </row>
    <row r="1925" spans="1:10">
      <c r="A1925">
        <f>MATCH(H1925,H$3:H1925,0)</f>
        <v>1923</v>
      </c>
      <c r="B1925">
        <f t="shared" si="60"/>
        <v>1</v>
      </c>
      <c r="C1925">
        <f t="shared" ca="1" si="61"/>
        <v>1925</v>
      </c>
      <c r="H1925">
        <v>1923</v>
      </c>
      <c r="I1925" t="s">
        <v>1467</v>
      </c>
      <c r="J1925" t="s">
        <v>2476</v>
      </c>
    </row>
    <row r="1926" spans="1:10">
      <c r="A1926">
        <f>MATCH(H1926,H$3:H1926,0)</f>
        <v>1924</v>
      </c>
      <c r="B1926">
        <f t="shared" si="60"/>
        <v>1</v>
      </c>
      <c r="C1926">
        <f t="shared" ca="1" si="61"/>
        <v>1926</v>
      </c>
      <c r="H1926">
        <v>1924</v>
      </c>
      <c r="I1926" t="s">
        <v>1278</v>
      </c>
      <c r="J1926" t="s">
        <v>2324</v>
      </c>
    </row>
    <row r="1927" spans="1:10">
      <c r="A1927">
        <f>MATCH(H1927,H$3:H1927,0)</f>
        <v>1925</v>
      </c>
      <c r="B1927">
        <f t="shared" si="60"/>
        <v>1</v>
      </c>
      <c r="C1927">
        <f t="shared" ca="1" si="61"/>
        <v>1927</v>
      </c>
      <c r="H1927">
        <v>1925</v>
      </c>
      <c r="I1927" t="s">
        <v>1381</v>
      </c>
      <c r="J1927" t="s">
        <v>3067</v>
      </c>
    </row>
    <row r="1928" spans="1:10">
      <c r="A1928">
        <f>MATCH(H1928,H$3:H1928,0)</f>
        <v>1926</v>
      </c>
      <c r="B1928">
        <f t="shared" si="60"/>
        <v>1</v>
      </c>
      <c r="C1928">
        <f t="shared" ca="1" si="61"/>
        <v>1928</v>
      </c>
      <c r="H1928">
        <v>1926</v>
      </c>
      <c r="I1928" t="s">
        <v>1978</v>
      </c>
      <c r="J1928" t="s">
        <v>2845</v>
      </c>
    </row>
    <row r="1929" spans="1:10">
      <c r="A1929">
        <f>MATCH(H1929,H$3:H1929,0)</f>
        <v>1927</v>
      </c>
      <c r="B1929">
        <f t="shared" si="60"/>
        <v>1</v>
      </c>
      <c r="C1929">
        <f t="shared" ca="1" si="61"/>
        <v>1929</v>
      </c>
      <c r="H1929">
        <v>1927</v>
      </c>
      <c r="I1929" t="s">
        <v>1639</v>
      </c>
      <c r="J1929" t="s">
        <v>2586</v>
      </c>
    </row>
    <row r="1930" spans="1:10">
      <c r="A1930">
        <f>MATCH(H1930,H$3:H1930,0)</f>
        <v>1928</v>
      </c>
      <c r="B1930">
        <f t="shared" si="60"/>
        <v>1</v>
      </c>
      <c r="C1930">
        <f t="shared" ca="1" si="61"/>
        <v>1930</v>
      </c>
      <c r="H1930">
        <v>1928</v>
      </c>
      <c r="I1930" t="s">
        <v>2007</v>
      </c>
      <c r="J1930" t="s">
        <v>2007</v>
      </c>
    </row>
    <row r="1931" spans="1:10">
      <c r="A1931">
        <f>MATCH(H1931,H$3:H1931,0)</f>
        <v>1929</v>
      </c>
      <c r="B1931">
        <f t="shared" si="60"/>
        <v>1</v>
      </c>
      <c r="C1931">
        <f t="shared" ca="1" si="61"/>
        <v>1931</v>
      </c>
      <c r="H1931">
        <v>1929</v>
      </c>
      <c r="I1931" t="s">
        <v>1134</v>
      </c>
      <c r="J1931" t="s">
        <v>2219</v>
      </c>
    </row>
    <row r="1932" spans="1:10">
      <c r="A1932">
        <f>MATCH(H1932,H$3:H1932,0)</f>
        <v>1930</v>
      </c>
      <c r="B1932">
        <f t="shared" si="60"/>
        <v>1</v>
      </c>
      <c r="C1932">
        <f t="shared" ca="1" si="61"/>
        <v>1932</v>
      </c>
      <c r="H1932">
        <v>1930</v>
      </c>
      <c r="I1932" t="s">
        <v>1177</v>
      </c>
      <c r="J1932" t="s">
        <v>2238</v>
      </c>
    </row>
    <row r="1933" spans="1:10">
      <c r="A1933">
        <f>MATCH(H1933,H$3:H1933,0)</f>
        <v>1931</v>
      </c>
      <c r="B1933">
        <f t="shared" si="60"/>
        <v>1</v>
      </c>
      <c r="C1933">
        <f t="shared" ca="1" si="61"/>
        <v>1933</v>
      </c>
      <c r="H1933">
        <v>1931</v>
      </c>
      <c r="I1933" t="s">
        <v>1444</v>
      </c>
      <c r="J1933" t="s">
        <v>2456</v>
      </c>
    </row>
    <row r="1934" spans="1:10">
      <c r="A1934">
        <f>MATCH(H1934,H$3:H1934,0)</f>
        <v>1932</v>
      </c>
      <c r="B1934">
        <f t="shared" si="60"/>
        <v>1</v>
      </c>
      <c r="C1934">
        <f t="shared" ca="1" si="61"/>
        <v>1934</v>
      </c>
      <c r="H1934">
        <v>1932</v>
      </c>
      <c r="I1934" t="s">
        <v>1438</v>
      </c>
      <c r="J1934" t="s">
        <v>2450</v>
      </c>
    </row>
    <row r="1935" spans="1:10">
      <c r="A1935">
        <f>MATCH(H1935,H$3:H1935,0)</f>
        <v>1933</v>
      </c>
      <c r="B1935">
        <f t="shared" si="60"/>
        <v>1</v>
      </c>
      <c r="C1935">
        <f t="shared" ca="1" si="61"/>
        <v>1935</v>
      </c>
      <c r="H1935">
        <v>1933</v>
      </c>
      <c r="I1935" t="s">
        <v>1546</v>
      </c>
      <c r="J1935" t="s">
        <v>2535</v>
      </c>
    </row>
    <row r="1936" spans="1:10">
      <c r="A1936">
        <f>MATCH(H1936,H$3:H1936,0)</f>
        <v>1934</v>
      </c>
      <c r="B1936">
        <f t="shared" si="60"/>
        <v>1</v>
      </c>
      <c r="C1936">
        <f t="shared" ca="1" si="61"/>
        <v>1936</v>
      </c>
      <c r="H1936">
        <v>1934</v>
      </c>
      <c r="I1936" t="s">
        <v>1914</v>
      </c>
      <c r="J1936" t="s">
        <v>2790</v>
      </c>
    </row>
    <row r="1937" spans="1:10">
      <c r="A1937">
        <f>MATCH(H1937,H$3:H1937,0)</f>
        <v>1935</v>
      </c>
      <c r="B1937">
        <f t="shared" si="60"/>
        <v>1</v>
      </c>
      <c r="C1937">
        <f t="shared" ca="1" si="61"/>
        <v>1937</v>
      </c>
      <c r="H1937">
        <v>1935</v>
      </c>
      <c r="I1937" t="s">
        <v>3001</v>
      </c>
      <c r="J1937" t="s">
        <v>3033</v>
      </c>
    </row>
    <row r="1938" spans="1:10">
      <c r="A1938">
        <f>MATCH(H1938,H$3:H1938,0)</f>
        <v>1936</v>
      </c>
      <c r="B1938">
        <f t="shared" si="60"/>
        <v>1</v>
      </c>
      <c r="C1938">
        <f t="shared" ca="1" si="61"/>
        <v>1938</v>
      </c>
      <c r="H1938">
        <v>1936</v>
      </c>
      <c r="I1938" s="1" t="s">
        <v>3208</v>
      </c>
      <c r="J1938" t="s">
        <v>3207</v>
      </c>
    </row>
    <row r="1939" spans="1:10">
      <c r="A1939">
        <f>MATCH(H1939,H$3:H1939,0)</f>
        <v>1937</v>
      </c>
      <c r="B1939">
        <f t="shared" si="60"/>
        <v>1</v>
      </c>
      <c r="C1939">
        <f t="shared" ca="1" si="61"/>
        <v>1939</v>
      </c>
      <c r="H1939">
        <v>1937</v>
      </c>
      <c r="I1939" t="s">
        <v>3013</v>
      </c>
      <c r="J1939" t="s">
        <v>3209</v>
      </c>
    </row>
    <row r="1940" spans="1:10">
      <c r="A1940">
        <f>MATCH(H1940,H$3:H1940,0)</f>
        <v>1938</v>
      </c>
      <c r="B1940">
        <f t="shared" si="60"/>
        <v>1</v>
      </c>
      <c r="C1940">
        <f t="shared" ca="1" si="61"/>
        <v>1940</v>
      </c>
      <c r="H1940">
        <v>1938</v>
      </c>
      <c r="I1940" t="s">
        <v>1773</v>
      </c>
      <c r="J1940" t="s">
        <v>2682</v>
      </c>
    </row>
    <row r="1941" spans="1:10">
      <c r="A1941">
        <f>MATCH(H1941,H$3:H1941,0)</f>
        <v>1939</v>
      </c>
      <c r="B1941">
        <f t="shared" si="60"/>
        <v>1</v>
      </c>
      <c r="C1941">
        <f t="shared" ca="1" si="61"/>
        <v>1941</v>
      </c>
      <c r="H1941">
        <v>1939</v>
      </c>
      <c r="I1941" t="s">
        <v>1547</v>
      </c>
      <c r="J1941" t="s">
        <v>3210</v>
      </c>
    </row>
    <row r="1942" spans="1:10">
      <c r="A1942">
        <f>MATCH(H1942,H$3:H1942,0)</f>
        <v>1940</v>
      </c>
      <c r="B1942">
        <f t="shared" si="60"/>
        <v>1</v>
      </c>
      <c r="C1942">
        <f t="shared" ca="1" si="61"/>
        <v>1942</v>
      </c>
      <c r="H1942">
        <v>1940</v>
      </c>
      <c r="I1942" t="s">
        <v>3012</v>
      </c>
      <c r="J1942" t="s">
        <v>3047</v>
      </c>
    </row>
    <row r="1943" spans="1:10">
      <c r="A1943">
        <f>MATCH(H1943,H$3:H1943,0)</f>
        <v>1941</v>
      </c>
      <c r="B1943">
        <f t="shared" si="60"/>
        <v>1</v>
      </c>
      <c r="C1943">
        <f t="shared" ca="1" si="61"/>
        <v>1943</v>
      </c>
      <c r="H1943">
        <v>1941</v>
      </c>
      <c r="I1943" t="s">
        <v>1072</v>
      </c>
      <c r="J1943" t="s">
        <v>3211</v>
      </c>
    </row>
    <row r="1944" spans="1:10">
      <c r="A1944">
        <f>MATCH(H1944,H$3:H1944,0)</f>
        <v>1942</v>
      </c>
      <c r="B1944">
        <f t="shared" si="60"/>
        <v>1</v>
      </c>
      <c r="C1944">
        <f t="shared" ca="1" si="61"/>
        <v>1944</v>
      </c>
      <c r="H1944">
        <v>1942</v>
      </c>
      <c r="I1944" t="s">
        <v>1735</v>
      </c>
      <c r="J1944" t="s">
        <v>2651</v>
      </c>
    </row>
    <row r="1945" spans="1:10">
      <c r="A1945">
        <f>MATCH(H1945,H$3:H1945,0)</f>
        <v>1943</v>
      </c>
      <c r="B1945">
        <f t="shared" si="60"/>
        <v>1</v>
      </c>
      <c r="C1945">
        <f t="shared" ca="1" si="61"/>
        <v>1945</v>
      </c>
      <c r="H1945">
        <v>1943</v>
      </c>
      <c r="I1945" t="s">
        <v>1917</v>
      </c>
      <c r="J1945" t="s">
        <v>2793</v>
      </c>
    </row>
    <row r="1946" spans="1:10">
      <c r="A1946">
        <f>MATCH(H1946,H$3:H1946,0)</f>
        <v>1944</v>
      </c>
      <c r="B1946">
        <f t="shared" si="60"/>
        <v>1</v>
      </c>
      <c r="C1946">
        <f t="shared" ca="1" si="61"/>
        <v>1946</v>
      </c>
      <c r="H1946">
        <v>1944</v>
      </c>
      <c r="I1946" t="s">
        <v>2128</v>
      </c>
      <c r="J1946" s="1" t="s">
        <v>3212</v>
      </c>
    </row>
    <row r="1947" spans="1:10">
      <c r="A1947">
        <f>MATCH(H1947,H$3:H1947,0)</f>
        <v>1945</v>
      </c>
      <c r="B1947">
        <f t="shared" si="60"/>
        <v>1</v>
      </c>
      <c r="C1947">
        <f t="shared" ca="1" si="61"/>
        <v>1947</v>
      </c>
      <c r="H1947">
        <v>1945</v>
      </c>
      <c r="I1947" t="s">
        <v>1437</v>
      </c>
      <c r="J1947" t="s">
        <v>2448</v>
      </c>
    </row>
    <row r="1948" spans="1:10">
      <c r="A1948">
        <f>MATCH(H1948,H$3:H1948,0)</f>
        <v>1946</v>
      </c>
      <c r="B1948">
        <f t="shared" si="60"/>
        <v>1</v>
      </c>
      <c r="C1948">
        <f t="shared" ca="1" si="61"/>
        <v>1948</v>
      </c>
      <c r="H1948">
        <v>1946</v>
      </c>
      <c r="I1948" t="s">
        <v>1672</v>
      </c>
      <c r="J1948" t="s">
        <v>2604</v>
      </c>
    </row>
    <row r="1949" spans="1:10">
      <c r="A1949">
        <f>MATCH(H1949,H$3:H1949,0)</f>
        <v>1947</v>
      </c>
      <c r="B1949">
        <f t="shared" si="60"/>
        <v>1</v>
      </c>
      <c r="C1949">
        <f t="shared" ca="1" si="61"/>
        <v>1949</v>
      </c>
      <c r="H1949">
        <v>1947</v>
      </c>
      <c r="I1949" t="s">
        <v>1825</v>
      </c>
      <c r="J1949" t="s">
        <v>3079</v>
      </c>
    </row>
    <row r="1950" spans="1:10">
      <c r="A1950">
        <f>MATCH(H1950,H$3:H1950,0)</f>
        <v>1948</v>
      </c>
      <c r="B1950">
        <f t="shared" si="60"/>
        <v>1</v>
      </c>
      <c r="C1950">
        <f t="shared" ca="1" si="61"/>
        <v>1950</v>
      </c>
      <c r="H1950">
        <v>1948</v>
      </c>
      <c r="I1950" t="s">
        <v>1541</v>
      </c>
      <c r="J1950" t="s">
        <v>2530</v>
      </c>
    </row>
    <row r="1951" spans="1:10">
      <c r="A1951">
        <f>MATCH(H1951,H$3:H1951,0)</f>
        <v>1949</v>
      </c>
      <c r="B1951">
        <f t="shared" si="60"/>
        <v>1</v>
      </c>
      <c r="C1951">
        <f t="shared" ca="1" si="61"/>
        <v>1951</v>
      </c>
      <c r="H1951">
        <v>1949</v>
      </c>
      <c r="I1951" t="s">
        <v>1529</v>
      </c>
      <c r="J1951" t="s">
        <v>2516</v>
      </c>
    </row>
    <row r="1952" spans="1:10">
      <c r="A1952">
        <f>MATCH(H1952,H$3:H1952,0)</f>
        <v>1950</v>
      </c>
      <c r="B1952">
        <f t="shared" si="60"/>
        <v>1</v>
      </c>
      <c r="C1952">
        <f t="shared" ca="1" si="61"/>
        <v>1952</v>
      </c>
      <c r="H1952">
        <v>1950</v>
      </c>
      <c r="I1952" t="s">
        <v>1828</v>
      </c>
      <c r="J1952" t="s">
        <v>2721</v>
      </c>
    </row>
    <row r="1953" spans="1:10">
      <c r="A1953">
        <f>MATCH(H1953,H$3:H1953,0)</f>
        <v>1951</v>
      </c>
      <c r="B1953">
        <f t="shared" si="60"/>
        <v>1</v>
      </c>
      <c r="C1953">
        <f t="shared" ca="1" si="61"/>
        <v>1953</v>
      </c>
      <c r="H1953">
        <v>1951</v>
      </c>
      <c r="I1953" t="s">
        <v>1888</v>
      </c>
      <c r="J1953" t="s">
        <v>2764</v>
      </c>
    </row>
    <row r="1954" spans="1:10">
      <c r="A1954">
        <f>MATCH(H1954,H$3:H1954,0)</f>
        <v>1952</v>
      </c>
      <c r="B1954">
        <f t="shared" si="60"/>
        <v>1</v>
      </c>
      <c r="C1954">
        <f t="shared" ca="1" si="61"/>
        <v>1954</v>
      </c>
      <c r="H1954">
        <v>1952</v>
      </c>
      <c r="I1954" t="s">
        <v>1414</v>
      </c>
      <c r="J1954" t="s">
        <v>2434</v>
      </c>
    </row>
    <row r="1955" spans="1:10">
      <c r="A1955">
        <f>MATCH(H1955,H$3:H1955,0)</f>
        <v>1953</v>
      </c>
      <c r="B1955">
        <f t="shared" si="60"/>
        <v>1</v>
      </c>
      <c r="C1955">
        <f t="shared" ca="1" si="61"/>
        <v>1955</v>
      </c>
      <c r="H1955">
        <v>1953</v>
      </c>
      <c r="I1955" t="s">
        <v>1180</v>
      </c>
      <c r="J1955" t="s">
        <v>2241</v>
      </c>
    </row>
    <row r="1956" spans="1:10">
      <c r="A1956">
        <f>MATCH(H1956,H$3:H1956,0)</f>
        <v>1954</v>
      </c>
      <c r="B1956">
        <f t="shared" si="60"/>
        <v>1</v>
      </c>
      <c r="C1956">
        <f t="shared" ca="1" si="61"/>
        <v>1956</v>
      </c>
      <c r="H1956">
        <v>1954</v>
      </c>
      <c r="I1956" t="s">
        <v>2039</v>
      </c>
      <c r="J1956" t="s">
        <v>2885</v>
      </c>
    </row>
    <row r="1957" spans="1:10">
      <c r="A1957">
        <f>MATCH(H1957,H$3:H1957,0)</f>
        <v>1955</v>
      </c>
      <c r="B1957">
        <f t="shared" si="60"/>
        <v>1</v>
      </c>
      <c r="C1957">
        <f t="shared" ca="1" si="61"/>
        <v>1957</v>
      </c>
      <c r="H1957">
        <v>1955</v>
      </c>
      <c r="I1957" t="s">
        <v>516</v>
      </c>
      <c r="J1957" t="s">
        <v>3213</v>
      </c>
    </row>
    <row r="1958" spans="1:10">
      <c r="A1958">
        <f>MATCH(H1958,H$3:H1958,0)</f>
        <v>1956</v>
      </c>
      <c r="B1958">
        <f t="shared" si="60"/>
        <v>1</v>
      </c>
      <c r="C1958">
        <f t="shared" ca="1" si="61"/>
        <v>1958</v>
      </c>
      <c r="H1958">
        <v>1956</v>
      </c>
      <c r="I1958" t="s">
        <v>1520</v>
      </c>
      <c r="J1958" t="s">
        <v>3214</v>
      </c>
    </row>
    <row r="1959" spans="1:10">
      <c r="A1959">
        <f>MATCH(H1959,H$3:H1959,0)</f>
        <v>1957</v>
      </c>
      <c r="B1959">
        <f t="shared" si="60"/>
        <v>1</v>
      </c>
      <c r="C1959">
        <f t="shared" ca="1" si="61"/>
        <v>1959</v>
      </c>
      <c r="H1959">
        <v>1957</v>
      </c>
      <c r="I1959" t="s">
        <v>3010</v>
      </c>
      <c r="J1959" t="s">
        <v>3046</v>
      </c>
    </row>
    <row r="1960" spans="1:10">
      <c r="A1960">
        <f>MATCH(H1960,H$3:H1960,0)</f>
        <v>1958</v>
      </c>
      <c r="B1960">
        <f t="shared" si="60"/>
        <v>1</v>
      </c>
      <c r="C1960">
        <f t="shared" ca="1" si="61"/>
        <v>1960</v>
      </c>
      <c r="H1960">
        <v>1958</v>
      </c>
      <c r="I1960" t="s">
        <v>1664</v>
      </c>
      <c r="J1960" t="s">
        <v>2596</v>
      </c>
    </row>
    <row r="1961" spans="1:10">
      <c r="A1961">
        <f>MATCH(H1961,H$3:H1961,0)</f>
        <v>1959</v>
      </c>
      <c r="B1961">
        <f t="shared" si="60"/>
        <v>1</v>
      </c>
      <c r="C1961">
        <f t="shared" ca="1" si="61"/>
        <v>1961</v>
      </c>
      <c r="H1961">
        <v>1959</v>
      </c>
      <c r="I1961" t="s">
        <v>1734</v>
      </c>
      <c r="J1961" t="s">
        <v>2650</v>
      </c>
    </row>
    <row r="1962" spans="1:10">
      <c r="A1962">
        <f>MATCH(H1962,H$3:H1962,0)</f>
        <v>1960</v>
      </c>
      <c r="B1962">
        <f t="shared" si="60"/>
        <v>1</v>
      </c>
      <c r="C1962">
        <f t="shared" ca="1" si="61"/>
        <v>1962</v>
      </c>
      <c r="H1962">
        <v>1960</v>
      </c>
      <c r="I1962" t="s">
        <v>2999</v>
      </c>
      <c r="J1962" s="1" t="s">
        <v>3215</v>
      </c>
    </row>
    <row r="1963" spans="1:10">
      <c r="A1963">
        <f>MATCH(H1963,H$3:H1963,0)</f>
        <v>1961</v>
      </c>
      <c r="B1963">
        <f t="shared" si="60"/>
        <v>1</v>
      </c>
      <c r="C1963">
        <f t="shared" ca="1" si="61"/>
        <v>1963</v>
      </c>
      <c r="H1963">
        <v>1961</v>
      </c>
      <c r="I1963" t="s">
        <v>1686</v>
      </c>
      <c r="J1963" t="s">
        <v>2615</v>
      </c>
    </row>
    <row r="1964" spans="1:10">
      <c r="A1964">
        <f>MATCH(H1964,H$3:H1964,0)</f>
        <v>1962</v>
      </c>
      <c r="B1964">
        <f t="shared" si="60"/>
        <v>1</v>
      </c>
      <c r="C1964">
        <f t="shared" ca="1" si="61"/>
        <v>1964</v>
      </c>
      <c r="H1964">
        <v>1962</v>
      </c>
      <c r="I1964" t="s">
        <v>1662</v>
      </c>
      <c r="J1964" t="s">
        <v>3074</v>
      </c>
    </row>
    <row r="1965" spans="1:10">
      <c r="A1965">
        <f>MATCH(H1965,H$3:H1965,0)</f>
        <v>1963</v>
      </c>
      <c r="B1965">
        <f t="shared" si="60"/>
        <v>1</v>
      </c>
      <c r="C1965">
        <f t="shared" ca="1" si="61"/>
        <v>1965</v>
      </c>
      <c r="H1965">
        <v>1963</v>
      </c>
      <c r="I1965" t="s">
        <v>2167</v>
      </c>
      <c r="J1965" t="s">
        <v>2167</v>
      </c>
    </row>
    <row r="1966" spans="1:10">
      <c r="A1966">
        <f>MATCH(H1966,H$3:H1966,0)</f>
        <v>1964</v>
      </c>
      <c r="B1966">
        <f t="shared" si="60"/>
        <v>1</v>
      </c>
      <c r="C1966">
        <f t="shared" ca="1" si="61"/>
        <v>1966</v>
      </c>
      <c r="H1966">
        <v>1964</v>
      </c>
      <c r="I1966" t="s">
        <v>3518</v>
      </c>
      <c r="J1966" t="s">
        <v>3519</v>
      </c>
    </row>
    <row r="1967" spans="1:10">
      <c r="A1967">
        <f>MATCH(H1967,H$3:H1967,0)</f>
        <v>1965</v>
      </c>
      <c r="B1967">
        <f t="shared" si="60"/>
        <v>1</v>
      </c>
      <c r="C1967">
        <f t="shared" ca="1" si="61"/>
        <v>1967</v>
      </c>
      <c r="H1967">
        <v>1965</v>
      </c>
      <c r="I1967" t="s">
        <v>2013</v>
      </c>
      <c r="J1967" t="s">
        <v>2844</v>
      </c>
    </row>
    <row r="1968" spans="1:10">
      <c r="A1968">
        <f>MATCH(H1968,H$3:H1968,0)</f>
        <v>1966</v>
      </c>
      <c r="B1968">
        <f t="shared" si="60"/>
        <v>1</v>
      </c>
      <c r="C1968">
        <f t="shared" ca="1" si="61"/>
        <v>1968</v>
      </c>
      <c r="H1968">
        <v>1966</v>
      </c>
      <c r="I1968" s="1" t="s">
        <v>3956</v>
      </c>
      <c r="J1968" s="1" t="s">
        <v>3957</v>
      </c>
    </row>
    <row r="1969" spans="1:10">
      <c r="A1969">
        <f>MATCH(H1969,H$3:H1969,0)</f>
        <v>1967</v>
      </c>
      <c r="B1969">
        <f t="shared" si="60"/>
        <v>1</v>
      </c>
      <c r="C1969">
        <f t="shared" ca="1" si="61"/>
        <v>1969</v>
      </c>
      <c r="H1969">
        <v>1967</v>
      </c>
      <c r="I1969" t="s">
        <v>1976</v>
      </c>
      <c r="J1969" t="s">
        <v>2844</v>
      </c>
    </row>
    <row r="1970" spans="1:10">
      <c r="A1970">
        <f>MATCH(H1970,H$3:H1970,0)</f>
        <v>1968</v>
      </c>
      <c r="B1970">
        <f t="shared" si="60"/>
        <v>1</v>
      </c>
      <c r="C1970">
        <f t="shared" ca="1" si="61"/>
        <v>1970</v>
      </c>
      <c r="H1970">
        <v>1968</v>
      </c>
      <c r="I1970" t="s">
        <v>1805</v>
      </c>
      <c r="J1970" t="s">
        <v>2707</v>
      </c>
    </row>
    <row r="1971" spans="1:10">
      <c r="A1971">
        <f>MATCH(H1971,H$3:H1971,0)</f>
        <v>1969</v>
      </c>
      <c r="B1971">
        <f t="shared" si="60"/>
        <v>1</v>
      </c>
      <c r="C1971">
        <f t="shared" ca="1" si="61"/>
        <v>1971</v>
      </c>
      <c r="H1971">
        <v>1969</v>
      </c>
      <c r="I1971" t="s">
        <v>2163</v>
      </c>
      <c r="J1971" t="s">
        <v>2163</v>
      </c>
    </row>
    <row r="1972" spans="1:10">
      <c r="A1972">
        <f>MATCH(H1972,H$3:H1972,0)</f>
        <v>1970</v>
      </c>
      <c r="B1972">
        <f t="shared" si="60"/>
        <v>1</v>
      </c>
      <c r="C1972">
        <f t="shared" ca="1" si="61"/>
        <v>1972</v>
      </c>
      <c r="H1972">
        <v>1970</v>
      </c>
      <c r="I1972" t="s">
        <v>1265</v>
      </c>
      <c r="J1972" t="s">
        <v>2311</v>
      </c>
    </row>
    <row r="1973" spans="1:10">
      <c r="A1973">
        <f>MATCH(H1973,H$3:H1973,0)</f>
        <v>1971</v>
      </c>
      <c r="B1973">
        <f t="shared" si="60"/>
        <v>1</v>
      </c>
      <c r="C1973">
        <f t="shared" ca="1" si="61"/>
        <v>1973</v>
      </c>
      <c r="H1973">
        <v>1971</v>
      </c>
      <c r="I1973" t="s">
        <v>1273</v>
      </c>
      <c r="J1973" t="s">
        <v>2320</v>
      </c>
    </row>
    <row r="1974" spans="1:10">
      <c r="A1974">
        <f>MATCH(H1974,H$3:H1974,0)</f>
        <v>1972</v>
      </c>
      <c r="B1974">
        <f t="shared" si="60"/>
        <v>1</v>
      </c>
      <c r="C1974">
        <f t="shared" ca="1" si="61"/>
        <v>1974</v>
      </c>
      <c r="H1974">
        <v>1972</v>
      </c>
      <c r="I1974" t="s">
        <v>1272</v>
      </c>
      <c r="J1974" t="s">
        <v>2319</v>
      </c>
    </row>
    <row r="1975" spans="1:10">
      <c r="A1975">
        <f>MATCH(H1975,H$3:H1975,0)</f>
        <v>1973</v>
      </c>
      <c r="B1975">
        <f t="shared" si="60"/>
        <v>1</v>
      </c>
      <c r="C1975">
        <f t="shared" ca="1" si="61"/>
        <v>1975</v>
      </c>
      <c r="H1975">
        <v>1973</v>
      </c>
      <c r="I1975" t="s">
        <v>2170</v>
      </c>
      <c r="J1975" t="s">
        <v>2982</v>
      </c>
    </row>
    <row r="1976" spans="1:10">
      <c r="A1976">
        <f>MATCH(H1976,H$3:H1976,0)</f>
        <v>1974</v>
      </c>
      <c r="B1976">
        <f t="shared" si="60"/>
        <v>1</v>
      </c>
      <c r="C1976">
        <f t="shared" ca="1" si="61"/>
        <v>1976</v>
      </c>
      <c r="H1976">
        <v>1974</v>
      </c>
      <c r="I1976" t="s">
        <v>3520</v>
      </c>
      <c r="J1976" t="s">
        <v>3521</v>
      </c>
    </row>
    <row r="1977" spans="1:10">
      <c r="A1977">
        <f>MATCH(H1977,H$3:H1977,0)</f>
        <v>1975</v>
      </c>
      <c r="B1977">
        <f t="shared" si="60"/>
        <v>1</v>
      </c>
      <c r="C1977">
        <f t="shared" ca="1" si="61"/>
        <v>1977</v>
      </c>
      <c r="H1977">
        <v>1975</v>
      </c>
      <c r="I1977" t="s">
        <v>1945</v>
      </c>
      <c r="J1977" t="s">
        <v>2818</v>
      </c>
    </row>
    <row r="1978" spans="1:10">
      <c r="A1978">
        <f>MATCH(H1978,H$3:H1978,0)</f>
        <v>1976</v>
      </c>
      <c r="B1978">
        <f t="shared" si="60"/>
        <v>1</v>
      </c>
      <c r="C1978">
        <f t="shared" ca="1" si="61"/>
        <v>1978</v>
      </c>
      <c r="H1978">
        <v>1976</v>
      </c>
      <c r="I1978" t="s">
        <v>1946</v>
      </c>
      <c r="J1978" t="s">
        <v>2819</v>
      </c>
    </row>
    <row r="1979" spans="1:10">
      <c r="A1979">
        <f>MATCH(H1979,H$3:H1979,0)</f>
        <v>1977</v>
      </c>
      <c r="B1979">
        <f t="shared" si="60"/>
        <v>1</v>
      </c>
      <c r="C1979">
        <f t="shared" ca="1" si="61"/>
        <v>1979</v>
      </c>
      <c r="H1979">
        <v>1977</v>
      </c>
      <c r="I1979" t="s">
        <v>1770</v>
      </c>
      <c r="J1979" t="s">
        <v>2679</v>
      </c>
    </row>
    <row r="1980" spans="1:10">
      <c r="A1980">
        <f>MATCH(H1980,H$3:H1980,0)</f>
        <v>1978</v>
      </c>
      <c r="B1980">
        <f t="shared" si="60"/>
        <v>1</v>
      </c>
      <c r="C1980">
        <f t="shared" ca="1" si="61"/>
        <v>1980</v>
      </c>
      <c r="H1980">
        <v>1978</v>
      </c>
      <c r="I1980" t="s">
        <v>1229</v>
      </c>
      <c r="J1980" t="s">
        <v>2283</v>
      </c>
    </row>
    <row r="1981" spans="1:10">
      <c r="A1981">
        <f>MATCH(H1981,H$3:H1981,0)</f>
        <v>1979</v>
      </c>
      <c r="B1981">
        <f t="shared" si="60"/>
        <v>1</v>
      </c>
      <c r="C1981">
        <f t="shared" ca="1" si="61"/>
        <v>1981</v>
      </c>
      <c r="H1981">
        <v>1979</v>
      </c>
      <c r="I1981" t="s">
        <v>1766</v>
      </c>
      <c r="J1981" t="s">
        <v>2675</v>
      </c>
    </row>
    <row r="1982" spans="1:10">
      <c r="A1982">
        <f>MATCH(H1982,H$3:H1982,0)</f>
        <v>1980</v>
      </c>
      <c r="B1982">
        <f t="shared" si="60"/>
        <v>1</v>
      </c>
      <c r="C1982">
        <f t="shared" ca="1" si="61"/>
        <v>1982</v>
      </c>
      <c r="H1982">
        <v>1980</v>
      </c>
      <c r="I1982" t="s">
        <v>1303</v>
      </c>
      <c r="J1982" t="s">
        <v>2339</v>
      </c>
    </row>
    <row r="1983" spans="1:10">
      <c r="A1983">
        <f>MATCH(H1983,H$3:H1983,0)</f>
        <v>1981</v>
      </c>
      <c r="B1983">
        <f t="shared" si="60"/>
        <v>1</v>
      </c>
      <c r="C1983">
        <f t="shared" ca="1" si="61"/>
        <v>1983</v>
      </c>
      <c r="H1983">
        <v>1981</v>
      </c>
      <c r="I1983" t="s">
        <v>1808</v>
      </c>
      <c r="J1983" t="s">
        <v>2709</v>
      </c>
    </row>
    <row r="1984" spans="1:10">
      <c r="A1984">
        <f>MATCH(H1984,H$3:H1984,0)</f>
        <v>1982</v>
      </c>
      <c r="B1984">
        <f t="shared" si="60"/>
        <v>1</v>
      </c>
      <c r="C1984">
        <f t="shared" ca="1" si="61"/>
        <v>1984</v>
      </c>
      <c r="H1984">
        <v>1982</v>
      </c>
      <c r="I1984" t="s">
        <v>1812</v>
      </c>
      <c r="J1984" t="s">
        <v>2713</v>
      </c>
    </row>
    <row r="1985" spans="1:10">
      <c r="A1985">
        <f>MATCH(H1985,H$3:H1985,0)</f>
        <v>1983</v>
      </c>
      <c r="B1985">
        <f t="shared" si="60"/>
        <v>1</v>
      </c>
      <c r="C1985">
        <f t="shared" ca="1" si="61"/>
        <v>1985</v>
      </c>
      <c r="H1985">
        <v>1983</v>
      </c>
      <c r="I1985" t="s">
        <v>1348</v>
      </c>
      <c r="J1985" t="s">
        <v>2383</v>
      </c>
    </row>
    <row r="1986" spans="1:10">
      <c r="A1986">
        <f>MATCH(H1986,H$3:H1986,0)</f>
        <v>1984</v>
      </c>
      <c r="B1986">
        <f t="shared" si="60"/>
        <v>1</v>
      </c>
      <c r="C1986">
        <f t="shared" ca="1" si="61"/>
        <v>1986</v>
      </c>
      <c r="H1986">
        <v>1984</v>
      </c>
      <c r="I1986" t="s">
        <v>1816</v>
      </c>
      <c r="J1986" t="s">
        <v>2716</v>
      </c>
    </row>
    <row r="1987" spans="1:10">
      <c r="A1987">
        <f>MATCH(H1987,H$3:H1987,0)</f>
        <v>1985</v>
      </c>
      <c r="B1987">
        <f t="shared" si="60"/>
        <v>1</v>
      </c>
      <c r="C1987">
        <f t="shared" ca="1" si="61"/>
        <v>1987</v>
      </c>
      <c r="H1987">
        <v>1985</v>
      </c>
      <c r="I1987" t="s">
        <v>2166</v>
      </c>
      <c r="J1987" t="s">
        <v>2979</v>
      </c>
    </row>
    <row r="1988" spans="1:10">
      <c r="A1988">
        <f>MATCH(H1988,H$3:H1988,0)</f>
        <v>1986</v>
      </c>
      <c r="B1988">
        <f t="shared" ref="B1988:B2051" si="62">COUNTIF(H$3:H$3102,H1988)</f>
        <v>1</v>
      </c>
      <c r="C1988">
        <f t="shared" ref="C1988:C2051" ca="1" si="63">LOOKUP(1,1/((OFFSET(D$3,A1988-1,0,B1988,1)="")+(OFFSET(D$3,A1988-1,0,B1988,1)=D$2))/((OFFSET(E$3,A1988-1,0,B1988,1)="")+(OFFSET(E$3,A1988-1,0,B1988,1)=E$2))/((OFFSET(F$3,A1988-1,0,B1988,1)="")+(OFFSET(F$3,A1988-1,0,B1988,1)=F$2))/((OFFSET(G$3,A1988-1,0,B1988,1)="")+(OFFSET(G$3,A1988-1,0,B1988,1)&lt;=G$2)),ROW(OFFSET(D$3,A1988-1,0,B1988,1)))</f>
        <v>1988</v>
      </c>
      <c r="H1988">
        <v>1986</v>
      </c>
      <c r="I1988" t="s">
        <v>1548</v>
      </c>
      <c r="J1988" t="s">
        <v>1548</v>
      </c>
    </row>
    <row r="1989" spans="1:10">
      <c r="A1989">
        <f>MATCH(H1989,H$3:H1989,0)</f>
        <v>1987</v>
      </c>
      <c r="B1989">
        <f t="shared" si="62"/>
        <v>1</v>
      </c>
      <c r="C1989">
        <f t="shared" ca="1" si="63"/>
        <v>1989</v>
      </c>
      <c r="H1989">
        <v>1987</v>
      </c>
      <c r="I1989" t="s">
        <v>1698</v>
      </c>
      <c r="J1989" t="s">
        <v>2625</v>
      </c>
    </row>
    <row r="1990" spans="1:10">
      <c r="A1990">
        <f>MATCH(H1990,H$3:H1990,0)</f>
        <v>1988</v>
      </c>
      <c r="B1990">
        <f t="shared" si="62"/>
        <v>1</v>
      </c>
      <c r="C1990">
        <f t="shared" ca="1" si="63"/>
        <v>1990</v>
      </c>
      <c r="H1990">
        <v>1988</v>
      </c>
      <c r="I1990" t="s">
        <v>1132</v>
      </c>
      <c r="J1990" t="s">
        <v>2218</v>
      </c>
    </row>
    <row r="1991" spans="1:10">
      <c r="A1991">
        <f>MATCH(H1991,H$3:H1991,0)</f>
        <v>1989</v>
      </c>
      <c r="B1991">
        <f t="shared" si="62"/>
        <v>1</v>
      </c>
      <c r="C1991">
        <f t="shared" ca="1" si="63"/>
        <v>1991</v>
      </c>
      <c r="H1991">
        <v>1989</v>
      </c>
      <c r="I1991" t="s">
        <v>1700</v>
      </c>
      <c r="J1991" t="s">
        <v>2627</v>
      </c>
    </row>
    <row r="1992" spans="1:10">
      <c r="A1992">
        <f>MATCH(H1992,H$3:H1992,0)</f>
        <v>1990</v>
      </c>
      <c r="B1992">
        <f t="shared" si="62"/>
        <v>1</v>
      </c>
      <c r="C1992">
        <f t="shared" ca="1" si="63"/>
        <v>1992</v>
      </c>
      <c r="H1992">
        <v>1990</v>
      </c>
      <c r="I1992" t="s">
        <v>2118</v>
      </c>
      <c r="J1992" t="s">
        <v>3216</v>
      </c>
    </row>
    <row r="1993" spans="1:10">
      <c r="A1993">
        <f>MATCH(H1993,H$3:H1993,0)</f>
        <v>1991</v>
      </c>
      <c r="B1993">
        <f t="shared" si="62"/>
        <v>1</v>
      </c>
      <c r="C1993">
        <f t="shared" ca="1" si="63"/>
        <v>1993</v>
      </c>
      <c r="H1993">
        <v>1991</v>
      </c>
      <c r="I1993" t="s">
        <v>1077</v>
      </c>
      <c r="J1993" s="1" t="s">
        <v>3217</v>
      </c>
    </row>
    <row r="1994" spans="1:10">
      <c r="A1994">
        <f>MATCH(H1994,H$3:H1994,0)</f>
        <v>1992</v>
      </c>
      <c r="B1994">
        <f t="shared" si="62"/>
        <v>1</v>
      </c>
      <c r="C1994">
        <f t="shared" ca="1" si="63"/>
        <v>1994</v>
      </c>
      <c r="H1994">
        <v>1992</v>
      </c>
      <c r="I1994" t="s">
        <v>1603</v>
      </c>
      <c r="J1994" t="s">
        <v>2570</v>
      </c>
    </row>
    <row r="1995" spans="1:10">
      <c r="A1995">
        <f>MATCH(H1995,H$3:H1995,0)</f>
        <v>1993</v>
      </c>
      <c r="B1995">
        <f t="shared" si="62"/>
        <v>1</v>
      </c>
      <c r="C1995">
        <f t="shared" ca="1" si="63"/>
        <v>1995</v>
      </c>
      <c r="H1995">
        <v>1993</v>
      </c>
      <c r="I1995" t="s">
        <v>2053</v>
      </c>
      <c r="J1995" t="s">
        <v>2892</v>
      </c>
    </row>
    <row r="1996" spans="1:10">
      <c r="A1996">
        <f>MATCH(H1996,H$3:H1996,0)</f>
        <v>1994</v>
      </c>
      <c r="B1996">
        <f t="shared" si="62"/>
        <v>1</v>
      </c>
      <c r="C1996">
        <f t="shared" ca="1" si="63"/>
        <v>1996</v>
      </c>
      <c r="H1996">
        <v>1994</v>
      </c>
      <c r="I1996" t="s">
        <v>1990</v>
      </c>
      <c r="J1996" t="s">
        <v>2863</v>
      </c>
    </row>
    <row r="1997" spans="1:10">
      <c r="A1997">
        <f>MATCH(H1997,H$3:H1997,0)</f>
        <v>1995</v>
      </c>
      <c r="B1997">
        <f t="shared" si="62"/>
        <v>1</v>
      </c>
      <c r="C1997">
        <f t="shared" ca="1" si="63"/>
        <v>1997</v>
      </c>
      <c r="H1997">
        <v>1995</v>
      </c>
      <c r="I1997" t="s">
        <v>1758</v>
      </c>
      <c r="J1997" t="s">
        <v>2670</v>
      </c>
    </row>
    <row r="1998" spans="1:10">
      <c r="A1998">
        <f>MATCH(H1998,H$3:H1998,0)</f>
        <v>1996</v>
      </c>
      <c r="B1998">
        <f t="shared" si="62"/>
        <v>1</v>
      </c>
      <c r="C1998">
        <f t="shared" ca="1" si="63"/>
        <v>1998</v>
      </c>
      <c r="H1998">
        <v>1996</v>
      </c>
      <c r="I1998" t="s">
        <v>1188</v>
      </c>
      <c r="J1998" t="s">
        <v>3218</v>
      </c>
    </row>
    <row r="1999" spans="1:10">
      <c r="A1999">
        <f>MATCH(H1999,H$3:H1999,0)</f>
        <v>1997</v>
      </c>
      <c r="B1999">
        <f t="shared" si="62"/>
        <v>1</v>
      </c>
      <c r="C1999">
        <f t="shared" ca="1" si="63"/>
        <v>1999</v>
      </c>
      <c r="H1999">
        <v>1997</v>
      </c>
      <c r="I1999" t="s">
        <v>1450</v>
      </c>
      <c r="J1999" t="s">
        <v>3068</v>
      </c>
    </row>
    <row r="2000" spans="1:10" ht="25.5">
      <c r="A2000">
        <f>MATCH(H2000,H$3:H2000,0)</f>
        <v>1998</v>
      </c>
      <c r="B2000">
        <f t="shared" si="62"/>
        <v>1</v>
      </c>
      <c r="C2000">
        <f t="shared" ca="1" si="63"/>
        <v>2000</v>
      </c>
      <c r="H2000">
        <v>1998</v>
      </c>
      <c r="I2000" s="9" t="s">
        <v>3522</v>
      </c>
      <c r="J2000" s="9" t="s">
        <v>3523</v>
      </c>
    </row>
    <row r="2001" spans="1:10">
      <c r="A2001">
        <f>MATCH(H2001,H$3:H2001,0)</f>
        <v>1999</v>
      </c>
      <c r="B2001">
        <f t="shared" si="62"/>
        <v>1</v>
      </c>
      <c r="C2001">
        <f t="shared" ca="1" si="63"/>
        <v>2001</v>
      </c>
      <c r="H2001">
        <v>1999</v>
      </c>
      <c r="I2001" t="s">
        <v>1452</v>
      </c>
      <c r="J2001" t="s">
        <v>2462</v>
      </c>
    </row>
    <row r="2002" spans="1:10">
      <c r="A2002">
        <f>MATCH(H2002,H$3:H2002,0)</f>
        <v>2000</v>
      </c>
      <c r="B2002">
        <f t="shared" si="62"/>
        <v>1</v>
      </c>
      <c r="C2002">
        <f t="shared" ca="1" si="63"/>
        <v>2002</v>
      </c>
      <c r="H2002">
        <v>2000</v>
      </c>
      <c r="I2002" t="s">
        <v>1911</v>
      </c>
      <c r="J2002" t="s">
        <v>2787</v>
      </c>
    </row>
    <row r="2003" spans="1:10">
      <c r="A2003">
        <f>MATCH(H2003,H$3:H2003,0)</f>
        <v>2001</v>
      </c>
      <c r="B2003">
        <f t="shared" si="62"/>
        <v>1</v>
      </c>
      <c r="C2003">
        <f t="shared" ca="1" si="63"/>
        <v>2003</v>
      </c>
      <c r="H2003">
        <v>2001</v>
      </c>
      <c r="I2003" t="s">
        <v>1628</v>
      </c>
      <c r="J2003" s="1" t="s">
        <v>3219</v>
      </c>
    </row>
    <row r="2004" spans="1:10">
      <c r="A2004">
        <f>MATCH(H2004,H$3:H2004,0)</f>
        <v>2002</v>
      </c>
      <c r="B2004">
        <f t="shared" si="62"/>
        <v>1</v>
      </c>
      <c r="C2004">
        <f t="shared" ca="1" si="63"/>
        <v>2004</v>
      </c>
      <c r="H2004">
        <v>2002</v>
      </c>
      <c r="I2004" t="s">
        <v>2178</v>
      </c>
      <c r="J2004" t="s">
        <v>2988</v>
      </c>
    </row>
    <row r="2005" spans="1:10" ht="25.5">
      <c r="A2005">
        <f>MATCH(H2005,H$3:H2005,0)</f>
        <v>2003</v>
      </c>
      <c r="B2005">
        <f t="shared" si="62"/>
        <v>1</v>
      </c>
      <c r="C2005">
        <f t="shared" ca="1" si="63"/>
        <v>2005</v>
      </c>
      <c r="H2005">
        <v>2003</v>
      </c>
      <c r="I2005" s="9" t="s">
        <v>3524</v>
      </c>
      <c r="J2005" s="9" t="s">
        <v>3525</v>
      </c>
    </row>
    <row r="2006" spans="1:10">
      <c r="A2006">
        <f>MATCH(H2006,H$3:H2006,0)</f>
        <v>2004</v>
      </c>
      <c r="B2006">
        <f t="shared" si="62"/>
        <v>1</v>
      </c>
      <c r="C2006">
        <f t="shared" ca="1" si="63"/>
        <v>2006</v>
      </c>
      <c r="H2006">
        <v>2004</v>
      </c>
      <c r="I2006" t="s">
        <v>1386</v>
      </c>
      <c r="J2006" t="s">
        <v>832</v>
      </c>
    </row>
    <row r="2007" spans="1:10">
      <c r="A2007">
        <f>MATCH(H2007,H$3:H2007,0)</f>
        <v>2005</v>
      </c>
      <c r="B2007">
        <f t="shared" si="62"/>
        <v>1</v>
      </c>
      <c r="C2007">
        <f t="shared" ca="1" si="63"/>
        <v>2007</v>
      </c>
      <c r="H2007">
        <v>2005</v>
      </c>
      <c r="I2007" t="s">
        <v>1380</v>
      </c>
      <c r="J2007" t="s">
        <v>2410</v>
      </c>
    </row>
    <row r="2008" spans="1:10">
      <c r="A2008">
        <f>MATCH(H2008,H$3:H2008,0)</f>
        <v>2006</v>
      </c>
      <c r="B2008">
        <f t="shared" si="62"/>
        <v>1</v>
      </c>
      <c r="C2008">
        <f t="shared" ca="1" si="63"/>
        <v>2008</v>
      </c>
      <c r="H2008">
        <v>2006</v>
      </c>
      <c r="I2008" t="s">
        <v>1651</v>
      </c>
      <c r="J2008" t="s">
        <v>2591</v>
      </c>
    </row>
    <row r="2009" spans="1:10">
      <c r="A2009">
        <f>MATCH(H2009,H$3:H2009,0)</f>
        <v>2007</v>
      </c>
      <c r="B2009">
        <f t="shared" si="62"/>
        <v>1</v>
      </c>
      <c r="C2009">
        <f t="shared" ca="1" si="63"/>
        <v>2009</v>
      </c>
      <c r="H2009">
        <v>2007</v>
      </c>
      <c r="I2009" t="s">
        <v>1276</v>
      </c>
      <c r="J2009" t="s">
        <v>2322</v>
      </c>
    </row>
    <row r="2010" spans="1:10">
      <c r="A2010">
        <f>MATCH(H2010,H$3:H2010,0)</f>
        <v>2008</v>
      </c>
      <c r="B2010">
        <f t="shared" si="62"/>
        <v>1</v>
      </c>
      <c r="C2010">
        <f t="shared" ca="1" si="63"/>
        <v>2010</v>
      </c>
      <c r="H2010">
        <v>2008</v>
      </c>
      <c r="I2010" t="s">
        <v>1274</v>
      </c>
      <c r="J2010" t="s">
        <v>3063</v>
      </c>
    </row>
    <row r="2011" spans="1:10">
      <c r="A2011">
        <f>MATCH(H2011,H$3:H2011,0)</f>
        <v>2009</v>
      </c>
      <c r="B2011">
        <f t="shared" si="62"/>
        <v>1</v>
      </c>
      <c r="C2011">
        <f t="shared" ca="1" si="63"/>
        <v>2011</v>
      </c>
      <c r="H2011">
        <v>2009</v>
      </c>
      <c r="I2011" t="s">
        <v>1283</v>
      </c>
      <c r="J2011" t="s">
        <v>2328</v>
      </c>
    </row>
    <row r="2012" spans="1:10">
      <c r="A2012">
        <f>MATCH(H2012,H$3:H2012,0)</f>
        <v>2010</v>
      </c>
      <c r="B2012">
        <f t="shared" si="62"/>
        <v>1</v>
      </c>
      <c r="C2012">
        <f t="shared" ca="1" si="63"/>
        <v>2012</v>
      </c>
      <c r="H2012">
        <v>2010</v>
      </c>
      <c r="I2012" t="s">
        <v>2080</v>
      </c>
      <c r="J2012" t="s">
        <v>2012</v>
      </c>
    </row>
    <row r="2013" spans="1:10">
      <c r="A2013">
        <f>MATCH(H2013,H$3:H2013,0)</f>
        <v>2011</v>
      </c>
      <c r="B2013">
        <f t="shared" si="62"/>
        <v>1</v>
      </c>
      <c r="C2013">
        <f t="shared" ca="1" si="63"/>
        <v>2013</v>
      </c>
      <c r="H2013">
        <v>2011</v>
      </c>
      <c r="I2013" t="s">
        <v>2042</v>
      </c>
      <c r="J2013" t="s">
        <v>2012</v>
      </c>
    </row>
    <row r="2014" spans="1:10">
      <c r="A2014">
        <f>MATCH(H2014,H$3:H2014,0)</f>
        <v>2012</v>
      </c>
      <c r="B2014">
        <f t="shared" si="62"/>
        <v>1</v>
      </c>
      <c r="C2014">
        <f t="shared" ca="1" si="63"/>
        <v>2014</v>
      </c>
      <c r="H2014">
        <v>2012</v>
      </c>
      <c r="I2014" t="s">
        <v>1478</v>
      </c>
      <c r="J2014" t="s">
        <v>2012</v>
      </c>
    </row>
    <row r="2015" spans="1:10">
      <c r="A2015">
        <f>MATCH(H2015,H$3:H2015,0)</f>
        <v>2013</v>
      </c>
      <c r="B2015">
        <f t="shared" si="62"/>
        <v>1</v>
      </c>
      <c r="C2015">
        <f t="shared" ca="1" si="63"/>
        <v>2015</v>
      </c>
      <c r="H2015">
        <v>2013</v>
      </c>
      <c r="I2015" t="s">
        <v>1462</v>
      </c>
      <c r="J2015" t="s">
        <v>2472</v>
      </c>
    </row>
    <row r="2016" spans="1:10">
      <c r="A2016">
        <f>MATCH(H2016,H$3:H2016,0)</f>
        <v>2014</v>
      </c>
      <c r="B2016">
        <f t="shared" si="62"/>
        <v>1</v>
      </c>
      <c r="C2016">
        <f t="shared" ca="1" si="63"/>
        <v>2016</v>
      </c>
      <c r="H2016">
        <v>2014</v>
      </c>
      <c r="I2016" t="s">
        <v>1865</v>
      </c>
      <c r="J2016" t="s">
        <v>2746</v>
      </c>
    </row>
    <row r="2017" spans="1:10">
      <c r="A2017">
        <f>MATCH(H2017,H$3:H2017,0)</f>
        <v>2015</v>
      </c>
      <c r="B2017">
        <f t="shared" si="62"/>
        <v>1</v>
      </c>
      <c r="C2017">
        <f t="shared" ca="1" si="63"/>
        <v>2017</v>
      </c>
      <c r="H2017">
        <v>2015</v>
      </c>
      <c r="I2017" t="s">
        <v>1534</v>
      </c>
      <c r="J2017" t="s">
        <v>2522</v>
      </c>
    </row>
    <row r="2018" spans="1:10">
      <c r="A2018">
        <f>MATCH(H2018,H$3:H2018,0)</f>
        <v>2016</v>
      </c>
      <c r="B2018">
        <f t="shared" si="62"/>
        <v>1</v>
      </c>
      <c r="C2018">
        <f t="shared" ca="1" si="63"/>
        <v>2018</v>
      </c>
      <c r="H2018">
        <v>2016</v>
      </c>
      <c r="I2018" t="s">
        <v>1503</v>
      </c>
      <c r="J2018" t="s">
        <v>2505</v>
      </c>
    </row>
    <row r="2019" spans="1:10">
      <c r="A2019">
        <f>MATCH(H2019,H$3:H2019,0)</f>
        <v>2017</v>
      </c>
      <c r="B2019">
        <f t="shared" si="62"/>
        <v>1</v>
      </c>
      <c r="C2019">
        <f t="shared" ca="1" si="63"/>
        <v>2019</v>
      </c>
      <c r="H2019">
        <v>2017</v>
      </c>
      <c r="I2019" t="s">
        <v>1831</v>
      </c>
      <c r="J2019" t="s">
        <v>2723</v>
      </c>
    </row>
    <row r="2020" spans="1:10">
      <c r="A2020">
        <f>MATCH(H2020,H$3:H2020,0)</f>
        <v>2018</v>
      </c>
      <c r="B2020">
        <f t="shared" si="62"/>
        <v>1</v>
      </c>
      <c r="C2020">
        <f t="shared" ca="1" si="63"/>
        <v>2020</v>
      </c>
      <c r="H2020">
        <v>2018</v>
      </c>
      <c r="I2020" t="s">
        <v>1832</v>
      </c>
      <c r="J2020" t="s">
        <v>2723</v>
      </c>
    </row>
    <row r="2021" spans="1:10">
      <c r="A2021">
        <f>MATCH(H2021,H$3:H2021,0)</f>
        <v>2019</v>
      </c>
      <c r="B2021">
        <f t="shared" si="62"/>
        <v>1</v>
      </c>
      <c r="C2021">
        <f t="shared" ca="1" si="63"/>
        <v>2021</v>
      </c>
      <c r="H2021">
        <v>2019</v>
      </c>
      <c r="I2021" t="s">
        <v>1892</v>
      </c>
      <c r="J2021" t="s">
        <v>2768</v>
      </c>
    </row>
    <row r="2022" spans="1:10">
      <c r="A2022">
        <f>MATCH(H2022,H$3:H2022,0)</f>
        <v>2020</v>
      </c>
      <c r="B2022">
        <f t="shared" si="62"/>
        <v>1</v>
      </c>
      <c r="C2022">
        <f t="shared" ca="1" si="63"/>
        <v>2022</v>
      </c>
      <c r="H2022">
        <v>2020</v>
      </c>
      <c r="I2022" t="s">
        <v>1891</v>
      </c>
      <c r="J2022" t="s">
        <v>2767</v>
      </c>
    </row>
    <row r="2023" spans="1:10">
      <c r="A2023">
        <f>MATCH(H2023,H$3:H2023,0)</f>
        <v>2021</v>
      </c>
      <c r="B2023">
        <f t="shared" si="62"/>
        <v>1</v>
      </c>
      <c r="C2023">
        <f t="shared" ca="1" si="63"/>
        <v>2023</v>
      </c>
      <c r="H2023">
        <v>2021</v>
      </c>
      <c r="I2023" t="s">
        <v>1991</v>
      </c>
      <c r="J2023" t="s">
        <v>2853</v>
      </c>
    </row>
    <row r="2024" spans="1:10">
      <c r="A2024">
        <f>MATCH(H2024,H$3:H2024,0)</f>
        <v>2022</v>
      </c>
      <c r="B2024">
        <f t="shared" si="62"/>
        <v>1</v>
      </c>
      <c r="C2024">
        <f t="shared" ca="1" si="63"/>
        <v>2024</v>
      </c>
      <c r="H2024">
        <v>2022</v>
      </c>
      <c r="I2024" t="s">
        <v>1511</v>
      </c>
      <c r="J2024" t="s">
        <v>3120</v>
      </c>
    </row>
    <row r="2025" spans="1:10">
      <c r="A2025">
        <f>MATCH(H2025,H$3:H2025,0)</f>
        <v>2023</v>
      </c>
      <c r="B2025">
        <f t="shared" si="62"/>
        <v>1</v>
      </c>
      <c r="C2025">
        <f t="shared" ca="1" si="63"/>
        <v>2025</v>
      </c>
      <c r="H2025">
        <v>2023</v>
      </c>
      <c r="I2025" t="s">
        <v>1512</v>
      </c>
      <c r="J2025" t="s">
        <v>2510</v>
      </c>
    </row>
    <row r="2026" spans="1:10">
      <c r="A2026">
        <f>MATCH(H2026,H$3:H2026,0)</f>
        <v>2024</v>
      </c>
      <c r="B2026">
        <f t="shared" si="62"/>
        <v>1</v>
      </c>
      <c r="C2026">
        <f t="shared" ca="1" si="63"/>
        <v>2026</v>
      </c>
      <c r="H2026">
        <v>2024</v>
      </c>
      <c r="I2026" t="s">
        <v>1523</v>
      </c>
      <c r="J2026" t="s">
        <v>2012</v>
      </c>
    </row>
    <row r="2027" spans="1:10">
      <c r="A2027">
        <f>MATCH(H2027,H$3:H2027,0)</f>
        <v>2025</v>
      </c>
      <c r="B2027">
        <f t="shared" si="62"/>
        <v>1</v>
      </c>
      <c r="C2027">
        <f t="shared" ca="1" si="63"/>
        <v>2027</v>
      </c>
      <c r="H2027">
        <v>2025</v>
      </c>
      <c r="I2027" t="s">
        <v>1347</v>
      </c>
      <c r="J2027" t="s">
        <v>2382</v>
      </c>
    </row>
    <row r="2028" spans="1:10">
      <c r="A2028">
        <f>MATCH(H2028,H$3:H2028,0)</f>
        <v>2026</v>
      </c>
      <c r="B2028">
        <f t="shared" si="62"/>
        <v>1</v>
      </c>
      <c r="C2028">
        <f t="shared" ca="1" si="63"/>
        <v>2028</v>
      </c>
      <c r="H2028">
        <v>2026</v>
      </c>
      <c r="I2028" t="s">
        <v>1326</v>
      </c>
      <c r="J2028" t="s">
        <v>2356</v>
      </c>
    </row>
    <row r="2029" spans="1:10">
      <c r="A2029">
        <f>MATCH(H2029,H$3:H2029,0)</f>
        <v>2027</v>
      </c>
      <c r="B2029">
        <f t="shared" si="62"/>
        <v>1</v>
      </c>
      <c r="C2029">
        <f t="shared" ca="1" si="63"/>
        <v>2029</v>
      </c>
      <c r="H2029">
        <v>2027</v>
      </c>
      <c r="I2029" t="s">
        <v>1325</v>
      </c>
      <c r="J2029" t="s">
        <v>2355</v>
      </c>
    </row>
    <row r="2030" spans="1:10">
      <c r="A2030">
        <f>MATCH(H2030,H$3:H2030,0)</f>
        <v>2028</v>
      </c>
      <c r="B2030">
        <f t="shared" si="62"/>
        <v>1</v>
      </c>
      <c r="C2030">
        <f t="shared" ca="1" si="63"/>
        <v>2030</v>
      </c>
      <c r="H2030">
        <v>2028</v>
      </c>
      <c r="I2030" t="s">
        <v>1411</v>
      </c>
      <c r="J2030" t="s">
        <v>1411</v>
      </c>
    </row>
    <row r="2031" spans="1:10">
      <c r="A2031">
        <f>MATCH(H2031,H$3:H2031,0)</f>
        <v>2029</v>
      </c>
      <c r="B2031">
        <f t="shared" si="62"/>
        <v>1</v>
      </c>
      <c r="C2031">
        <f t="shared" ca="1" si="63"/>
        <v>2031</v>
      </c>
      <c r="H2031">
        <v>2029</v>
      </c>
      <c r="I2031" t="s">
        <v>3871</v>
      </c>
      <c r="J2031" t="s">
        <v>3874</v>
      </c>
    </row>
    <row r="2032" spans="1:10">
      <c r="A2032">
        <f>MATCH(H2032,H$3:H2032,0)</f>
        <v>2030</v>
      </c>
      <c r="B2032">
        <f t="shared" si="62"/>
        <v>1</v>
      </c>
      <c r="C2032">
        <f t="shared" ca="1" si="63"/>
        <v>2032</v>
      </c>
      <c r="H2032">
        <v>2030</v>
      </c>
      <c r="I2032" t="s">
        <v>1643</v>
      </c>
      <c r="J2032" t="s">
        <v>3220</v>
      </c>
    </row>
    <row r="2033" spans="1:10" ht="25.5">
      <c r="A2033">
        <f>MATCH(H2033,H$3:H2033,0)</f>
        <v>2031</v>
      </c>
      <c r="B2033">
        <f t="shared" si="62"/>
        <v>1</v>
      </c>
      <c r="C2033">
        <f t="shared" ca="1" si="63"/>
        <v>2033</v>
      </c>
      <c r="H2033">
        <v>2031</v>
      </c>
      <c r="I2033" s="9" t="s">
        <v>3526</v>
      </c>
      <c r="J2033" s="9" t="s">
        <v>3527</v>
      </c>
    </row>
    <row r="2034" spans="1:10">
      <c r="A2034">
        <f>MATCH(H2034,H$3:H2034,0)</f>
        <v>2032</v>
      </c>
      <c r="B2034">
        <f t="shared" si="62"/>
        <v>1</v>
      </c>
      <c r="C2034">
        <f t="shared" ca="1" si="63"/>
        <v>2034</v>
      </c>
      <c r="H2034">
        <v>2032</v>
      </c>
      <c r="I2034" t="s">
        <v>2107</v>
      </c>
      <c r="J2034" t="s">
        <v>2946</v>
      </c>
    </row>
    <row r="2035" spans="1:10">
      <c r="A2035">
        <f>MATCH(H2035,H$3:H2035,0)</f>
        <v>2033</v>
      </c>
      <c r="B2035">
        <f t="shared" si="62"/>
        <v>1</v>
      </c>
      <c r="C2035">
        <f t="shared" ca="1" si="63"/>
        <v>2035</v>
      </c>
      <c r="H2035">
        <v>2033</v>
      </c>
      <c r="I2035" t="s">
        <v>2044</v>
      </c>
      <c r="J2035" t="s">
        <v>2044</v>
      </c>
    </row>
    <row r="2036" spans="1:10">
      <c r="A2036">
        <f>MATCH(H2036,H$3:H2036,0)</f>
        <v>2034</v>
      </c>
      <c r="B2036">
        <f t="shared" si="62"/>
        <v>1</v>
      </c>
      <c r="C2036">
        <f t="shared" ca="1" si="63"/>
        <v>2036</v>
      </c>
      <c r="H2036">
        <v>2034</v>
      </c>
      <c r="I2036" t="s">
        <v>1721</v>
      </c>
      <c r="J2036" t="s">
        <v>1721</v>
      </c>
    </row>
    <row r="2037" spans="1:10">
      <c r="A2037">
        <f>MATCH(H2037,H$3:H2037,0)</f>
        <v>2035</v>
      </c>
      <c r="B2037">
        <f t="shared" si="62"/>
        <v>1</v>
      </c>
      <c r="C2037">
        <f t="shared" ca="1" si="63"/>
        <v>2037</v>
      </c>
      <c r="H2037">
        <v>2035</v>
      </c>
      <c r="I2037" t="s">
        <v>1490</v>
      </c>
      <c r="J2037" t="s">
        <v>2494</v>
      </c>
    </row>
    <row r="2038" spans="1:10">
      <c r="A2038">
        <f>MATCH(H2038,H$3:H2038,0)</f>
        <v>2036</v>
      </c>
      <c r="B2038">
        <f t="shared" si="62"/>
        <v>1</v>
      </c>
      <c r="C2038">
        <f t="shared" ca="1" si="63"/>
        <v>2038</v>
      </c>
      <c r="H2038">
        <v>2036</v>
      </c>
      <c r="I2038" t="s">
        <v>1687</v>
      </c>
      <c r="J2038" t="s">
        <v>2616</v>
      </c>
    </row>
    <row r="2039" spans="1:10">
      <c r="A2039">
        <f>MATCH(H2039,H$3:H2039,0)</f>
        <v>2037</v>
      </c>
      <c r="B2039">
        <f t="shared" si="62"/>
        <v>1</v>
      </c>
      <c r="C2039">
        <f t="shared" ca="1" si="63"/>
        <v>2039</v>
      </c>
      <c r="H2039">
        <v>2037</v>
      </c>
      <c r="I2039" t="s">
        <v>1206</v>
      </c>
      <c r="J2039" t="s">
        <v>2265</v>
      </c>
    </row>
    <row r="2040" spans="1:10">
      <c r="A2040">
        <f>MATCH(H2040,H$3:H2040,0)</f>
        <v>2038</v>
      </c>
      <c r="B2040">
        <f t="shared" si="62"/>
        <v>1</v>
      </c>
      <c r="C2040">
        <f t="shared" ca="1" si="63"/>
        <v>2040</v>
      </c>
      <c r="H2040">
        <v>2038</v>
      </c>
      <c r="I2040" t="s">
        <v>1483</v>
      </c>
      <c r="J2040" t="s">
        <v>2488</v>
      </c>
    </row>
    <row r="2041" spans="1:10">
      <c r="A2041">
        <f>MATCH(H2041,H$3:H2041,0)</f>
        <v>2039</v>
      </c>
      <c r="B2041">
        <f t="shared" si="62"/>
        <v>1</v>
      </c>
      <c r="C2041">
        <f t="shared" ca="1" si="63"/>
        <v>2041</v>
      </c>
      <c r="H2041">
        <v>2039</v>
      </c>
      <c r="I2041" t="s">
        <v>1719</v>
      </c>
      <c r="J2041" t="s">
        <v>2639</v>
      </c>
    </row>
    <row r="2042" spans="1:10">
      <c r="A2042">
        <f>MATCH(H2042,H$3:H2042,0)</f>
        <v>2040</v>
      </c>
      <c r="B2042">
        <f t="shared" si="62"/>
        <v>1</v>
      </c>
      <c r="C2042">
        <f t="shared" ca="1" si="63"/>
        <v>2042</v>
      </c>
      <c r="H2042">
        <v>2040</v>
      </c>
      <c r="I2042" t="s">
        <v>3064</v>
      </c>
      <c r="J2042" t="s">
        <v>3065</v>
      </c>
    </row>
    <row r="2043" spans="1:10">
      <c r="A2043">
        <f>MATCH(H2043,H$3:H2043,0)</f>
        <v>2041</v>
      </c>
      <c r="B2043">
        <f t="shared" si="62"/>
        <v>1</v>
      </c>
      <c r="C2043">
        <f t="shared" ca="1" si="63"/>
        <v>2043</v>
      </c>
      <c r="H2043">
        <v>2041</v>
      </c>
      <c r="I2043" t="s">
        <v>2023</v>
      </c>
      <c r="J2043" t="s">
        <v>2872</v>
      </c>
    </row>
    <row r="2044" spans="1:10">
      <c r="A2044">
        <f>MATCH(H2044,H$3:H2044,0)</f>
        <v>2042</v>
      </c>
      <c r="B2044">
        <f t="shared" si="62"/>
        <v>1</v>
      </c>
      <c r="C2044">
        <f t="shared" ca="1" si="63"/>
        <v>2044</v>
      </c>
      <c r="H2044">
        <v>2042</v>
      </c>
      <c r="I2044" t="s">
        <v>1279</v>
      </c>
      <c r="J2044" t="s">
        <v>2325</v>
      </c>
    </row>
    <row r="2045" spans="1:10">
      <c r="A2045">
        <f>MATCH(H2045,H$3:H2045,0)</f>
        <v>2043</v>
      </c>
      <c r="B2045">
        <f t="shared" si="62"/>
        <v>1</v>
      </c>
      <c r="C2045">
        <f t="shared" ca="1" si="63"/>
        <v>2045</v>
      </c>
      <c r="H2045">
        <v>2043</v>
      </c>
      <c r="I2045" t="s">
        <v>2096</v>
      </c>
      <c r="J2045" t="s">
        <v>2935</v>
      </c>
    </row>
    <row r="2046" spans="1:10">
      <c r="A2046">
        <f>MATCH(H2046,H$3:H2046,0)</f>
        <v>2044</v>
      </c>
      <c r="B2046">
        <f t="shared" si="62"/>
        <v>1</v>
      </c>
      <c r="C2046">
        <f t="shared" ca="1" si="63"/>
        <v>2046</v>
      </c>
      <c r="H2046">
        <v>2044</v>
      </c>
      <c r="I2046" t="s">
        <v>1099</v>
      </c>
      <c r="J2046" t="s">
        <v>2197</v>
      </c>
    </row>
    <row r="2047" spans="1:10">
      <c r="A2047">
        <f>MATCH(H2047,H$3:H2047,0)</f>
        <v>2045</v>
      </c>
      <c r="B2047">
        <f t="shared" si="62"/>
        <v>1</v>
      </c>
      <c r="C2047">
        <f t="shared" ca="1" si="63"/>
        <v>2047</v>
      </c>
      <c r="H2047">
        <v>2045</v>
      </c>
      <c r="I2047" t="s">
        <v>1564</v>
      </c>
      <c r="J2047" t="s">
        <v>2542</v>
      </c>
    </row>
    <row r="2048" spans="1:10">
      <c r="A2048">
        <f>MATCH(H2048,H$3:H2048,0)</f>
        <v>2046</v>
      </c>
      <c r="B2048">
        <f t="shared" si="62"/>
        <v>1</v>
      </c>
      <c r="C2048">
        <f t="shared" ca="1" si="63"/>
        <v>2048</v>
      </c>
      <c r="H2048">
        <v>2046</v>
      </c>
      <c r="I2048" t="s">
        <v>2156</v>
      </c>
      <c r="J2048" t="s">
        <v>2971</v>
      </c>
    </row>
    <row r="2049" spans="1:10">
      <c r="A2049">
        <f>MATCH(H2049,H$3:H2049,0)</f>
        <v>2047</v>
      </c>
      <c r="B2049">
        <f t="shared" si="62"/>
        <v>1</v>
      </c>
      <c r="C2049">
        <f t="shared" ca="1" si="63"/>
        <v>2049</v>
      </c>
      <c r="H2049">
        <v>2047</v>
      </c>
      <c r="I2049" t="s">
        <v>2155</v>
      </c>
      <c r="J2049" t="s">
        <v>2970</v>
      </c>
    </row>
    <row r="2050" spans="1:10">
      <c r="A2050">
        <f>MATCH(H2050,H$3:H2050,0)</f>
        <v>2048</v>
      </c>
      <c r="B2050">
        <f t="shared" si="62"/>
        <v>1</v>
      </c>
      <c r="C2050">
        <f t="shared" ca="1" si="63"/>
        <v>2050</v>
      </c>
      <c r="H2050">
        <v>2048</v>
      </c>
      <c r="I2050" t="s">
        <v>2180</v>
      </c>
      <c r="J2050" t="s">
        <v>2990</v>
      </c>
    </row>
    <row r="2051" spans="1:10">
      <c r="A2051">
        <f>MATCH(H2051,H$3:H2051,0)</f>
        <v>2049</v>
      </c>
      <c r="B2051">
        <f t="shared" si="62"/>
        <v>1</v>
      </c>
      <c r="C2051">
        <f t="shared" ca="1" si="63"/>
        <v>2051</v>
      </c>
      <c r="H2051">
        <v>2049</v>
      </c>
      <c r="I2051" t="s">
        <v>2142</v>
      </c>
      <c r="J2051" t="s">
        <v>2962</v>
      </c>
    </row>
    <row r="2052" spans="1:10">
      <c r="A2052">
        <f>MATCH(H2052,H$3:H2052,0)</f>
        <v>2050</v>
      </c>
      <c r="B2052">
        <f t="shared" ref="B2052:B2115" si="64">COUNTIF(H$3:H$3102,H2052)</f>
        <v>1</v>
      </c>
      <c r="C2052">
        <f t="shared" ref="C2052:C2115" ca="1" si="65">LOOKUP(1,1/((OFFSET(D$3,A2052-1,0,B2052,1)="")+(OFFSET(D$3,A2052-1,0,B2052,1)=D$2))/((OFFSET(E$3,A2052-1,0,B2052,1)="")+(OFFSET(E$3,A2052-1,0,B2052,1)=E$2))/((OFFSET(F$3,A2052-1,0,B2052,1)="")+(OFFSET(F$3,A2052-1,0,B2052,1)=F$2))/((OFFSET(G$3,A2052-1,0,B2052,1)="")+(OFFSET(G$3,A2052-1,0,B2052,1)&lt;=G$2)),ROW(OFFSET(D$3,A2052-1,0,B2052,1)))</f>
        <v>2052</v>
      </c>
      <c r="H2052">
        <v>2050</v>
      </c>
      <c r="I2052" t="s">
        <v>2154</v>
      </c>
      <c r="J2052" t="s">
        <v>1055</v>
      </c>
    </row>
    <row r="2053" spans="1:10">
      <c r="A2053">
        <f>MATCH(H2053,H$3:H2053,0)</f>
        <v>2051</v>
      </c>
      <c r="B2053">
        <f t="shared" si="64"/>
        <v>1</v>
      </c>
      <c r="C2053">
        <f t="shared" ca="1" si="65"/>
        <v>2053</v>
      </c>
      <c r="H2053">
        <v>2051</v>
      </c>
      <c r="I2053" t="s">
        <v>734</v>
      </c>
      <c r="J2053" t="s">
        <v>2969</v>
      </c>
    </row>
    <row r="2054" spans="1:10">
      <c r="A2054">
        <f>MATCH(H2054,H$3:H2054,0)</f>
        <v>2052</v>
      </c>
      <c r="B2054">
        <f t="shared" si="64"/>
        <v>1</v>
      </c>
      <c r="C2054">
        <f t="shared" ca="1" si="65"/>
        <v>2054</v>
      </c>
      <c r="H2054">
        <v>2052</v>
      </c>
      <c r="I2054" t="s">
        <v>1205</v>
      </c>
      <c r="J2054" t="s">
        <v>2263</v>
      </c>
    </row>
    <row r="2055" spans="1:10">
      <c r="A2055">
        <f>MATCH(H2055,H$3:H2055,0)</f>
        <v>2053</v>
      </c>
      <c r="B2055">
        <f t="shared" si="64"/>
        <v>1</v>
      </c>
      <c r="C2055">
        <f t="shared" ca="1" si="65"/>
        <v>2055</v>
      </c>
      <c r="H2055">
        <v>2053</v>
      </c>
      <c r="I2055" t="s">
        <v>1120</v>
      </c>
      <c r="J2055" t="s">
        <v>2212</v>
      </c>
    </row>
    <row r="2056" spans="1:10">
      <c r="A2056">
        <f>MATCH(H2056,H$3:H2056,0)</f>
        <v>2054</v>
      </c>
      <c r="B2056">
        <f t="shared" si="64"/>
        <v>1</v>
      </c>
      <c r="C2056">
        <f t="shared" ca="1" si="65"/>
        <v>2056</v>
      </c>
      <c r="H2056">
        <v>2054</v>
      </c>
      <c r="I2056" t="s">
        <v>1126</v>
      </c>
      <c r="J2056" t="s">
        <v>2216</v>
      </c>
    </row>
    <row r="2057" spans="1:10">
      <c r="A2057">
        <f>MATCH(H2057,H$3:H2057,0)</f>
        <v>2055</v>
      </c>
      <c r="B2057">
        <f t="shared" si="64"/>
        <v>1</v>
      </c>
      <c r="C2057">
        <f t="shared" ca="1" si="65"/>
        <v>2057</v>
      </c>
      <c r="H2057">
        <v>2055</v>
      </c>
      <c r="I2057" t="s">
        <v>1093</v>
      </c>
      <c r="J2057" t="s">
        <v>2192</v>
      </c>
    </row>
    <row r="2058" spans="1:10">
      <c r="A2058">
        <f>MATCH(H2058,H$3:H2058,0)</f>
        <v>2056</v>
      </c>
      <c r="B2058">
        <f t="shared" si="64"/>
        <v>1</v>
      </c>
      <c r="C2058">
        <f t="shared" ca="1" si="65"/>
        <v>2058</v>
      </c>
      <c r="H2058">
        <v>2056</v>
      </c>
      <c r="I2058" t="s">
        <v>1300</v>
      </c>
      <c r="J2058" t="s">
        <v>2338</v>
      </c>
    </row>
    <row r="2059" spans="1:10">
      <c r="A2059">
        <f>MATCH(H2059,H$3:H2059,0)</f>
        <v>2057</v>
      </c>
      <c r="B2059">
        <f t="shared" si="64"/>
        <v>1</v>
      </c>
      <c r="C2059">
        <f t="shared" ca="1" si="65"/>
        <v>2059</v>
      </c>
      <c r="H2059">
        <v>2057</v>
      </c>
      <c r="I2059" t="s">
        <v>1318</v>
      </c>
      <c r="J2059" t="s">
        <v>2348</v>
      </c>
    </row>
    <row r="2060" spans="1:10">
      <c r="A2060">
        <f>MATCH(H2060,H$3:H2060,0)</f>
        <v>2058</v>
      </c>
      <c r="B2060">
        <f t="shared" si="64"/>
        <v>1</v>
      </c>
      <c r="C2060">
        <f t="shared" ca="1" si="65"/>
        <v>2060</v>
      </c>
      <c r="H2060">
        <v>2058</v>
      </c>
      <c r="I2060" t="s">
        <v>1328</v>
      </c>
      <c r="J2060" t="s">
        <v>2358</v>
      </c>
    </row>
    <row r="2061" spans="1:10">
      <c r="A2061">
        <f>MATCH(H2061,H$3:H2061,0)</f>
        <v>2059</v>
      </c>
      <c r="B2061">
        <f t="shared" si="64"/>
        <v>1</v>
      </c>
      <c r="C2061">
        <f t="shared" ca="1" si="65"/>
        <v>2061</v>
      </c>
      <c r="H2061">
        <v>2059</v>
      </c>
      <c r="I2061" t="s">
        <v>1363</v>
      </c>
      <c r="J2061" t="s">
        <v>2397</v>
      </c>
    </row>
    <row r="2062" spans="1:10">
      <c r="A2062">
        <f>MATCH(H2062,H$3:H2062,0)</f>
        <v>2060</v>
      </c>
      <c r="B2062">
        <f t="shared" si="64"/>
        <v>1</v>
      </c>
      <c r="C2062">
        <f t="shared" ca="1" si="65"/>
        <v>2062</v>
      </c>
      <c r="H2062">
        <v>2060</v>
      </c>
      <c r="I2062" t="s">
        <v>1400</v>
      </c>
      <c r="J2062" t="s">
        <v>2427</v>
      </c>
    </row>
    <row r="2063" spans="1:10">
      <c r="A2063">
        <f>MATCH(H2063,H$3:H2063,0)</f>
        <v>2061</v>
      </c>
      <c r="B2063">
        <f t="shared" si="64"/>
        <v>1</v>
      </c>
      <c r="C2063">
        <f t="shared" ca="1" si="65"/>
        <v>2063</v>
      </c>
      <c r="H2063">
        <v>2061</v>
      </c>
      <c r="I2063" t="s">
        <v>1393</v>
      </c>
      <c r="J2063" t="s">
        <v>2420</v>
      </c>
    </row>
    <row r="2064" spans="1:10">
      <c r="A2064">
        <f>MATCH(H2064,H$3:H2064,0)</f>
        <v>2062</v>
      </c>
      <c r="B2064">
        <f t="shared" si="64"/>
        <v>1</v>
      </c>
      <c r="C2064">
        <f t="shared" ca="1" si="65"/>
        <v>2064</v>
      </c>
      <c r="H2064">
        <v>2062</v>
      </c>
      <c r="I2064" t="s">
        <v>1166</v>
      </c>
      <c r="J2064" t="s">
        <v>2235</v>
      </c>
    </row>
    <row r="2065" spans="1:10">
      <c r="A2065">
        <f>MATCH(H2065,H$3:H2065,0)</f>
        <v>2063</v>
      </c>
      <c r="B2065">
        <f t="shared" si="64"/>
        <v>1</v>
      </c>
      <c r="C2065">
        <f t="shared" ca="1" si="65"/>
        <v>2065</v>
      </c>
      <c r="H2065">
        <v>2063</v>
      </c>
      <c r="I2065" t="s">
        <v>2037</v>
      </c>
      <c r="J2065" t="s">
        <v>2883</v>
      </c>
    </row>
    <row r="2066" spans="1:10">
      <c r="A2066">
        <f>MATCH(H2066,H$3:H2066,0)</f>
        <v>2064</v>
      </c>
      <c r="B2066">
        <f t="shared" si="64"/>
        <v>1</v>
      </c>
      <c r="C2066">
        <f t="shared" ca="1" si="65"/>
        <v>2066</v>
      </c>
      <c r="H2066">
        <v>2064</v>
      </c>
      <c r="I2066" t="s">
        <v>2047</v>
      </c>
      <c r="J2066" t="s">
        <v>2884</v>
      </c>
    </row>
    <row r="2067" spans="1:10">
      <c r="A2067">
        <f>MATCH(H2067,H$3:H2067,0)</f>
        <v>2065</v>
      </c>
      <c r="B2067">
        <f t="shared" si="64"/>
        <v>1</v>
      </c>
      <c r="C2067">
        <f t="shared" ca="1" si="65"/>
        <v>2067</v>
      </c>
      <c r="H2067">
        <v>2065</v>
      </c>
      <c r="I2067" t="s">
        <v>2041</v>
      </c>
      <c r="J2067" t="s">
        <v>2887</v>
      </c>
    </row>
    <row r="2068" spans="1:10">
      <c r="A2068">
        <f>MATCH(H2068,H$3:H2068,0)</f>
        <v>2066</v>
      </c>
      <c r="B2068">
        <f t="shared" si="64"/>
        <v>1</v>
      </c>
      <c r="C2068">
        <f t="shared" ca="1" si="65"/>
        <v>2068</v>
      </c>
      <c r="H2068">
        <v>2066</v>
      </c>
      <c r="I2068" t="s">
        <v>1570</v>
      </c>
      <c r="J2068" t="s">
        <v>823</v>
      </c>
    </row>
    <row r="2069" spans="1:10">
      <c r="A2069">
        <f>MATCH(H2069,H$3:H2069,0)</f>
        <v>2067</v>
      </c>
      <c r="B2069">
        <f t="shared" si="64"/>
        <v>1</v>
      </c>
      <c r="C2069">
        <f t="shared" ca="1" si="65"/>
        <v>2069</v>
      </c>
      <c r="H2069">
        <v>2067</v>
      </c>
      <c r="I2069" s="1" t="s">
        <v>3958</v>
      </c>
      <c r="J2069" s="1" t="s">
        <v>3959</v>
      </c>
    </row>
    <row r="2070" spans="1:10">
      <c r="A2070">
        <f>MATCH(H2070,H$3:H2070,0)</f>
        <v>2068</v>
      </c>
      <c r="B2070">
        <f t="shared" si="64"/>
        <v>1</v>
      </c>
      <c r="C2070">
        <f t="shared" ca="1" si="65"/>
        <v>2070</v>
      </c>
      <c r="H2070">
        <v>2068</v>
      </c>
      <c r="I2070" s="1" t="s">
        <v>3960</v>
      </c>
      <c r="J2070" s="1" t="s">
        <v>3961</v>
      </c>
    </row>
    <row r="2071" spans="1:10">
      <c r="A2071">
        <f>MATCH(H2071,H$3:H2071,0)</f>
        <v>2069</v>
      </c>
      <c r="B2071">
        <f t="shared" si="64"/>
        <v>1</v>
      </c>
      <c r="C2071">
        <f t="shared" ca="1" si="65"/>
        <v>2071</v>
      </c>
      <c r="H2071">
        <v>2069</v>
      </c>
      <c r="I2071" s="1" t="s">
        <v>3962</v>
      </c>
      <c r="J2071" s="1" t="s">
        <v>3963</v>
      </c>
    </row>
    <row r="2072" spans="1:10">
      <c r="A2072">
        <f>MATCH(H2072,H$3:H2072,0)</f>
        <v>2070</v>
      </c>
      <c r="B2072">
        <f t="shared" si="64"/>
        <v>1</v>
      </c>
      <c r="C2072">
        <f t="shared" ca="1" si="65"/>
        <v>2072</v>
      </c>
      <c r="H2072">
        <v>2070</v>
      </c>
      <c r="I2072" s="1" t="s">
        <v>3964</v>
      </c>
      <c r="J2072" s="1" t="s">
        <v>3965</v>
      </c>
    </row>
    <row r="2073" spans="1:10" ht="38.25">
      <c r="A2073">
        <f>MATCH(H2073,H$3:H2073,0)</f>
        <v>2071</v>
      </c>
      <c r="B2073">
        <f t="shared" si="64"/>
        <v>1</v>
      </c>
      <c r="C2073">
        <f t="shared" ca="1" si="65"/>
        <v>2073</v>
      </c>
      <c r="H2073">
        <v>2071</v>
      </c>
      <c r="I2073" s="9" t="s">
        <v>3528</v>
      </c>
      <c r="J2073" s="9" t="s">
        <v>3529</v>
      </c>
    </row>
    <row r="2074" spans="1:10">
      <c r="A2074">
        <f>MATCH(H2074,H$3:H2074,0)</f>
        <v>2072</v>
      </c>
      <c r="B2074">
        <f t="shared" si="64"/>
        <v>1</v>
      </c>
      <c r="C2074">
        <f t="shared" ca="1" si="65"/>
        <v>2074</v>
      </c>
      <c r="H2074">
        <v>2072</v>
      </c>
      <c r="I2074" t="s">
        <v>2003</v>
      </c>
      <c r="J2074" t="s">
        <v>2859</v>
      </c>
    </row>
    <row r="2075" spans="1:10">
      <c r="A2075">
        <f>MATCH(H2075,H$3:H2075,0)</f>
        <v>2073</v>
      </c>
      <c r="B2075">
        <f t="shared" si="64"/>
        <v>1</v>
      </c>
      <c r="C2075">
        <f t="shared" ca="1" si="65"/>
        <v>2075</v>
      </c>
      <c r="H2075">
        <v>2073</v>
      </c>
      <c r="I2075" t="s">
        <v>1571</v>
      </c>
      <c r="J2075" t="s">
        <v>2548</v>
      </c>
    </row>
    <row r="2076" spans="1:10">
      <c r="A2076">
        <f>MATCH(H2076,H$3:H2076,0)</f>
        <v>2074</v>
      </c>
      <c r="B2076">
        <f t="shared" si="64"/>
        <v>1</v>
      </c>
      <c r="C2076">
        <f t="shared" ca="1" si="65"/>
        <v>2076</v>
      </c>
      <c r="H2076">
        <v>2074</v>
      </c>
      <c r="I2076" t="s">
        <v>2179</v>
      </c>
      <c r="J2076" t="s">
        <v>2989</v>
      </c>
    </row>
    <row r="2077" spans="1:10">
      <c r="A2077">
        <f>MATCH(H2077,H$3:H2077,0)</f>
        <v>2075</v>
      </c>
      <c r="B2077">
        <f t="shared" si="64"/>
        <v>1</v>
      </c>
      <c r="C2077">
        <f t="shared" ca="1" si="65"/>
        <v>2077</v>
      </c>
      <c r="H2077">
        <v>2075</v>
      </c>
      <c r="I2077" t="s">
        <v>2122</v>
      </c>
      <c r="J2077" t="s">
        <v>3045</v>
      </c>
    </row>
    <row r="2078" spans="1:10">
      <c r="A2078">
        <f>MATCH(H2078,H$3:H2078,0)</f>
        <v>2076</v>
      </c>
      <c r="B2078">
        <f t="shared" si="64"/>
        <v>1</v>
      </c>
      <c r="C2078">
        <f t="shared" ca="1" si="65"/>
        <v>2078</v>
      </c>
      <c r="H2078">
        <v>2076</v>
      </c>
      <c r="I2078" t="s">
        <v>1466</v>
      </c>
      <c r="J2078" t="s">
        <v>2196</v>
      </c>
    </row>
    <row r="2079" spans="1:10">
      <c r="A2079">
        <f>MATCH(H2079,H$3:H2079,0)</f>
        <v>2077</v>
      </c>
      <c r="B2079">
        <f t="shared" si="64"/>
        <v>1</v>
      </c>
      <c r="C2079">
        <f t="shared" ca="1" si="65"/>
        <v>2079</v>
      </c>
      <c r="H2079">
        <v>2077</v>
      </c>
      <c r="I2079" t="s">
        <v>2056</v>
      </c>
      <c r="J2079" t="s">
        <v>2895</v>
      </c>
    </row>
    <row r="2080" spans="1:10">
      <c r="A2080">
        <f>MATCH(H2080,H$3:H2080,0)</f>
        <v>2078</v>
      </c>
      <c r="B2080">
        <f t="shared" si="64"/>
        <v>1</v>
      </c>
      <c r="C2080">
        <f t="shared" ca="1" si="65"/>
        <v>2080</v>
      </c>
      <c r="H2080">
        <v>2078</v>
      </c>
      <c r="I2080" t="s">
        <v>2085</v>
      </c>
      <c r="J2080" t="s">
        <v>2920</v>
      </c>
    </row>
    <row r="2081" spans="1:10">
      <c r="A2081">
        <f>MATCH(H2081,H$3:H2081,0)</f>
        <v>2079</v>
      </c>
      <c r="B2081">
        <f t="shared" si="64"/>
        <v>1</v>
      </c>
      <c r="C2081">
        <f t="shared" ca="1" si="65"/>
        <v>2081</v>
      </c>
      <c r="H2081">
        <v>2079</v>
      </c>
      <c r="I2081" t="s">
        <v>2086</v>
      </c>
      <c r="J2081" t="s">
        <v>2921</v>
      </c>
    </row>
    <row r="2082" spans="1:10">
      <c r="A2082">
        <f>MATCH(H2082,H$3:H2082,0)</f>
        <v>2080</v>
      </c>
      <c r="B2082">
        <f t="shared" si="64"/>
        <v>1</v>
      </c>
      <c r="C2082">
        <f t="shared" ca="1" si="65"/>
        <v>2082</v>
      </c>
      <c r="H2082">
        <v>2080</v>
      </c>
      <c r="I2082" t="s">
        <v>1457</v>
      </c>
      <c r="J2082" t="s">
        <v>2467</v>
      </c>
    </row>
    <row r="2083" spans="1:10">
      <c r="A2083">
        <f>MATCH(H2083,H$3:H2083,0)</f>
        <v>2081</v>
      </c>
      <c r="B2083">
        <f t="shared" si="64"/>
        <v>1</v>
      </c>
      <c r="C2083">
        <f t="shared" ca="1" si="65"/>
        <v>2083</v>
      </c>
      <c r="H2083">
        <v>2081</v>
      </c>
      <c r="I2083" t="s">
        <v>1695</v>
      </c>
      <c r="J2083" t="s">
        <v>2623</v>
      </c>
    </row>
    <row r="2084" spans="1:10">
      <c r="A2084">
        <f>MATCH(H2084,H$3:H2084,0)</f>
        <v>2082</v>
      </c>
      <c r="B2084">
        <f t="shared" si="64"/>
        <v>1</v>
      </c>
      <c r="C2084">
        <f t="shared" ca="1" si="65"/>
        <v>2084</v>
      </c>
      <c r="H2084">
        <v>2082</v>
      </c>
      <c r="I2084" t="s">
        <v>2073</v>
      </c>
      <c r="J2084" t="s">
        <v>2907</v>
      </c>
    </row>
    <row r="2085" spans="1:10">
      <c r="A2085">
        <f>MATCH(H2085,H$3:H2085,0)</f>
        <v>2083</v>
      </c>
      <c r="B2085">
        <f t="shared" si="64"/>
        <v>1</v>
      </c>
      <c r="C2085">
        <f t="shared" ca="1" si="65"/>
        <v>2085</v>
      </c>
      <c r="H2085">
        <v>2083</v>
      </c>
      <c r="I2085" t="s">
        <v>2074</v>
      </c>
      <c r="J2085" t="s">
        <v>2908</v>
      </c>
    </row>
    <row r="2086" spans="1:10">
      <c r="A2086">
        <f>MATCH(H2086,H$3:H2086,0)</f>
        <v>2084</v>
      </c>
      <c r="B2086">
        <f t="shared" si="64"/>
        <v>1</v>
      </c>
      <c r="C2086">
        <f t="shared" ca="1" si="65"/>
        <v>2086</v>
      </c>
      <c r="H2086">
        <v>2084</v>
      </c>
      <c r="I2086" t="s">
        <v>3002</v>
      </c>
      <c r="J2086" t="s">
        <v>3038</v>
      </c>
    </row>
    <row r="2087" spans="1:10">
      <c r="A2087">
        <f>MATCH(H2087,H$3:H2087,0)</f>
        <v>2085</v>
      </c>
      <c r="B2087">
        <f t="shared" si="64"/>
        <v>1</v>
      </c>
      <c r="C2087">
        <f t="shared" ca="1" si="65"/>
        <v>2087</v>
      </c>
      <c r="H2087">
        <v>2085</v>
      </c>
      <c r="I2087" t="s">
        <v>2108</v>
      </c>
      <c r="J2087" t="s">
        <v>2947</v>
      </c>
    </row>
    <row r="2088" spans="1:10">
      <c r="A2088">
        <f>MATCH(H2088,H$3:H2088,0)</f>
        <v>2086</v>
      </c>
      <c r="B2088">
        <f t="shared" si="64"/>
        <v>1</v>
      </c>
      <c r="C2088">
        <f t="shared" ca="1" si="65"/>
        <v>2088</v>
      </c>
      <c r="H2088">
        <v>2086</v>
      </c>
      <c r="I2088" t="s">
        <v>1090</v>
      </c>
      <c r="J2088" t="s">
        <v>1090</v>
      </c>
    </row>
    <row r="2089" spans="1:10">
      <c r="A2089">
        <f>MATCH(H2089,H$3:H2089,0)</f>
        <v>2087</v>
      </c>
      <c r="B2089">
        <f t="shared" si="64"/>
        <v>1</v>
      </c>
      <c r="C2089">
        <f t="shared" ca="1" si="65"/>
        <v>2089</v>
      </c>
      <c r="H2089">
        <v>2087</v>
      </c>
      <c r="I2089" t="s">
        <v>3024</v>
      </c>
      <c r="J2089" t="s">
        <v>3053</v>
      </c>
    </row>
    <row r="2090" spans="1:10">
      <c r="A2090">
        <f>MATCH(H2090,H$3:H2090,0)</f>
        <v>2088</v>
      </c>
      <c r="B2090">
        <f t="shared" si="64"/>
        <v>1</v>
      </c>
      <c r="C2090">
        <f t="shared" ca="1" si="65"/>
        <v>2090</v>
      </c>
      <c r="H2090">
        <v>2088</v>
      </c>
      <c r="I2090" t="s">
        <v>3023</v>
      </c>
      <c r="J2090" t="s">
        <v>3052</v>
      </c>
    </row>
    <row r="2091" spans="1:10">
      <c r="A2091">
        <f>MATCH(H2091,H$3:H2091,0)</f>
        <v>2089</v>
      </c>
      <c r="B2091">
        <f t="shared" si="64"/>
        <v>1</v>
      </c>
      <c r="C2091">
        <f t="shared" ca="1" si="65"/>
        <v>2091</v>
      </c>
      <c r="H2091">
        <v>2089</v>
      </c>
      <c r="I2091" t="s">
        <v>1577</v>
      </c>
      <c r="J2091" t="s">
        <v>2551</v>
      </c>
    </row>
    <row r="2092" spans="1:10">
      <c r="A2092">
        <f>MATCH(H2092,H$3:H2092,0)</f>
        <v>2090</v>
      </c>
      <c r="B2092">
        <f t="shared" si="64"/>
        <v>1</v>
      </c>
      <c r="C2092">
        <f t="shared" ca="1" si="65"/>
        <v>2092</v>
      </c>
      <c r="H2092">
        <v>2090</v>
      </c>
      <c r="I2092" s="1" t="s">
        <v>3661</v>
      </c>
      <c r="J2092" s="1" t="s">
        <v>3663</v>
      </c>
    </row>
    <row r="2093" spans="1:10">
      <c r="A2093">
        <f>MATCH(H2093,H$3:H2093,0)</f>
        <v>2091</v>
      </c>
      <c r="B2093">
        <f t="shared" si="64"/>
        <v>1</v>
      </c>
      <c r="C2093">
        <f t="shared" ca="1" si="65"/>
        <v>2093</v>
      </c>
      <c r="H2093">
        <v>2091</v>
      </c>
      <c r="I2093" s="1" t="s">
        <v>3662</v>
      </c>
      <c r="J2093" s="1" t="s">
        <v>3664</v>
      </c>
    </row>
    <row r="2094" spans="1:10">
      <c r="A2094">
        <f>MATCH(H2094,H$3:H2094,0)</f>
        <v>2092</v>
      </c>
      <c r="B2094">
        <f t="shared" si="64"/>
        <v>1</v>
      </c>
      <c r="C2094">
        <f t="shared" ca="1" si="65"/>
        <v>2094</v>
      </c>
      <c r="H2094">
        <v>2092</v>
      </c>
      <c r="I2094" t="s">
        <v>1192</v>
      </c>
      <c r="J2094" t="s">
        <v>1192</v>
      </c>
    </row>
    <row r="2095" spans="1:10">
      <c r="A2095">
        <f>MATCH(H2095,H$3:H2095,0)</f>
        <v>2093</v>
      </c>
      <c r="B2095">
        <f t="shared" si="64"/>
        <v>1</v>
      </c>
      <c r="C2095">
        <f t="shared" ca="1" si="65"/>
        <v>2095</v>
      </c>
      <c r="H2095">
        <v>2093</v>
      </c>
      <c r="I2095" t="s">
        <v>1601</v>
      </c>
      <c r="J2095" t="s">
        <v>1601</v>
      </c>
    </row>
    <row r="2096" spans="1:10">
      <c r="A2096">
        <f>MATCH(H2096,H$3:H2096,0)</f>
        <v>2094</v>
      </c>
      <c r="B2096">
        <f t="shared" si="64"/>
        <v>1</v>
      </c>
      <c r="C2096">
        <f t="shared" ca="1" si="65"/>
        <v>2096</v>
      </c>
      <c r="H2096">
        <v>2094</v>
      </c>
      <c r="I2096" t="s">
        <v>1100</v>
      </c>
      <c r="J2096" t="s">
        <v>1100</v>
      </c>
    </row>
    <row r="2097" spans="1:10">
      <c r="A2097">
        <f>MATCH(H2097,H$3:H2097,0)</f>
        <v>2095</v>
      </c>
      <c r="B2097">
        <f t="shared" si="64"/>
        <v>1</v>
      </c>
      <c r="C2097">
        <f t="shared" ca="1" si="65"/>
        <v>2097</v>
      </c>
      <c r="H2097">
        <v>2095</v>
      </c>
      <c r="I2097" t="s">
        <v>1116</v>
      </c>
      <c r="J2097" t="s">
        <v>1116</v>
      </c>
    </row>
    <row r="2098" spans="1:10">
      <c r="A2098">
        <f>MATCH(H2098,H$3:H2098,0)</f>
        <v>2096</v>
      </c>
      <c r="B2098">
        <f t="shared" si="64"/>
        <v>1</v>
      </c>
      <c r="C2098">
        <f t="shared" ca="1" si="65"/>
        <v>2098</v>
      </c>
      <c r="H2098">
        <v>2096</v>
      </c>
      <c r="I2098" t="s">
        <v>1142</v>
      </c>
      <c r="J2098" t="s">
        <v>2186</v>
      </c>
    </row>
    <row r="2099" spans="1:10">
      <c r="A2099">
        <f>MATCH(H2099,H$3:H2099,0)</f>
        <v>2097</v>
      </c>
      <c r="B2099">
        <f t="shared" si="64"/>
        <v>1</v>
      </c>
      <c r="C2099">
        <f t="shared" ca="1" si="65"/>
        <v>2099</v>
      </c>
      <c r="H2099">
        <v>2097</v>
      </c>
      <c r="I2099" t="s">
        <v>1299</v>
      </c>
      <c r="J2099" t="s">
        <v>2186</v>
      </c>
    </row>
    <row r="2100" spans="1:10">
      <c r="A2100">
        <f>MATCH(H2100,H$3:H2100,0)</f>
        <v>2098</v>
      </c>
      <c r="B2100">
        <f t="shared" si="64"/>
        <v>1</v>
      </c>
      <c r="C2100">
        <f t="shared" ca="1" si="65"/>
        <v>2100</v>
      </c>
      <c r="H2100">
        <v>2098</v>
      </c>
      <c r="I2100" t="s">
        <v>1111</v>
      </c>
      <c r="J2100" t="s">
        <v>2186</v>
      </c>
    </row>
    <row r="2101" spans="1:10">
      <c r="A2101">
        <f>MATCH(H2101,H$3:H2101,0)</f>
        <v>2099</v>
      </c>
      <c r="B2101">
        <f t="shared" si="64"/>
        <v>1</v>
      </c>
      <c r="C2101">
        <f t="shared" ca="1" si="65"/>
        <v>2101</v>
      </c>
      <c r="H2101">
        <v>2099</v>
      </c>
      <c r="I2101" t="s">
        <v>1807</v>
      </c>
      <c r="J2101" t="s">
        <v>3221</v>
      </c>
    </row>
    <row r="2102" spans="1:10">
      <c r="A2102">
        <f>MATCH(H2102,H$3:H2102,0)</f>
        <v>2100</v>
      </c>
      <c r="B2102">
        <f t="shared" si="64"/>
        <v>1</v>
      </c>
      <c r="C2102">
        <f t="shared" ca="1" si="65"/>
        <v>2102</v>
      </c>
      <c r="H2102">
        <v>2100</v>
      </c>
      <c r="I2102" t="s">
        <v>1718</v>
      </c>
      <c r="J2102" t="s">
        <v>2638</v>
      </c>
    </row>
    <row r="2103" spans="1:10">
      <c r="A2103">
        <f>MATCH(H2103,H$3:H2103,0)</f>
        <v>2101</v>
      </c>
      <c r="B2103">
        <f t="shared" si="64"/>
        <v>1</v>
      </c>
      <c r="C2103">
        <f t="shared" ca="1" si="65"/>
        <v>2103</v>
      </c>
      <c r="H2103">
        <v>2101</v>
      </c>
      <c r="I2103" t="s">
        <v>1613</v>
      </c>
      <c r="J2103" t="s">
        <v>2574</v>
      </c>
    </row>
    <row r="2104" spans="1:10">
      <c r="A2104">
        <f>MATCH(H2104,H$3:H2104,0)</f>
        <v>2102</v>
      </c>
      <c r="B2104">
        <f t="shared" si="64"/>
        <v>1</v>
      </c>
      <c r="C2104">
        <f t="shared" ca="1" si="65"/>
        <v>2104</v>
      </c>
      <c r="H2104">
        <v>2102</v>
      </c>
      <c r="I2104" t="s">
        <v>3006</v>
      </c>
      <c r="J2104" t="s">
        <v>3041</v>
      </c>
    </row>
    <row r="2105" spans="1:10">
      <c r="A2105">
        <f>MATCH(H2105,H$3:H2105,0)</f>
        <v>2103</v>
      </c>
      <c r="B2105">
        <f t="shared" si="64"/>
        <v>1</v>
      </c>
      <c r="C2105">
        <f t="shared" ca="1" si="65"/>
        <v>2105</v>
      </c>
      <c r="H2105">
        <v>2103</v>
      </c>
      <c r="I2105" t="s">
        <v>3004</v>
      </c>
      <c r="J2105" t="s">
        <v>3039</v>
      </c>
    </row>
    <row r="2106" spans="1:10">
      <c r="A2106">
        <f>MATCH(H2106,H$3:H2106,0)</f>
        <v>2104</v>
      </c>
      <c r="B2106">
        <f t="shared" si="64"/>
        <v>1</v>
      </c>
      <c r="C2106">
        <f t="shared" ca="1" si="65"/>
        <v>2106</v>
      </c>
      <c r="H2106">
        <v>2104</v>
      </c>
      <c r="I2106" t="s">
        <v>1108</v>
      </c>
      <c r="J2106" t="s">
        <v>2204</v>
      </c>
    </row>
    <row r="2107" spans="1:10">
      <c r="A2107">
        <f>MATCH(H2107,H$3:H2107,0)</f>
        <v>2105</v>
      </c>
      <c r="B2107">
        <f t="shared" si="64"/>
        <v>1</v>
      </c>
      <c r="C2107">
        <f t="shared" ca="1" si="65"/>
        <v>2107</v>
      </c>
      <c r="H2107">
        <v>2105</v>
      </c>
      <c r="I2107" t="s">
        <v>1110</v>
      </c>
      <c r="J2107" t="s">
        <v>2206</v>
      </c>
    </row>
    <row r="2108" spans="1:10">
      <c r="A2108">
        <f>MATCH(H2108,H$3:H2108,0)</f>
        <v>2106</v>
      </c>
      <c r="B2108">
        <f t="shared" si="64"/>
        <v>1</v>
      </c>
      <c r="C2108">
        <f t="shared" ca="1" si="65"/>
        <v>2108</v>
      </c>
      <c r="H2108">
        <v>2106</v>
      </c>
      <c r="I2108" t="s">
        <v>1582</v>
      </c>
      <c r="J2108" t="s">
        <v>2552</v>
      </c>
    </row>
    <row r="2109" spans="1:10">
      <c r="A2109">
        <f>MATCH(H2109,H$3:H2109,0)</f>
        <v>2107</v>
      </c>
      <c r="B2109">
        <f t="shared" si="64"/>
        <v>1</v>
      </c>
      <c r="C2109">
        <f t="shared" ca="1" si="65"/>
        <v>2109</v>
      </c>
      <c r="H2109">
        <v>2107</v>
      </c>
      <c r="I2109" t="s">
        <v>1647</v>
      </c>
      <c r="J2109" t="s">
        <v>2589</v>
      </c>
    </row>
    <row r="2110" spans="1:10">
      <c r="A2110">
        <f>MATCH(H2110,H$3:H2110,0)</f>
        <v>2108</v>
      </c>
      <c r="B2110">
        <f t="shared" si="64"/>
        <v>1</v>
      </c>
      <c r="C2110">
        <f t="shared" ca="1" si="65"/>
        <v>2110</v>
      </c>
      <c r="H2110">
        <v>2108</v>
      </c>
      <c r="I2110" t="s">
        <v>2103</v>
      </c>
      <c r="J2110" t="s">
        <v>2941</v>
      </c>
    </row>
    <row r="2111" spans="1:10">
      <c r="A2111">
        <f>MATCH(H2111,H$3:H2111,0)</f>
        <v>2109</v>
      </c>
      <c r="B2111">
        <f t="shared" si="64"/>
        <v>1</v>
      </c>
      <c r="C2111">
        <f t="shared" ca="1" si="65"/>
        <v>2111</v>
      </c>
      <c r="H2111">
        <v>2109</v>
      </c>
      <c r="I2111" t="s">
        <v>2106</v>
      </c>
      <c r="J2111" t="s">
        <v>2944</v>
      </c>
    </row>
    <row r="2112" spans="1:10">
      <c r="A2112">
        <f>MATCH(H2112,H$3:H2112,0)</f>
        <v>2110</v>
      </c>
      <c r="B2112">
        <f t="shared" si="64"/>
        <v>1</v>
      </c>
      <c r="C2112">
        <f t="shared" ca="1" si="65"/>
        <v>2112</v>
      </c>
      <c r="H2112">
        <v>2110</v>
      </c>
      <c r="I2112" t="s">
        <v>2099</v>
      </c>
      <c r="J2112" t="s">
        <v>2938</v>
      </c>
    </row>
    <row r="2113" spans="1:10">
      <c r="A2113">
        <f>MATCH(H2113,H$3:H2113,0)</f>
        <v>2111</v>
      </c>
      <c r="B2113">
        <f t="shared" si="64"/>
        <v>1</v>
      </c>
      <c r="C2113">
        <f t="shared" ca="1" si="65"/>
        <v>2113</v>
      </c>
      <c r="H2113">
        <v>2111</v>
      </c>
      <c r="I2113" t="s">
        <v>2105</v>
      </c>
      <c r="J2113" t="s">
        <v>2943</v>
      </c>
    </row>
    <row r="2114" spans="1:10">
      <c r="A2114">
        <f>MATCH(H2114,H$3:H2114,0)</f>
        <v>2112</v>
      </c>
      <c r="B2114">
        <f t="shared" si="64"/>
        <v>1</v>
      </c>
      <c r="C2114">
        <f t="shared" ca="1" si="65"/>
        <v>2114</v>
      </c>
      <c r="H2114">
        <v>2112</v>
      </c>
      <c r="I2114" t="s">
        <v>2101</v>
      </c>
      <c r="J2114" t="s">
        <v>2939</v>
      </c>
    </row>
    <row r="2115" spans="1:10">
      <c r="A2115">
        <f>MATCH(H2115,H$3:H2115,0)</f>
        <v>2113</v>
      </c>
      <c r="B2115">
        <f t="shared" si="64"/>
        <v>1</v>
      </c>
      <c r="C2115">
        <f t="shared" ca="1" si="65"/>
        <v>2115</v>
      </c>
      <c r="H2115">
        <v>2113</v>
      </c>
      <c r="I2115" t="s">
        <v>1267</v>
      </c>
      <c r="J2115" t="s">
        <v>2313</v>
      </c>
    </row>
    <row r="2116" spans="1:10">
      <c r="A2116">
        <f>MATCH(H2116,H$3:H2116,0)</f>
        <v>2114</v>
      </c>
      <c r="B2116">
        <f t="shared" ref="B2116:B2179" si="66">COUNTIF(H$3:H$3102,H2116)</f>
        <v>1</v>
      </c>
      <c r="C2116">
        <f t="shared" ref="C2116:C2179" ca="1" si="67">LOOKUP(1,1/((OFFSET(D$3,A2116-1,0,B2116,1)="")+(OFFSET(D$3,A2116-1,0,B2116,1)=D$2))/((OFFSET(E$3,A2116-1,0,B2116,1)="")+(OFFSET(E$3,A2116-1,0,B2116,1)=E$2))/((OFFSET(F$3,A2116-1,0,B2116,1)="")+(OFFSET(F$3,A2116-1,0,B2116,1)=F$2))/((OFFSET(G$3,A2116-1,0,B2116,1)="")+(OFFSET(G$3,A2116-1,0,B2116,1)&lt;=G$2)),ROW(OFFSET(D$3,A2116-1,0,B2116,1)))</f>
        <v>2116</v>
      </c>
      <c r="H2116">
        <v>2114</v>
      </c>
      <c r="I2116" t="s">
        <v>2139</v>
      </c>
      <c r="J2116" t="s">
        <v>2959</v>
      </c>
    </row>
    <row r="2117" spans="1:10">
      <c r="A2117">
        <f>MATCH(H2117,H$3:H2117,0)</f>
        <v>2115</v>
      </c>
      <c r="B2117">
        <f t="shared" si="66"/>
        <v>1</v>
      </c>
      <c r="C2117">
        <f t="shared" ca="1" si="67"/>
        <v>2117</v>
      </c>
      <c r="H2117">
        <v>2115</v>
      </c>
      <c r="I2117" t="s">
        <v>2138</v>
      </c>
      <c r="J2117" t="s">
        <v>2958</v>
      </c>
    </row>
    <row r="2118" spans="1:10">
      <c r="A2118">
        <f>MATCH(H2118,H$3:H2118,0)</f>
        <v>2116</v>
      </c>
      <c r="B2118">
        <f t="shared" si="66"/>
        <v>1</v>
      </c>
      <c r="C2118">
        <f t="shared" ca="1" si="67"/>
        <v>2118</v>
      </c>
      <c r="H2118">
        <v>2116</v>
      </c>
      <c r="I2118" t="s">
        <v>1829</v>
      </c>
      <c r="J2118" t="s">
        <v>2765</v>
      </c>
    </row>
    <row r="2119" spans="1:10">
      <c r="A2119">
        <f>MATCH(H2119,H$3:H2119,0)</f>
        <v>2117</v>
      </c>
      <c r="B2119">
        <f t="shared" si="66"/>
        <v>1</v>
      </c>
      <c r="C2119">
        <f t="shared" ca="1" si="67"/>
        <v>2119</v>
      </c>
      <c r="H2119">
        <v>2117</v>
      </c>
      <c r="I2119" t="s">
        <v>2075</v>
      </c>
      <c r="J2119" t="s">
        <v>2909</v>
      </c>
    </row>
    <row r="2120" spans="1:10">
      <c r="A2120">
        <f>MATCH(H2120,H$3:H2120,0)</f>
        <v>2118</v>
      </c>
      <c r="B2120">
        <f t="shared" si="66"/>
        <v>1</v>
      </c>
      <c r="C2120">
        <f t="shared" ca="1" si="67"/>
        <v>2120</v>
      </c>
      <c r="H2120">
        <v>2118</v>
      </c>
      <c r="I2120" t="s">
        <v>2100</v>
      </c>
      <c r="J2120" t="s">
        <v>2945</v>
      </c>
    </row>
    <row r="2121" spans="1:10">
      <c r="A2121">
        <f>MATCH(H2121,H$3:H2121,0)</f>
        <v>2119</v>
      </c>
      <c r="B2121">
        <f t="shared" si="66"/>
        <v>1</v>
      </c>
      <c r="C2121">
        <f t="shared" ca="1" si="67"/>
        <v>2121</v>
      </c>
      <c r="H2121">
        <v>2119</v>
      </c>
      <c r="I2121" t="s">
        <v>2104</v>
      </c>
      <c r="J2121" t="s">
        <v>2942</v>
      </c>
    </row>
    <row r="2122" spans="1:10">
      <c r="A2122">
        <f>MATCH(H2122,H$3:H2122,0)</f>
        <v>2120</v>
      </c>
      <c r="B2122">
        <f t="shared" si="66"/>
        <v>1</v>
      </c>
      <c r="C2122">
        <f t="shared" ca="1" si="67"/>
        <v>2122</v>
      </c>
      <c r="H2122">
        <v>2120</v>
      </c>
      <c r="I2122" t="s">
        <v>1699</v>
      </c>
      <c r="J2122" t="s">
        <v>2626</v>
      </c>
    </row>
    <row r="2123" spans="1:10">
      <c r="A2123">
        <f>MATCH(H2123,H$3:H2123,0)</f>
        <v>2121</v>
      </c>
      <c r="B2123">
        <f t="shared" si="66"/>
        <v>1</v>
      </c>
      <c r="C2123">
        <f t="shared" ca="1" si="67"/>
        <v>2123</v>
      </c>
      <c r="H2123">
        <v>2121</v>
      </c>
      <c r="I2123" t="s">
        <v>1344</v>
      </c>
      <c r="J2123" t="s">
        <v>183</v>
      </c>
    </row>
    <row r="2124" spans="1:10">
      <c r="A2124">
        <f>MATCH(H2124,H$3:H2124,0)</f>
        <v>2122</v>
      </c>
      <c r="B2124">
        <f t="shared" si="66"/>
        <v>1</v>
      </c>
      <c r="C2124">
        <f t="shared" ca="1" si="67"/>
        <v>2124</v>
      </c>
      <c r="H2124">
        <v>2122</v>
      </c>
      <c r="I2124" t="s">
        <v>182</v>
      </c>
      <c r="J2124" t="s">
        <v>2378</v>
      </c>
    </row>
    <row r="2125" spans="1:10">
      <c r="A2125">
        <f>MATCH(H2125,H$3:H2125,0)</f>
        <v>2123</v>
      </c>
      <c r="B2125">
        <f t="shared" si="66"/>
        <v>1</v>
      </c>
      <c r="C2125">
        <f t="shared" ca="1" si="67"/>
        <v>2125</v>
      </c>
      <c r="H2125">
        <v>2123</v>
      </c>
      <c r="I2125" t="s">
        <v>1334</v>
      </c>
      <c r="J2125" t="s">
        <v>2377</v>
      </c>
    </row>
    <row r="2126" spans="1:10">
      <c r="A2126">
        <f>MATCH(H2126,H$3:H2126,0)</f>
        <v>2124</v>
      </c>
      <c r="B2126">
        <f t="shared" si="66"/>
        <v>1</v>
      </c>
      <c r="C2126">
        <f t="shared" ca="1" si="67"/>
        <v>2126</v>
      </c>
      <c r="H2126">
        <v>2124</v>
      </c>
      <c r="I2126" t="s">
        <v>1114</v>
      </c>
      <c r="J2126" t="s">
        <v>2208</v>
      </c>
    </row>
    <row r="2127" spans="1:10">
      <c r="A2127">
        <f>MATCH(H2127,H$3:H2127,0)</f>
        <v>2125</v>
      </c>
      <c r="B2127">
        <f t="shared" si="66"/>
        <v>1</v>
      </c>
      <c r="C2127">
        <f t="shared" ca="1" si="67"/>
        <v>2127</v>
      </c>
      <c r="H2127">
        <v>2125</v>
      </c>
      <c r="I2127" t="s">
        <v>1420</v>
      </c>
      <c r="J2127" t="s">
        <v>2441</v>
      </c>
    </row>
    <row r="2128" spans="1:10">
      <c r="A2128">
        <f>MATCH(H2128,H$3:H2128,0)</f>
        <v>2126</v>
      </c>
      <c r="B2128">
        <f t="shared" si="66"/>
        <v>1</v>
      </c>
      <c r="C2128">
        <f t="shared" ca="1" si="67"/>
        <v>2128</v>
      </c>
      <c r="H2128">
        <v>2126</v>
      </c>
      <c r="I2128" t="s">
        <v>1950</v>
      </c>
      <c r="J2128" t="s">
        <v>2823</v>
      </c>
    </row>
    <row r="2129" spans="1:10">
      <c r="A2129">
        <f>MATCH(H2129,H$3:H2129,0)</f>
        <v>2127</v>
      </c>
      <c r="B2129">
        <f t="shared" si="66"/>
        <v>1</v>
      </c>
      <c r="C2129">
        <f t="shared" ca="1" si="67"/>
        <v>2129</v>
      </c>
      <c r="H2129">
        <v>2127</v>
      </c>
      <c r="I2129" t="s">
        <v>1158</v>
      </c>
      <c r="J2129" t="s">
        <v>2232</v>
      </c>
    </row>
    <row r="2130" spans="1:10" ht="25.5">
      <c r="A2130">
        <f>MATCH(H2130,H$3:H2130,0)</f>
        <v>2128</v>
      </c>
      <c r="B2130">
        <f t="shared" si="66"/>
        <v>1</v>
      </c>
      <c r="C2130">
        <f t="shared" ca="1" si="67"/>
        <v>2130</v>
      </c>
      <c r="H2130">
        <v>2128</v>
      </c>
      <c r="I2130" s="9" t="s">
        <v>3530</v>
      </c>
      <c r="J2130" s="9" t="s">
        <v>3531</v>
      </c>
    </row>
    <row r="2131" spans="1:10">
      <c r="A2131">
        <f>MATCH(H2131,H$3:H2131,0)</f>
        <v>2129</v>
      </c>
      <c r="B2131">
        <f t="shared" si="66"/>
        <v>1</v>
      </c>
      <c r="C2131">
        <f t="shared" ca="1" si="67"/>
        <v>2131</v>
      </c>
      <c r="H2131">
        <v>2129</v>
      </c>
      <c r="I2131" t="s">
        <v>1199</v>
      </c>
      <c r="J2131" t="s">
        <v>2258</v>
      </c>
    </row>
    <row r="2132" spans="1:10">
      <c r="A2132">
        <f>MATCH(H2132,H$3:H2132,0)</f>
        <v>2130</v>
      </c>
      <c r="B2132">
        <f t="shared" si="66"/>
        <v>1</v>
      </c>
      <c r="C2132">
        <f t="shared" ca="1" si="67"/>
        <v>2132</v>
      </c>
      <c r="H2132">
        <v>2130</v>
      </c>
      <c r="I2132" t="s">
        <v>3532</v>
      </c>
      <c r="J2132" t="s">
        <v>3533</v>
      </c>
    </row>
    <row r="2133" spans="1:10">
      <c r="A2133">
        <f>MATCH(H2133,H$3:H2133,0)</f>
        <v>2131</v>
      </c>
      <c r="B2133">
        <f t="shared" si="66"/>
        <v>1</v>
      </c>
      <c r="C2133">
        <f t="shared" ca="1" si="67"/>
        <v>2133</v>
      </c>
      <c r="H2133">
        <v>2131</v>
      </c>
      <c r="I2133" t="s">
        <v>1574</v>
      </c>
      <c r="J2133" t="s">
        <v>2549</v>
      </c>
    </row>
    <row r="2134" spans="1:10">
      <c r="A2134">
        <f>MATCH(H2134,H$3:H2134,0)</f>
        <v>2132</v>
      </c>
      <c r="B2134">
        <f t="shared" si="66"/>
        <v>1</v>
      </c>
      <c r="C2134">
        <f t="shared" ca="1" si="67"/>
        <v>2134</v>
      </c>
      <c r="H2134">
        <v>2132</v>
      </c>
      <c r="I2134" t="s">
        <v>1649</v>
      </c>
      <c r="J2134" t="s">
        <v>2549</v>
      </c>
    </row>
    <row r="2135" spans="1:10">
      <c r="A2135">
        <f>MATCH(H2135,H$3:H2135,0)</f>
        <v>2133</v>
      </c>
      <c r="B2135">
        <f t="shared" si="66"/>
        <v>1</v>
      </c>
      <c r="C2135">
        <f t="shared" ca="1" si="67"/>
        <v>2135</v>
      </c>
      <c r="H2135">
        <v>2133</v>
      </c>
      <c r="I2135" t="s">
        <v>1823</v>
      </c>
      <c r="J2135" t="s">
        <v>3082</v>
      </c>
    </row>
    <row r="2136" spans="1:10">
      <c r="A2136">
        <f>MATCH(H2136,H$3:H2136,0)</f>
        <v>2134</v>
      </c>
      <c r="B2136">
        <f t="shared" si="66"/>
        <v>1</v>
      </c>
      <c r="C2136">
        <f t="shared" ca="1" si="67"/>
        <v>2136</v>
      </c>
      <c r="H2136">
        <v>2134</v>
      </c>
      <c r="I2136" t="s">
        <v>1509</v>
      </c>
      <c r="J2136" t="s">
        <v>3121</v>
      </c>
    </row>
    <row r="2137" spans="1:10">
      <c r="A2137">
        <f>MATCH(H2137,H$3:H2137,0)</f>
        <v>2135</v>
      </c>
      <c r="B2137">
        <f t="shared" si="66"/>
        <v>1</v>
      </c>
      <c r="C2137">
        <f t="shared" ca="1" si="67"/>
        <v>2137</v>
      </c>
      <c r="H2137">
        <v>2135</v>
      </c>
      <c r="I2137" t="s">
        <v>1418</v>
      </c>
      <c r="J2137" t="s">
        <v>2438</v>
      </c>
    </row>
    <row r="2138" spans="1:10">
      <c r="A2138">
        <f>MATCH(H2138,H$3:H2138,0)</f>
        <v>2136</v>
      </c>
      <c r="B2138">
        <f t="shared" si="66"/>
        <v>1</v>
      </c>
      <c r="C2138">
        <f t="shared" ca="1" si="67"/>
        <v>2138</v>
      </c>
      <c r="H2138">
        <v>2136</v>
      </c>
      <c r="I2138" t="s">
        <v>1130</v>
      </c>
      <c r="J2138" t="s">
        <v>2660</v>
      </c>
    </row>
    <row r="2139" spans="1:10">
      <c r="A2139">
        <f>MATCH(H2139,H$3:H2139,0)</f>
        <v>2137</v>
      </c>
      <c r="B2139">
        <f t="shared" si="66"/>
        <v>1</v>
      </c>
      <c r="C2139">
        <f t="shared" ca="1" si="67"/>
        <v>2139</v>
      </c>
      <c r="H2139">
        <v>2137</v>
      </c>
      <c r="I2139" t="s">
        <v>1747</v>
      </c>
      <c r="J2139" t="s">
        <v>2660</v>
      </c>
    </row>
    <row r="2140" spans="1:10">
      <c r="A2140">
        <f>MATCH(H2140,H$3:H2140,0)</f>
        <v>2138</v>
      </c>
      <c r="B2140">
        <f t="shared" si="66"/>
        <v>1</v>
      </c>
      <c r="C2140">
        <f t="shared" ca="1" si="67"/>
        <v>2140</v>
      </c>
      <c r="H2140">
        <v>2138</v>
      </c>
      <c r="I2140" t="s">
        <v>1415</v>
      </c>
      <c r="J2140" t="s">
        <v>2435</v>
      </c>
    </row>
    <row r="2141" spans="1:10">
      <c r="A2141">
        <f>MATCH(H2141,H$3:H2141,0)</f>
        <v>2139</v>
      </c>
      <c r="B2141">
        <f t="shared" si="66"/>
        <v>1</v>
      </c>
      <c r="C2141">
        <f t="shared" ca="1" si="67"/>
        <v>2141</v>
      </c>
      <c r="H2141">
        <v>2139</v>
      </c>
      <c r="I2141" t="s">
        <v>1894</v>
      </c>
      <c r="J2141" t="s">
        <v>2769</v>
      </c>
    </row>
    <row r="2142" spans="1:10">
      <c r="A2142">
        <f>MATCH(H2142,H$3:H2142,0)</f>
        <v>2140</v>
      </c>
      <c r="B2142">
        <f t="shared" si="66"/>
        <v>1</v>
      </c>
      <c r="C2142">
        <f t="shared" ca="1" si="67"/>
        <v>2142</v>
      </c>
      <c r="H2142">
        <v>2140</v>
      </c>
      <c r="I2142" t="s">
        <v>160</v>
      </c>
      <c r="J2142" s="1" t="s">
        <v>3276</v>
      </c>
    </row>
    <row r="2143" spans="1:10">
      <c r="A2143">
        <f>MATCH(H2143,H$3:H2143,0)</f>
        <v>2141</v>
      </c>
      <c r="B2143">
        <f t="shared" si="66"/>
        <v>1</v>
      </c>
      <c r="C2143">
        <f t="shared" ca="1" si="67"/>
        <v>2143</v>
      </c>
      <c r="H2143">
        <v>2141</v>
      </c>
      <c r="I2143" t="s">
        <v>1406</v>
      </c>
      <c r="J2143" s="1" t="s">
        <v>3222</v>
      </c>
    </row>
    <row r="2144" spans="1:10">
      <c r="A2144">
        <f>MATCH(H2144,H$3:H2144,0)</f>
        <v>2142</v>
      </c>
      <c r="B2144">
        <f t="shared" si="66"/>
        <v>1</v>
      </c>
      <c r="C2144">
        <f t="shared" ca="1" si="67"/>
        <v>2144</v>
      </c>
      <c r="H2144">
        <v>2142</v>
      </c>
      <c r="I2144" t="s">
        <v>2062</v>
      </c>
      <c r="J2144" t="s">
        <v>2901</v>
      </c>
    </row>
    <row r="2145" spans="1:10">
      <c r="A2145">
        <f>MATCH(H2145,H$3:H2145,0)</f>
        <v>2143</v>
      </c>
      <c r="B2145">
        <f t="shared" si="66"/>
        <v>1</v>
      </c>
      <c r="C2145">
        <f t="shared" ca="1" si="67"/>
        <v>2145</v>
      </c>
      <c r="H2145">
        <v>2143</v>
      </c>
      <c r="I2145" t="s">
        <v>3534</v>
      </c>
      <c r="J2145" t="s">
        <v>3535</v>
      </c>
    </row>
    <row r="2146" spans="1:10">
      <c r="A2146">
        <f>MATCH(H2146,H$3:H2146,0)</f>
        <v>2144</v>
      </c>
      <c r="B2146">
        <f t="shared" si="66"/>
        <v>1</v>
      </c>
      <c r="C2146">
        <f t="shared" ca="1" si="67"/>
        <v>2146</v>
      </c>
      <c r="H2146">
        <v>2144</v>
      </c>
      <c r="I2146" t="s">
        <v>2159</v>
      </c>
      <c r="J2146" t="s">
        <v>2975</v>
      </c>
    </row>
    <row r="2147" spans="1:10">
      <c r="A2147">
        <f>MATCH(H2147,H$3:H2147,0)</f>
        <v>2145</v>
      </c>
      <c r="B2147">
        <f t="shared" si="66"/>
        <v>1</v>
      </c>
      <c r="C2147">
        <f t="shared" ca="1" si="67"/>
        <v>2147</v>
      </c>
      <c r="H2147">
        <v>2145</v>
      </c>
      <c r="I2147" t="s">
        <v>1284</v>
      </c>
      <c r="J2147" t="s">
        <v>2329</v>
      </c>
    </row>
    <row r="2148" spans="1:10">
      <c r="A2148">
        <f>MATCH(H2148,H$3:H2148,0)</f>
        <v>2146</v>
      </c>
      <c r="B2148">
        <f t="shared" si="66"/>
        <v>1</v>
      </c>
      <c r="C2148">
        <f t="shared" ca="1" si="67"/>
        <v>2148</v>
      </c>
      <c r="H2148">
        <v>2146</v>
      </c>
      <c r="I2148" t="s">
        <v>1309</v>
      </c>
      <c r="J2148" t="s">
        <v>2353</v>
      </c>
    </row>
    <row r="2149" spans="1:10">
      <c r="A2149">
        <f>MATCH(H2149,H$3:H2149,0)</f>
        <v>2147</v>
      </c>
      <c r="B2149">
        <f t="shared" si="66"/>
        <v>1</v>
      </c>
      <c r="C2149">
        <f t="shared" ca="1" si="67"/>
        <v>2149</v>
      </c>
      <c r="H2149">
        <v>2147</v>
      </c>
      <c r="I2149" t="s">
        <v>1332</v>
      </c>
      <c r="J2149" t="s">
        <v>2364</v>
      </c>
    </row>
    <row r="2150" spans="1:10">
      <c r="A2150">
        <f>MATCH(H2150,H$3:H2150,0)</f>
        <v>2148</v>
      </c>
      <c r="B2150">
        <f t="shared" si="66"/>
        <v>1</v>
      </c>
      <c r="C2150">
        <f t="shared" ca="1" si="67"/>
        <v>2150</v>
      </c>
      <c r="H2150">
        <v>2148</v>
      </c>
      <c r="I2150" t="s">
        <v>2136</v>
      </c>
      <c r="J2150" t="s">
        <v>2956</v>
      </c>
    </row>
    <row r="2151" spans="1:10">
      <c r="A2151">
        <f>MATCH(H2151,H$3:H2151,0)</f>
        <v>2149</v>
      </c>
      <c r="B2151">
        <f t="shared" si="66"/>
        <v>1</v>
      </c>
      <c r="C2151">
        <f t="shared" ca="1" si="67"/>
        <v>2151</v>
      </c>
      <c r="H2151">
        <v>2149</v>
      </c>
      <c r="I2151" t="s">
        <v>1350</v>
      </c>
      <c r="J2151" t="s">
        <v>2401</v>
      </c>
    </row>
    <row r="2152" spans="1:10">
      <c r="A2152">
        <f>MATCH(H2152,H$3:H2152,0)</f>
        <v>2150</v>
      </c>
      <c r="B2152">
        <f t="shared" si="66"/>
        <v>1</v>
      </c>
      <c r="C2152">
        <f t="shared" ca="1" si="67"/>
        <v>2152</v>
      </c>
      <c r="H2152">
        <v>2150</v>
      </c>
      <c r="I2152" t="s">
        <v>2129</v>
      </c>
      <c r="J2152" t="s">
        <v>3223</v>
      </c>
    </row>
    <row r="2153" spans="1:10">
      <c r="A2153">
        <f>MATCH(H2153,H$3:H2153,0)</f>
        <v>2151</v>
      </c>
      <c r="B2153">
        <f t="shared" si="66"/>
        <v>1</v>
      </c>
      <c r="C2153">
        <f t="shared" ca="1" si="67"/>
        <v>2153</v>
      </c>
      <c r="H2153">
        <v>2151</v>
      </c>
      <c r="I2153" t="s">
        <v>1329</v>
      </c>
      <c r="J2153" t="s">
        <v>2360</v>
      </c>
    </row>
    <row r="2154" spans="1:10">
      <c r="A2154">
        <f>MATCH(H2154,H$3:H2154,0)</f>
        <v>2152</v>
      </c>
      <c r="B2154">
        <f t="shared" si="66"/>
        <v>1</v>
      </c>
      <c r="C2154">
        <f t="shared" ca="1" si="67"/>
        <v>2154</v>
      </c>
      <c r="H2154">
        <v>2152</v>
      </c>
      <c r="I2154" t="s">
        <v>1286</v>
      </c>
      <c r="J2154" t="s">
        <v>2330</v>
      </c>
    </row>
    <row r="2155" spans="1:10">
      <c r="A2155">
        <f>MATCH(H2155,H$3:H2155,0)</f>
        <v>2153</v>
      </c>
      <c r="B2155">
        <f t="shared" si="66"/>
        <v>1</v>
      </c>
      <c r="C2155">
        <f t="shared" ca="1" si="67"/>
        <v>2155</v>
      </c>
      <c r="H2155">
        <v>2153</v>
      </c>
      <c r="I2155" t="s">
        <v>1365</v>
      </c>
      <c r="J2155" t="s">
        <v>2398</v>
      </c>
    </row>
    <row r="2156" spans="1:10">
      <c r="A2156">
        <f>MATCH(H2156,H$3:H2156,0)</f>
        <v>2154</v>
      </c>
      <c r="B2156">
        <f t="shared" si="66"/>
        <v>1</v>
      </c>
      <c r="C2156">
        <f t="shared" ca="1" si="67"/>
        <v>2156</v>
      </c>
      <c r="H2156">
        <v>2154</v>
      </c>
      <c r="I2156" t="s">
        <v>1352</v>
      </c>
      <c r="J2156" t="s">
        <v>2386</v>
      </c>
    </row>
    <row r="2157" spans="1:10">
      <c r="A2157">
        <f>MATCH(H2157,H$3:H2157,0)</f>
        <v>2155</v>
      </c>
      <c r="B2157">
        <f t="shared" si="66"/>
        <v>1</v>
      </c>
      <c r="C2157">
        <f t="shared" ca="1" si="67"/>
        <v>2157</v>
      </c>
      <c r="H2157">
        <v>2155</v>
      </c>
      <c r="I2157" t="s">
        <v>3536</v>
      </c>
      <c r="J2157" t="s">
        <v>3537</v>
      </c>
    </row>
    <row r="2158" spans="1:10">
      <c r="A2158">
        <f>MATCH(H2158,H$3:H2158,0)</f>
        <v>2156</v>
      </c>
      <c r="B2158">
        <f t="shared" si="66"/>
        <v>1</v>
      </c>
      <c r="C2158">
        <f t="shared" ca="1" si="67"/>
        <v>2158</v>
      </c>
      <c r="H2158">
        <v>2156</v>
      </c>
      <c r="I2158" t="s">
        <v>2992</v>
      </c>
      <c r="J2158" t="s">
        <v>2012</v>
      </c>
    </row>
    <row r="2159" spans="1:10">
      <c r="A2159">
        <f>MATCH(H2159,H$3:H2159,0)</f>
        <v>2157</v>
      </c>
      <c r="B2159">
        <f t="shared" si="66"/>
        <v>1</v>
      </c>
      <c r="C2159">
        <f t="shared" ca="1" si="67"/>
        <v>2159</v>
      </c>
      <c r="H2159">
        <v>2157</v>
      </c>
      <c r="I2159" t="s">
        <v>1173</v>
      </c>
      <c r="J2159" t="s">
        <v>2012</v>
      </c>
    </row>
    <row r="2160" spans="1:10">
      <c r="A2160">
        <f>MATCH(H2160,H$3:H2160,0)</f>
        <v>2158</v>
      </c>
      <c r="B2160">
        <f t="shared" si="66"/>
        <v>1</v>
      </c>
      <c r="C2160">
        <f t="shared" ca="1" si="67"/>
        <v>2160</v>
      </c>
      <c r="H2160">
        <v>2158</v>
      </c>
      <c r="I2160" t="s">
        <v>3538</v>
      </c>
      <c r="J2160" t="s">
        <v>3533</v>
      </c>
    </row>
    <row r="2161" spans="1:10">
      <c r="A2161">
        <f>MATCH(H2161,H$3:H2161,0)</f>
        <v>2159</v>
      </c>
      <c r="B2161">
        <f t="shared" si="66"/>
        <v>1</v>
      </c>
      <c r="C2161">
        <f t="shared" ca="1" si="67"/>
        <v>2161</v>
      </c>
      <c r="H2161">
        <v>2159</v>
      </c>
      <c r="I2161" t="s">
        <v>2012</v>
      </c>
      <c r="J2161" t="s">
        <v>2012</v>
      </c>
    </row>
    <row r="2162" spans="1:10">
      <c r="A2162">
        <f>MATCH(H2162,H$3:H2162,0)</f>
        <v>2160</v>
      </c>
      <c r="B2162">
        <f t="shared" si="66"/>
        <v>1</v>
      </c>
      <c r="C2162">
        <f t="shared" ca="1" si="67"/>
        <v>2162</v>
      </c>
      <c r="H2162">
        <v>2160</v>
      </c>
      <c r="I2162" t="s">
        <v>3028</v>
      </c>
      <c r="J2162" t="s">
        <v>3028</v>
      </c>
    </row>
    <row r="2163" spans="1:10">
      <c r="A2163">
        <f>MATCH(H2163,H$3:H2163,0)</f>
        <v>2161</v>
      </c>
      <c r="B2163">
        <f t="shared" si="66"/>
        <v>1</v>
      </c>
      <c r="C2163">
        <f t="shared" ca="1" si="67"/>
        <v>2163</v>
      </c>
      <c r="H2163">
        <v>2161</v>
      </c>
      <c r="I2163" t="s">
        <v>1977</v>
      </c>
      <c r="J2163" t="s">
        <v>2012</v>
      </c>
    </row>
    <row r="2164" spans="1:10">
      <c r="A2164">
        <f>MATCH(H2164,H$3:H2164,0)</f>
        <v>2162</v>
      </c>
      <c r="B2164">
        <f t="shared" si="66"/>
        <v>1</v>
      </c>
      <c r="C2164">
        <f t="shared" ca="1" si="67"/>
        <v>2164</v>
      </c>
      <c r="H2164">
        <v>2162</v>
      </c>
      <c r="I2164" t="s">
        <v>1097</v>
      </c>
      <c r="J2164" t="s">
        <v>2196</v>
      </c>
    </row>
    <row r="2165" spans="1:10">
      <c r="A2165">
        <f>MATCH(H2165,H$3:H2165,0)</f>
        <v>2163</v>
      </c>
      <c r="B2165">
        <f t="shared" si="66"/>
        <v>1</v>
      </c>
      <c r="C2165">
        <f t="shared" ca="1" si="67"/>
        <v>2165</v>
      </c>
      <c r="H2165">
        <v>2163</v>
      </c>
      <c r="I2165" t="s">
        <v>1927</v>
      </c>
      <c r="J2165" t="s">
        <v>2803</v>
      </c>
    </row>
    <row r="2166" spans="1:10">
      <c r="A2166">
        <f>MATCH(H2166,H$3:H2166,0)</f>
        <v>2164</v>
      </c>
      <c r="B2166">
        <f t="shared" si="66"/>
        <v>1</v>
      </c>
      <c r="C2166">
        <f t="shared" ca="1" si="67"/>
        <v>2166</v>
      </c>
      <c r="H2166">
        <v>2164</v>
      </c>
      <c r="I2166" t="s">
        <v>1160</v>
      </c>
      <c r="J2166" t="s">
        <v>1160</v>
      </c>
    </row>
    <row r="2167" spans="1:10">
      <c r="A2167">
        <f>MATCH(H2167,H$3:H2167,0)</f>
        <v>2165</v>
      </c>
      <c r="B2167">
        <f t="shared" si="66"/>
        <v>1</v>
      </c>
      <c r="C2167">
        <f t="shared" ca="1" si="67"/>
        <v>2167</v>
      </c>
      <c r="H2167">
        <v>2165</v>
      </c>
      <c r="I2167" t="s">
        <v>1175</v>
      </c>
      <c r="J2167" t="s">
        <v>1175</v>
      </c>
    </row>
    <row r="2168" spans="1:10">
      <c r="A2168">
        <f>MATCH(H2168,H$3:H2168,0)</f>
        <v>2166</v>
      </c>
      <c r="B2168">
        <f t="shared" si="66"/>
        <v>1</v>
      </c>
      <c r="C2168">
        <f t="shared" ca="1" si="67"/>
        <v>2168</v>
      </c>
      <c r="H2168">
        <v>2166</v>
      </c>
      <c r="I2168" t="s">
        <v>2035</v>
      </c>
      <c r="J2168" t="s">
        <v>2881</v>
      </c>
    </row>
    <row r="2169" spans="1:10">
      <c r="A2169">
        <f>MATCH(H2169,H$3:H2169,0)</f>
        <v>2167</v>
      </c>
      <c r="B2169">
        <f t="shared" si="66"/>
        <v>1</v>
      </c>
      <c r="C2169">
        <f t="shared" ca="1" si="67"/>
        <v>2169</v>
      </c>
      <c r="H2169">
        <v>2167</v>
      </c>
      <c r="I2169" t="s">
        <v>2043</v>
      </c>
      <c r="J2169" t="s">
        <v>2888</v>
      </c>
    </row>
    <row r="2170" spans="1:10">
      <c r="A2170">
        <f>MATCH(H2170,H$3:H2170,0)</f>
        <v>2168</v>
      </c>
      <c r="B2170">
        <f t="shared" si="66"/>
        <v>1</v>
      </c>
      <c r="C2170">
        <f t="shared" ca="1" si="67"/>
        <v>2170</v>
      </c>
      <c r="H2170">
        <v>2168</v>
      </c>
      <c r="I2170" t="s">
        <v>1427</v>
      </c>
      <c r="J2170" s="1" t="s">
        <v>3224</v>
      </c>
    </row>
    <row r="2171" spans="1:10">
      <c r="A2171">
        <f>MATCH(H2171,H$3:H2171,0)</f>
        <v>2169</v>
      </c>
      <c r="B2171">
        <f t="shared" si="66"/>
        <v>1</v>
      </c>
      <c r="C2171">
        <f t="shared" ca="1" si="67"/>
        <v>2171</v>
      </c>
      <c r="H2171">
        <v>2169</v>
      </c>
      <c r="I2171" t="s">
        <v>1426</v>
      </c>
      <c r="J2171" s="1" t="s">
        <v>3225</v>
      </c>
    </row>
    <row r="2172" spans="1:10">
      <c r="A2172">
        <f>MATCH(H2172,H$3:H2172,0)</f>
        <v>2170</v>
      </c>
      <c r="B2172">
        <f t="shared" si="66"/>
        <v>1</v>
      </c>
      <c r="C2172">
        <f t="shared" ca="1" si="67"/>
        <v>2172</v>
      </c>
      <c r="H2172">
        <v>2170</v>
      </c>
      <c r="I2172" t="s">
        <v>2049</v>
      </c>
      <c r="J2172" t="s">
        <v>3092</v>
      </c>
    </row>
    <row r="2173" spans="1:10">
      <c r="A2173">
        <f>MATCH(H2173,H$3:H2173,0)</f>
        <v>2171</v>
      </c>
      <c r="B2173">
        <f t="shared" si="66"/>
        <v>1</v>
      </c>
      <c r="C2173">
        <f t="shared" ca="1" si="67"/>
        <v>2173</v>
      </c>
      <c r="H2173">
        <v>2171</v>
      </c>
      <c r="I2173" t="s">
        <v>1519</v>
      </c>
      <c r="J2173" s="1" t="s">
        <v>3226</v>
      </c>
    </row>
    <row r="2174" spans="1:10">
      <c r="A2174">
        <f>MATCH(H2174,H$3:H2174,0)</f>
        <v>2172</v>
      </c>
      <c r="B2174">
        <f t="shared" si="66"/>
        <v>1</v>
      </c>
      <c r="C2174">
        <f t="shared" ca="1" si="67"/>
        <v>2174</v>
      </c>
      <c r="H2174">
        <v>2172</v>
      </c>
      <c r="I2174" t="s">
        <v>1282</v>
      </c>
      <c r="J2174" t="s">
        <v>2327</v>
      </c>
    </row>
    <row r="2175" spans="1:10">
      <c r="A2175">
        <f>MATCH(H2175,H$3:H2175,0)</f>
        <v>2173</v>
      </c>
      <c r="B2175">
        <f t="shared" si="66"/>
        <v>1</v>
      </c>
      <c r="C2175">
        <f t="shared" ca="1" si="67"/>
        <v>2175</v>
      </c>
      <c r="H2175">
        <v>2173</v>
      </c>
      <c r="I2175" t="s">
        <v>1589</v>
      </c>
      <c r="J2175" t="s">
        <v>2559</v>
      </c>
    </row>
    <row r="2176" spans="1:10">
      <c r="A2176">
        <f>MATCH(H2176,H$3:H2176,0)</f>
        <v>2174</v>
      </c>
      <c r="B2176">
        <f t="shared" si="66"/>
        <v>1</v>
      </c>
      <c r="C2176">
        <f t="shared" ca="1" si="67"/>
        <v>2176</v>
      </c>
      <c r="H2176">
        <v>2174</v>
      </c>
      <c r="I2176" t="s">
        <v>1575</v>
      </c>
      <c r="J2176" s="1" t="s">
        <v>3847</v>
      </c>
    </row>
    <row r="2177" spans="1:10">
      <c r="A2177">
        <f>MATCH(H2177,H$3:H2177,0)</f>
        <v>2175</v>
      </c>
      <c r="B2177">
        <f t="shared" si="66"/>
        <v>1</v>
      </c>
      <c r="C2177">
        <f t="shared" ca="1" si="67"/>
        <v>2177</v>
      </c>
      <c r="H2177">
        <v>2175</v>
      </c>
      <c r="I2177" t="s">
        <v>1155</v>
      </c>
      <c r="J2177" t="s">
        <v>2229</v>
      </c>
    </row>
    <row r="2178" spans="1:10">
      <c r="A2178">
        <f>MATCH(H2178,H$3:H2178,0)</f>
        <v>2176</v>
      </c>
      <c r="B2178">
        <f t="shared" si="66"/>
        <v>1</v>
      </c>
      <c r="C2178">
        <f t="shared" ca="1" si="67"/>
        <v>2178</v>
      </c>
      <c r="H2178">
        <v>2176</v>
      </c>
      <c r="I2178" t="s">
        <v>1339</v>
      </c>
      <c r="J2178" t="s">
        <v>2376</v>
      </c>
    </row>
    <row r="2179" spans="1:10">
      <c r="A2179">
        <f>MATCH(H2179,H$3:H2179,0)</f>
        <v>2177</v>
      </c>
      <c r="B2179">
        <f t="shared" si="66"/>
        <v>1</v>
      </c>
      <c r="C2179">
        <f t="shared" ca="1" si="67"/>
        <v>2179</v>
      </c>
      <c r="H2179">
        <v>2177</v>
      </c>
      <c r="I2179" t="s">
        <v>1337</v>
      </c>
      <c r="J2179" t="s">
        <v>2374</v>
      </c>
    </row>
    <row r="2180" spans="1:10">
      <c r="A2180">
        <f>MATCH(H2180,H$3:H2180,0)</f>
        <v>2178</v>
      </c>
      <c r="B2180">
        <f t="shared" ref="B2180:B2243" si="68">COUNTIF(H$3:H$3102,H2180)</f>
        <v>1</v>
      </c>
      <c r="C2180">
        <f t="shared" ref="C2180:C2243" ca="1" si="69">LOOKUP(1,1/((OFFSET(D$3,A2180-1,0,B2180,1)="")+(OFFSET(D$3,A2180-1,0,B2180,1)=D$2))/((OFFSET(E$3,A2180-1,0,B2180,1)="")+(OFFSET(E$3,A2180-1,0,B2180,1)=E$2))/((OFFSET(F$3,A2180-1,0,B2180,1)="")+(OFFSET(F$3,A2180-1,0,B2180,1)=F$2))/((OFFSET(G$3,A2180-1,0,B2180,1)="")+(OFFSET(G$3,A2180-1,0,B2180,1)&lt;=G$2)),ROW(OFFSET(D$3,A2180-1,0,B2180,1)))</f>
        <v>2180</v>
      </c>
      <c r="H2180">
        <v>2178</v>
      </c>
      <c r="I2180" t="s">
        <v>561</v>
      </c>
      <c r="J2180" t="s">
        <v>2449</v>
      </c>
    </row>
    <row r="2181" spans="1:10">
      <c r="A2181">
        <f>MATCH(H2181,H$3:H2181,0)</f>
        <v>2179</v>
      </c>
      <c r="B2181">
        <f t="shared" si="68"/>
        <v>1</v>
      </c>
      <c r="C2181">
        <f t="shared" ca="1" si="69"/>
        <v>2181</v>
      </c>
      <c r="H2181">
        <v>2179</v>
      </c>
      <c r="I2181" t="s">
        <v>1474</v>
      </c>
      <c r="J2181" t="s">
        <v>2480</v>
      </c>
    </row>
    <row r="2182" spans="1:10">
      <c r="A2182">
        <f>MATCH(H2182,H$3:H2182,0)</f>
        <v>2180</v>
      </c>
      <c r="B2182">
        <f t="shared" si="68"/>
        <v>1</v>
      </c>
      <c r="C2182">
        <f t="shared" ca="1" si="69"/>
        <v>2182</v>
      </c>
      <c r="H2182">
        <v>2180</v>
      </c>
      <c r="I2182" t="s">
        <v>1240</v>
      </c>
      <c r="J2182" t="s">
        <v>2352</v>
      </c>
    </row>
    <row r="2183" spans="1:10">
      <c r="A2183">
        <f>MATCH(H2183,H$3:H2183,0)</f>
        <v>2181</v>
      </c>
      <c r="B2183">
        <f t="shared" si="68"/>
        <v>1</v>
      </c>
      <c r="C2183">
        <f t="shared" ca="1" si="69"/>
        <v>2183</v>
      </c>
      <c r="H2183">
        <v>2181</v>
      </c>
      <c r="I2183" t="s">
        <v>247</v>
      </c>
      <c r="J2183" t="s">
        <v>2519</v>
      </c>
    </row>
    <row r="2184" spans="1:10">
      <c r="A2184">
        <f>MATCH(H2184,H$3:H2184,0)</f>
        <v>2182</v>
      </c>
      <c r="B2184">
        <f t="shared" si="68"/>
        <v>1</v>
      </c>
      <c r="C2184">
        <f t="shared" ca="1" si="69"/>
        <v>2184</v>
      </c>
      <c r="H2184">
        <v>2182</v>
      </c>
      <c r="I2184" t="s">
        <v>1203</v>
      </c>
      <c r="J2184" t="s">
        <v>2261</v>
      </c>
    </row>
    <row r="2185" spans="1:10">
      <c r="A2185">
        <f>MATCH(H2185,H$3:H2185,0)</f>
        <v>2183</v>
      </c>
      <c r="B2185">
        <f t="shared" si="68"/>
        <v>1</v>
      </c>
      <c r="C2185">
        <f t="shared" ca="1" si="69"/>
        <v>2185</v>
      </c>
      <c r="H2185">
        <v>2183</v>
      </c>
      <c r="I2185" t="s">
        <v>1413</v>
      </c>
      <c r="J2185" t="s">
        <v>2433</v>
      </c>
    </row>
    <row r="2186" spans="1:10">
      <c r="A2186">
        <f>MATCH(H2186,H$3:H2186,0)</f>
        <v>2184</v>
      </c>
      <c r="B2186">
        <f t="shared" si="68"/>
        <v>1</v>
      </c>
      <c r="C2186">
        <f t="shared" ca="1" si="69"/>
        <v>2186</v>
      </c>
      <c r="H2186">
        <v>2184</v>
      </c>
      <c r="I2186" t="s">
        <v>1416</v>
      </c>
      <c r="J2186" t="s">
        <v>2436</v>
      </c>
    </row>
    <row r="2187" spans="1:10">
      <c r="A2187">
        <f>MATCH(H2187,H$3:H2187,0)</f>
        <v>2185</v>
      </c>
      <c r="B2187">
        <f t="shared" si="68"/>
        <v>1</v>
      </c>
      <c r="C2187">
        <f t="shared" ca="1" si="69"/>
        <v>2187</v>
      </c>
      <c r="H2187">
        <v>2185</v>
      </c>
      <c r="I2187" t="s">
        <v>1678</v>
      </c>
      <c r="J2187" t="s">
        <v>2243</v>
      </c>
    </row>
    <row r="2188" spans="1:10">
      <c r="A2188">
        <f>MATCH(H2188,H$3:H2188,0)</f>
        <v>2186</v>
      </c>
      <c r="B2188">
        <f t="shared" si="68"/>
        <v>1</v>
      </c>
      <c r="C2188">
        <f t="shared" ca="1" si="69"/>
        <v>2188</v>
      </c>
      <c r="H2188">
        <v>2186</v>
      </c>
      <c r="I2188" t="s">
        <v>1197</v>
      </c>
      <c r="J2188" t="s">
        <v>2257</v>
      </c>
    </row>
    <row r="2189" spans="1:10">
      <c r="A2189">
        <f>MATCH(H2189,H$3:H2189,0)</f>
        <v>2187</v>
      </c>
      <c r="B2189">
        <f t="shared" si="68"/>
        <v>1</v>
      </c>
      <c r="C2189">
        <f t="shared" ca="1" si="69"/>
        <v>2189</v>
      </c>
      <c r="H2189">
        <v>2187</v>
      </c>
      <c r="I2189" t="s">
        <v>162</v>
      </c>
      <c r="J2189" t="s">
        <v>2445</v>
      </c>
    </row>
    <row r="2190" spans="1:10">
      <c r="A2190">
        <f>MATCH(H2190,H$3:H2190,0)</f>
        <v>2188</v>
      </c>
      <c r="B2190">
        <f t="shared" si="68"/>
        <v>1</v>
      </c>
      <c r="C2190">
        <f t="shared" ca="1" si="69"/>
        <v>2190</v>
      </c>
      <c r="H2190">
        <v>2188</v>
      </c>
      <c r="I2190" t="s">
        <v>1717</v>
      </c>
      <c r="J2190" t="s">
        <v>2637</v>
      </c>
    </row>
    <row r="2191" spans="1:10">
      <c r="A2191">
        <f>MATCH(H2191,H$3:H2191,0)</f>
        <v>2189</v>
      </c>
      <c r="B2191">
        <f t="shared" si="68"/>
        <v>1</v>
      </c>
      <c r="C2191">
        <f t="shared" ca="1" si="69"/>
        <v>2191</v>
      </c>
      <c r="H2191">
        <v>2189</v>
      </c>
      <c r="I2191" t="s">
        <v>1424</v>
      </c>
      <c r="J2191" t="s">
        <v>2443</v>
      </c>
    </row>
    <row r="2192" spans="1:10">
      <c r="A2192">
        <f>MATCH(H2192,H$3:H2192,0)</f>
        <v>2190</v>
      </c>
      <c r="B2192">
        <f t="shared" si="68"/>
        <v>1</v>
      </c>
      <c r="C2192">
        <f t="shared" ca="1" si="69"/>
        <v>2192</v>
      </c>
      <c r="H2192">
        <v>2190</v>
      </c>
      <c r="I2192" t="s">
        <v>1531</v>
      </c>
      <c r="J2192" t="s">
        <v>2518</v>
      </c>
    </row>
    <row r="2193" spans="1:10">
      <c r="A2193">
        <f>MATCH(H2193,H$3:H2193,0)</f>
        <v>2191</v>
      </c>
      <c r="B2193">
        <f t="shared" si="68"/>
        <v>1</v>
      </c>
      <c r="C2193">
        <f t="shared" ca="1" si="69"/>
        <v>2193</v>
      </c>
      <c r="H2193">
        <v>2191</v>
      </c>
      <c r="I2193" t="s">
        <v>1702</v>
      </c>
      <c r="J2193" s="1" t="s">
        <v>3227</v>
      </c>
    </row>
    <row r="2194" spans="1:10">
      <c r="A2194">
        <f>MATCH(H2194,H$3:H2194,0)</f>
        <v>2192</v>
      </c>
      <c r="B2194">
        <f t="shared" si="68"/>
        <v>1</v>
      </c>
      <c r="C2194">
        <f t="shared" ca="1" si="69"/>
        <v>2194</v>
      </c>
      <c r="H2194">
        <v>2192</v>
      </c>
      <c r="I2194" t="s">
        <v>2089</v>
      </c>
      <c r="J2194" t="s">
        <v>2923</v>
      </c>
    </row>
    <row r="2195" spans="1:10">
      <c r="A2195">
        <f>MATCH(H2195,H$3:H2195,0)</f>
        <v>2193</v>
      </c>
      <c r="B2195">
        <f t="shared" si="68"/>
        <v>1</v>
      </c>
      <c r="C2195">
        <f t="shared" ca="1" si="69"/>
        <v>2195</v>
      </c>
      <c r="H2195">
        <v>2193</v>
      </c>
      <c r="I2195" t="s">
        <v>1198</v>
      </c>
      <c r="J2195" t="s">
        <v>3122</v>
      </c>
    </row>
    <row r="2196" spans="1:10">
      <c r="A2196">
        <f>MATCH(H2196,H$3:H2196,0)</f>
        <v>2194</v>
      </c>
      <c r="B2196">
        <f t="shared" si="68"/>
        <v>1</v>
      </c>
      <c r="C2196">
        <f t="shared" ca="1" si="69"/>
        <v>2196</v>
      </c>
      <c r="H2196">
        <v>2194</v>
      </c>
      <c r="I2196" t="s">
        <v>1484</v>
      </c>
      <c r="J2196" t="s">
        <v>2523</v>
      </c>
    </row>
    <row r="2197" spans="1:10">
      <c r="A2197">
        <f>MATCH(H2197,H$3:H2197,0)</f>
        <v>2195</v>
      </c>
      <c r="B2197">
        <f t="shared" si="68"/>
        <v>1</v>
      </c>
      <c r="C2197">
        <f t="shared" ca="1" si="69"/>
        <v>2197</v>
      </c>
      <c r="H2197">
        <v>2195</v>
      </c>
      <c r="I2197" t="s">
        <v>2058</v>
      </c>
      <c r="J2197" t="s">
        <v>2897</v>
      </c>
    </row>
    <row r="2198" spans="1:10">
      <c r="A2198">
        <f>MATCH(H2198,H$3:H2198,0)</f>
        <v>2196</v>
      </c>
      <c r="B2198">
        <f t="shared" si="68"/>
        <v>1</v>
      </c>
      <c r="C2198">
        <f t="shared" ca="1" si="69"/>
        <v>2198</v>
      </c>
      <c r="H2198">
        <v>2196</v>
      </c>
      <c r="I2198" t="s">
        <v>2059</v>
      </c>
      <c r="J2198" t="s">
        <v>2898</v>
      </c>
    </row>
    <row r="2199" spans="1:10">
      <c r="A2199">
        <f>MATCH(H2199,H$3:H2199,0)</f>
        <v>2197</v>
      </c>
      <c r="B2199">
        <f t="shared" si="68"/>
        <v>1</v>
      </c>
      <c r="C2199">
        <f t="shared" ca="1" si="69"/>
        <v>2199</v>
      </c>
      <c r="H2199">
        <v>2197</v>
      </c>
      <c r="I2199" t="s">
        <v>1954</v>
      </c>
      <c r="J2199" t="s">
        <v>3123</v>
      </c>
    </row>
    <row r="2200" spans="1:10">
      <c r="A2200">
        <f>MATCH(H2200,H$3:H2200,0)</f>
        <v>2198</v>
      </c>
      <c r="B2200">
        <f t="shared" si="68"/>
        <v>1</v>
      </c>
      <c r="C2200">
        <f t="shared" ca="1" si="69"/>
        <v>2200</v>
      </c>
      <c r="H2200">
        <v>2198</v>
      </c>
      <c r="I2200" t="s">
        <v>288</v>
      </c>
      <c r="J2200" t="s">
        <v>3124</v>
      </c>
    </row>
    <row r="2201" spans="1:10">
      <c r="A2201">
        <f>MATCH(H2201,H$3:H2201,0)</f>
        <v>2199</v>
      </c>
      <c r="B2201">
        <f t="shared" si="68"/>
        <v>1</v>
      </c>
      <c r="C2201">
        <f t="shared" ca="1" si="69"/>
        <v>2201</v>
      </c>
      <c r="H2201">
        <v>2199</v>
      </c>
      <c r="I2201" t="s">
        <v>1470</v>
      </c>
      <c r="J2201" t="s">
        <v>3125</v>
      </c>
    </row>
    <row r="2202" spans="1:10">
      <c r="A2202">
        <f>MATCH(H2202,H$3:H2202,0)</f>
        <v>2200</v>
      </c>
      <c r="B2202">
        <f t="shared" si="68"/>
        <v>1</v>
      </c>
      <c r="C2202">
        <f t="shared" ca="1" si="69"/>
        <v>2202</v>
      </c>
      <c r="H2202">
        <v>2200</v>
      </c>
      <c r="I2202" t="s">
        <v>1468</v>
      </c>
      <c r="J2202" t="s">
        <v>2477</v>
      </c>
    </row>
    <row r="2203" spans="1:10">
      <c r="A2203">
        <f>MATCH(H2203,H$3:H2203,0)</f>
        <v>2201</v>
      </c>
      <c r="B2203">
        <f t="shared" si="68"/>
        <v>1</v>
      </c>
      <c r="C2203">
        <f t="shared" ca="1" si="69"/>
        <v>2203</v>
      </c>
      <c r="H2203">
        <v>2201</v>
      </c>
      <c r="I2203" t="s">
        <v>1436</v>
      </c>
      <c r="J2203" t="s">
        <v>2447</v>
      </c>
    </row>
    <row r="2204" spans="1:10">
      <c r="A2204">
        <f>MATCH(H2204,H$3:H2204,0)</f>
        <v>2202</v>
      </c>
      <c r="B2204">
        <f t="shared" si="68"/>
        <v>1</v>
      </c>
      <c r="C2204">
        <f t="shared" ca="1" si="69"/>
        <v>2204</v>
      </c>
      <c r="H2204">
        <v>2202</v>
      </c>
      <c r="I2204" t="s">
        <v>1440</v>
      </c>
      <c r="J2204" t="s">
        <v>2452</v>
      </c>
    </row>
    <row r="2205" spans="1:10">
      <c r="A2205">
        <f>MATCH(H2205,H$3:H2205,0)</f>
        <v>2203</v>
      </c>
      <c r="B2205">
        <f t="shared" si="68"/>
        <v>1</v>
      </c>
      <c r="C2205">
        <f t="shared" ca="1" si="69"/>
        <v>2205</v>
      </c>
      <c r="H2205">
        <v>2203</v>
      </c>
      <c r="I2205" t="s">
        <v>1469</v>
      </c>
      <c r="J2205" t="s">
        <v>2478</v>
      </c>
    </row>
    <row r="2206" spans="1:10">
      <c r="A2206">
        <f>MATCH(H2206,H$3:H2206,0)</f>
        <v>2204</v>
      </c>
      <c r="B2206">
        <f t="shared" si="68"/>
        <v>1</v>
      </c>
      <c r="C2206">
        <f t="shared" ca="1" si="69"/>
        <v>2206</v>
      </c>
      <c r="H2206">
        <v>2204</v>
      </c>
      <c r="I2206" t="s">
        <v>1465</v>
      </c>
      <c r="J2206" t="s">
        <v>2475</v>
      </c>
    </row>
    <row r="2207" spans="1:10">
      <c r="A2207">
        <f>MATCH(H2207,H$3:H2207,0)</f>
        <v>2205</v>
      </c>
      <c r="B2207">
        <f t="shared" si="68"/>
        <v>1</v>
      </c>
      <c r="C2207">
        <f t="shared" ca="1" si="69"/>
        <v>2207</v>
      </c>
      <c r="H2207">
        <v>2205</v>
      </c>
      <c r="I2207" t="s">
        <v>1277</v>
      </c>
      <c r="J2207" t="s">
        <v>2323</v>
      </c>
    </row>
    <row r="2208" spans="1:10">
      <c r="A2208">
        <f>MATCH(H2208,H$3:H2208,0)</f>
        <v>2206</v>
      </c>
      <c r="B2208">
        <f t="shared" si="68"/>
        <v>1</v>
      </c>
      <c r="C2208">
        <f t="shared" ca="1" si="69"/>
        <v>2208</v>
      </c>
      <c r="H2208">
        <v>2206</v>
      </c>
      <c r="I2208" t="s">
        <v>1597</v>
      </c>
      <c r="J2208" t="s">
        <v>2568</v>
      </c>
    </row>
    <row r="2209" spans="1:10">
      <c r="A2209">
        <f>MATCH(H2209,H$3:H2209,0)</f>
        <v>2207</v>
      </c>
      <c r="B2209">
        <f t="shared" si="68"/>
        <v>1</v>
      </c>
      <c r="C2209">
        <f t="shared" ca="1" si="69"/>
        <v>2209</v>
      </c>
      <c r="H2209">
        <v>2207</v>
      </c>
      <c r="I2209" t="s">
        <v>1592</v>
      </c>
      <c r="J2209" t="s">
        <v>2562</v>
      </c>
    </row>
    <row r="2210" spans="1:10">
      <c r="A2210">
        <f>MATCH(H2210,H$3:H2210,0)</f>
        <v>2208</v>
      </c>
      <c r="B2210">
        <f t="shared" si="68"/>
        <v>1</v>
      </c>
      <c r="C2210">
        <f t="shared" ca="1" si="69"/>
        <v>2210</v>
      </c>
      <c r="H2210">
        <v>2208</v>
      </c>
      <c r="I2210" t="s">
        <v>1599</v>
      </c>
      <c r="J2210" t="s">
        <v>2567</v>
      </c>
    </row>
    <row r="2211" spans="1:10">
      <c r="A2211">
        <f>MATCH(H2211,H$3:H2211,0)</f>
        <v>2209</v>
      </c>
      <c r="B2211">
        <f t="shared" si="68"/>
        <v>1</v>
      </c>
      <c r="C2211">
        <f t="shared" ca="1" si="69"/>
        <v>2211</v>
      </c>
      <c r="H2211">
        <v>2209</v>
      </c>
      <c r="I2211" t="s">
        <v>1139</v>
      </c>
      <c r="J2211" t="s">
        <v>756</v>
      </c>
    </row>
    <row r="2212" spans="1:10">
      <c r="A2212">
        <f>MATCH(H2212,H$3:H2212,0)</f>
        <v>2210</v>
      </c>
      <c r="B2212">
        <f t="shared" si="68"/>
        <v>1</v>
      </c>
      <c r="C2212">
        <f t="shared" ca="1" si="69"/>
        <v>2212</v>
      </c>
      <c r="H2212">
        <v>2210</v>
      </c>
      <c r="I2212" t="s">
        <v>1542</v>
      </c>
      <c r="J2212" t="s">
        <v>2531</v>
      </c>
    </row>
    <row r="2213" spans="1:10">
      <c r="A2213">
        <f>MATCH(H2213,H$3:H2213,0)</f>
        <v>2211</v>
      </c>
      <c r="B2213">
        <f t="shared" si="68"/>
        <v>1</v>
      </c>
      <c r="C2213">
        <f t="shared" ca="1" si="69"/>
        <v>2213</v>
      </c>
      <c r="H2213">
        <v>2211</v>
      </c>
      <c r="I2213" t="s">
        <v>2083</v>
      </c>
      <c r="J2213" t="s">
        <v>2918</v>
      </c>
    </row>
    <row r="2214" spans="1:10">
      <c r="A2214">
        <f>MATCH(H2214,H$3:H2214,0)</f>
        <v>2212</v>
      </c>
      <c r="B2214">
        <f t="shared" si="68"/>
        <v>1</v>
      </c>
      <c r="C2214">
        <f t="shared" ca="1" si="69"/>
        <v>2214</v>
      </c>
      <c r="H2214">
        <v>2212</v>
      </c>
      <c r="I2214" t="s">
        <v>1254</v>
      </c>
      <c r="J2214" t="s">
        <v>2228</v>
      </c>
    </row>
    <row r="2215" spans="1:10">
      <c r="A2215">
        <f>MATCH(H2215,H$3:H2215,0)</f>
        <v>2213</v>
      </c>
      <c r="B2215">
        <f t="shared" si="68"/>
        <v>1</v>
      </c>
      <c r="C2215">
        <f t="shared" ca="1" si="69"/>
        <v>2215</v>
      </c>
      <c r="H2215">
        <v>2213</v>
      </c>
      <c r="I2215" t="s">
        <v>1527</v>
      </c>
      <c r="J2215" t="s">
        <v>2515</v>
      </c>
    </row>
    <row r="2216" spans="1:10">
      <c r="A2216">
        <f>MATCH(H2216,H$3:H2216,0)</f>
        <v>2214</v>
      </c>
      <c r="B2216">
        <f t="shared" si="68"/>
        <v>1</v>
      </c>
      <c r="C2216">
        <f t="shared" ca="1" si="69"/>
        <v>2216</v>
      </c>
      <c r="H2216">
        <v>2214</v>
      </c>
      <c r="I2216" t="s">
        <v>1691</v>
      </c>
      <c r="J2216" t="s">
        <v>2619</v>
      </c>
    </row>
    <row r="2217" spans="1:10">
      <c r="A2217">
        <f>MATCH(H2217,H$3:H2217,0)</f>
        <v>2215</v>
      </c>
      <c r="B2217">
        <f t="shared" si="68"/>
        <v>1</v>
      </c>
      <c r="C2217">
        <f t="shared" ca="1" si="69"/>
        <v>2217</v>
      </c>
      <c r="H2217">
        <v>2215</v>
      </c>
      <c r="I2217" t="s">
        <v>1480</v>
      </c>
      <c r="J2217" t="s">
        <v>2485</v>
      </c>
    </row>
    <row r="2218" spans="1:10">
      <c r="A2218">
        <f>MATCH(H2218,H$3:H2218,0)</f>
        <v>2216</v>
      </c>
      <c r="B2218">
        <f t="shared" si="68"/>
        <v>1</v>
      </c>
      <c r="C2218">
        <f t="shared" ca="1" si="69"/>
        <v>2218</v>
      </c>
      <c r="H2218">
        <v>2216</v>
      </c>
      <c r="I2218" t="s">
        <v>1482</v>
      </c>
      <c r="J2218" t="s">
        <v>2487</v>
      </c>
    </row>
    <row r="2219" spans="1:10">
      <c r="A2219">
        <f>MATCH(H2219,H$3:H2219,0)</f>
        <v>2217</v>
      </c>
      <c r="B2219">
        <f t="shared" si="68"/>
        <v>1</v>
      </c>
      <c r="C2219">
        <f t="shared" ca="1" si="69"/>
        <v>2219</v>
      </c>
      <c r="H2219">
        <v>2217</v>
      </c>
      <c r="I2219" t="s">
        <v>1275</v>
      </c>
      <c r="J2219" t="s">
        <v>2321</v>
      </c>
    </row>
    <row r="2220" spans="1:10">
      <c r="A2220">
        <f>MATCH(H2220,H$3:H2220,0)</f>
        <v>2218</v>
      </c>
      <c r="B2220">
        <f t="shared" si="68"/>
        <v>1</v>
      </c>
      <c r="C2220">
        <f t="shared" ca="1" si="69"/>
        <v>2220</v>
      </c>
      <c r="H2220">
        <v>2218</v>
      </c>
      <c r="I2220" t="s">
        <v>1497</v>
      </c>
      <c r="J2220" t="s">
        <v>2501</v>
      </c>
    </row>
    <row r="2221" spans="1:10">
      <c r="A2221">
        <f>MATCH(H2221,H$3:H2221,0)</f>
        <v>2219</v>
      </c>
      <c r="B2221">
        <f t="shared" si="68"/>
        <v>1</v>
      </c>
      <c r="C2221">
        <f t="shared" ca="1" si="69"/>
        <v>2221</v>
      </c>
      <c r="H2221">
        <v>2219</v>
      </c>
      <c r="I2221" t="s">
        <v>203</v>
      </c>
      <c r="J2221" t="s">
        <v>2665</v>
      </c>
    </row>
    <row r="2222" spans="1:10">
      <c r="A2222">
        <f>MATCH(H2222,H$3:H2222,0)</f>
        <v>2220</v>
      </c>
      <c r="B2222">
        <f t="shared" si="68"/>
        <v>1</v>
      </c>
      <c r="C2222">
        <f t="shared" ca="1" si="69"/>
        <v>2222</v>
      </c>
      <c r="H2222">
        <v>2220</v>
      </c>
      <c r="I2222" t="s">
        <v>1479</v>
      </c>
      <c r="J2222" t="s">
        <v>2484</v>
      </c>
    </row>
    <row r="2223" spans="1:10">
      <c r="A2223">
        <f>MATCH(H2223,H$3:H2223,0)</f>
        <v>2221</v>
      </c>
      <c r="B2223">
        <f t="shared" si="68"/>
        <v>1</v>
      </c>
      <c r="C2223">
        <f t="shared" ca="1" si="69"/>
        <v>2223</v>
      </c>
      <c r="H2223">
        <v>2221</v>
      </c>
      <c r="I2223" t="s">
        <v>1477</v>
      </c>
      <c r="J2223" t="s">
        <v>2483</v>
      </c>
    </row>
    <row r="2224" spans="1:10">
      <c r="A2224">
        <f>MATCH(H2224,H$3:H2224,0)</f>
        <v>2222</v>
      </c>
      <c r="B2224">
        <f t="shared" si="68"/>
        <v>1</v>
      </c>
      <c r="C2224">
        <f t="shared" ca="1" si="69"/>
        <v>2224</v>
      </c>
      <c r="H2224">
        <v>2222</v>
      </c>
      <c r="I2224" t="s">
        <v>1447</v>
      </c>
      <c r="J2224" t="s">
        <v>2459</v>
      </c>
    </row>
    <row r="2225" spans="1:10">
      <c r="A2225">
        <f>MATCH(H2225,H$3:H2225,0)</f>
        <v>2223</v>
      </c>
      <c r="B2225">
        <f t="shared" si="68"/>
        <v>1</v>
      </c>
      <c r="C2225">
        <f t="shared" ca="1" si="69"/>
        <v>2225</v>
      </c>
      <c r="H2225">
        <v>2223</v>
      </c>
      <c r="I2225" t="s">
        <v>1506</v>
      </c>
      <c r="J2225" t="s">
        <v>2508</v>
      </c>
    </row>
    <row r="2226" spans="1:10">
      <c r="A2226">
        <f>MATCH(H2226,H$3:H2226,0)</f>
        <v>2224</v>
      </c>
      <c r="B2226">
        <f t="shared" si="68"/>
        <v>1</v>
      </c>
      <c r="C2226">
        <f t="shared" ca="1" si="69"/>
        <v>2226</v>
      </c>
      <c r="H2226">
        <v>2224</v>
      </c>
      <c r="I2226" t="s">
        <v>1833</v>
      </c>
      <c r="J2226" t="s">
        <v>2500</v>
      </c>
    </row>
    <row r="2227" spans="1:10">
      <c r="A2227">
        <f>MATCH(H2227,H$3:H2227,0)</f>
        <v>2225</v>
      </c>
      <c r="B2227">
        <f t="shared" si="68"/>
        <v>1</v>
      </c>
      <c r="C2227">
        <f t="shared" ca="1" si="69"/>
        <v>2227</v>
      </c>
      <c r="H2227">
        <v>2225</v>
      </c>
      <c r="I2227" t="s">
        <v>1238</v>
      </c>
      <c r="J2227" t="s">
        <v>2289</v>
      </c>
    </row>
    <row r="2228" spans="1:10">
      <c r="A2228">
        <f>MATCH(H2228,H$3:H2228,0)</f>
        <v>2226</v>
      </c>
      <c r="B2228">
        <f t="shared" si="68"/>
        <v>1</v>
      </c>
      <c r="C2228">
        <f t="shared" ca="1" si="69"/>
        <v>2228</v>
      </c>
      <c r="H2228">
        <v>2226</v>
      </c>
      <c r="I2228" t="s">
        <v>1495</v>
      </c>
      <c r="J2228" t="s">
        <v>2500</v>
      </c>
    </row>
    <row r="2229" spans="1:10">
      <c r="A2229">
        <f>MATCH(H2229,H$3:H2229,0)</f>
        <v>2227</v>
      </c>
      <c r="B2229">
        <f t="shared" si="68"/>
        <v>1</v>
      </c>
      <c r="C2229">
        <f t="shared" ca="1" si="69"/>
        <v>2229</v>
      </c>
      <c r="H2229">
        <v>2227</v>
      </c>
      <c r="I2229" t="s">
        <v>1843</v>
      </c>
      <c r="J2229" t="s">
        <v>3080</v>
      </c>
    </row>
    <row r="2230" spans="1:10" ht="38.25">
      <c r="A2230">
        <f>MATCH(H2230,H$3:H2230,0)</f>
        <v>2228</v>
      </c>
      <c r="B2230">
        <f t="shared" si="68"/>
        <v>1</v>
      </c>
      <c r="C2230">
        <f t="shared" ca="1" si="69"/>
        <v>2230</v>
      </c>
      <c r="H2230">
        <v>2228</v>
      </c>
      <c r="I2230" s="9" t="s">
        <v>3694</v>
      </c>
      <c r="J2230" s="9" t="s">
        <v>3695</v>
      </c>
    </row>
    <row r="2231" spans="1:10">
      <c r="A2231">
        <f>MATCH(H2231,H$3:H2231,0)</f>
        <v>2229</v>
      </c>
      <c r="B2231">
        <f t="shared" si="68"/>
        <v>1</v>
      </c>
      <c r="C2231">
        <f t="shared" ca="1" si="69"/>
        <v>2231</v>
      </c>
      <c r="H2231">
        <v>2229</v>
      </c>
      <c r="I2231" t="s">
        <v>2171</v>
      </c>
      <c r="J2231" t="s">
        <v>2983</v>
      </c>
    </row>
    <row r="2232" spans="1:10">
      <c r="A2232">
        <f>MATCH(H2232,H$3:H2232,0)</f>
        <v>2230</v>
      </c>
      <c r="B2232">
        <f t="shared" si="68"/>
        <v>1</v>
      </c>
      <c r="C2232">
        <f t="shared" ca="1" si="69"/>
        <v>2232</v>
      </c>
      <c r="H2232">
        <v>2230</v>
      </c>
      <c r="I2232" t="s">
        <v>3539</v>
      </c>
      <c r="J2232" t="s">
        <v>3540</v>
      </c>
    </row>
    <row r="2233" spans="1:10">
      <c r="A2233">
        <f>MATCH(H2233,H$3:H2233,0)</f>
        <v>2231</v>
      </c>
      <c r="B2233">
        <f t="shared" si="68"/>
        <v>1</v>
      </c>
      <c r="C2233">
        <f t="shared" ca="1" si="69"/>
        <v>2233</v>
      </c>
      <c r="H2233">
        <v>2231</v>
      </c>
      <c r="I2233" t="s">
        <v>1270</v>
      </c>
      <c r="J2233" t="s">
        <v>2317</v>
      </c>
    </row>
    <row r="2234" spans="1:10">
      <c r="A2234">
        <f>MATCH(H2234,H$3:H2234,0)</f>
        <v>2232</v>
      </c>
      <c r="B2234">
        <f t="shared" si="68"/>
        <v>1</v>
      </c>
      <c r="C2234">
        <f t="shared" ca="1" si="69"/>
        <v>2234</v>
      </c>
      <c r="H2234">
        <v>2232</v>
      </c>
      <c r="I2234" t="s">
        <v>1620</v>
      </c>
      <c r="J2234" t="s">
        <v>2581</v>
      </c>
    </row>
    <row r="2235" spans="1:10">
      <c r="A2235">
        <f>MATCH(H2235,H$3:H2235,0)</f>
        <v>2233</v>
      </c>
      <c r="B2235">
        <f t="shared" si="68"/>
        <v>1</v>
      </c>
      <c r="C2235">
        <f t="shared" ca="1" si="69"/>
        <v>2235</v>
      </c>
      <c r="H2235">
        <v>2233</v>
      </c>
      <c r="I2235" t="s">
        <v>1553</v>
      </c>
      <c r="J2235" t="s">
        <v>3228</v>
      </c>
    </row>
    <row r="2236" spans="1:10">
      <c r="A2236">
        <f>MATCH(H2236,H$3:H2236,0)</f>
        <v>2234</v>
      </c>
      <c r="B2236">
        <f t="shared" si="68"/>
        <v>1</v>
      </c>
      <c r="C2236">
        <f t="shared" ca="1" si="69"/>
        <v>2236</v>
      </c>
      <c r="H2236">
        <v>2234</v>
      </c>
      <c r="I2236" t="s">
        <v>1261</v>
      </c>
      <c r="J2236" t="s">
        <v>2308</v>
      </c>
    </row>
    <row r="2237" spans="1:10">
      <c r="A2237">
        <f>MATCH(H2237,H$3:H2237,0)</f>
        <v>2235</v>
      </c>
      <c r="B2237">
        <f t="shared" si="68"/>
        <v>1</v>
      </c>
      <c r="C2237">
        <f t="shared" ca="1" si="69"/>
        <v>2237</v>
      </c>
      <c r="H2237">
        <v>2235</v>
      </c>
      <c r="I2237" t="s">
        <v>1262</v>
      </c>
      <c r="J2237" t="s">
        <v>2309</v>
      </c>
    </row>
    <row r="2238" spans="1:10">
      <c r="A2238">
        <f>MATCH(H2238,H$3:H2238,0)</f>
        <v>2236</v>
      </c>
      <c r="B2238">
        <f t="shared" si="68"/>
        <v>1</v>
      </c>
      <c r="C2238">
        <f t="shared" ca="1" si="69"/>
        <v>2238</v>
      </c>
      <c r="H2238">
        <v>2236</v>
      </c>
      <c r="I2238" t="s">
        <v>1271</v>
      </c>
      <c r="J2238" t="s">
        <v>2318</v>
      </c>
    </row>
    <row r="2239" spans="1:10">
      <c r="A2239">
        <f>MATCH(H2239,H$3:H2239,0)</f>
        <v>2237</v>
      </c>
      <c r="B2239">
        <f t="shared" si="68"/>
        <v>1</v>
      </c>
      <c r="C2239">
        <f t="shared" ca="1" si="69"/>
        <v>2239</v>
      </c>
      <c r="H2239">
        <v>2237</v>
      </c>
      <c r="I2239" t="s">
        <v>1260</v>
      </c>
      <c r="J2239" t="s">
        <v>2307</v>
      </c>
    </row>
    <row r="2240" spans="1:10">
      <c r="A2240">
        <f>MATCH(H2240,H$3:H2240,0)</f>
        <v>2238</v>
      </c>
      <c r="B2240">
        <f t="shared" si="68"/>
        <v>1</v>
      </c>
      <c r="C2240">
        <f t="shared" ca="1" si="69"/>
        <v>2240</v>
      </c>
      <c r="H2240">
        <v>2238</v>
      </c>
      <c r="I2240" t="s">
        <v>1258</v>
      </c>
      <c r="J2240" t="s">
        <v>2305</v>
      </c>
    </row>
    <row r="2241" spans="1:10">
      <c r="A2241">
        <f>MATCH(H2241,H$3:H2241,0)</f>
        <v>2239</v>
      </c>
      <c r="B2241">
        <f t="shared" si="68"/>
        <v>1</v>
      </c>
      <c r="C2241">
        <f t="shared" ca="1" si="69"/>
        <v>2241</v>
      </c>
      <c r="H2241">
        <v>2239</v>
      </c>
      <c r="I2241" t="s">
        <v>1259</v>
      </c>
      <c r="J2241" t="s">
        <v>2306</v>
      </c>
    </row>
    <row r="2242" spans="1:10">
      <c r="A2242">
        <f>MATCH(H2242,H$3:H2242,0)</f>
        <v>2240</v>
      </c>
      <c r="B2242">
        <f t="shared" si="68"/>
        <v>1</v>
      </c>
      <c r="C2242">
        <f t="shared" ca="1" si="69"/>
        <v>2242</v>
      </c>
      <c r="H2242">
        <v>2240</v>
      </c>
      <c r="I2242" t="s">
        <v>1133</v>
      </c>
      <c r="J2242" t="s">
        <v>2242</v>
      </c>
    </row>
    <row r="2243" spans="1:10">
      <c r="A2243">
        <f>MATCH(H2243,H$3:H2243,0)</f>
        <v>2241</v>
      </c>
      <c r="B2243">
        <f t="shared" si="68"/>
        <v>1</v>
      </c>
      <c r="C2243">
        <f t="shared" ca="1" si="69"/>
        <v>2243</v>
      </c>
      <c r="H2243">
        <v>2241</v>
      </c>
      <c r="I2243" t="s">
        <v>1952</v>
      </c>
      <c r="J2243" t="s">
        <v>3087</v>
      </c>
    </row>
    <row r="2244" spans="1:10">
      <c r="A2244">
        <f>MATCH(H2244,H$3:H2244,0)</f>
        <v>2242</v>
      </c>
      <c r="B2244">
        <f t="shared" ref="B2244:B2307" si="70">COUNTIF(H$3:H$3102,H2244)</f>
        <v>1</v>
      </c>
      <c r="C2244">
        <f t="shared" ref="C2244:C2307" ca="1" si="71">LOOKUP(1,1/((OFFSET(D$3,A2244-1,0,B2244,1)="")+(OFFSET(D$3,A2244-1,0,B2244,1)=D$2))/((OFFSET(E$3,A2244-1,0,B2244,1)="")+(OFFSET(E$3,A2244-1,0,B2244,1)=E$2))/((OFFSET(F$3,A2244-1,0,B2244,1)="")+(OFFSET(F$3,A2244-1,0,B2244,1)=F$2))/((OFFSET(G$3,A2244-1,0,B2244,1)="")+(OFFSET(G$3,A2244-1,0,B2244,1)&lt;=G$2)),ROW(OFFSET(D$3,A2244-1,0,B2244,1)))</f>
        <v>2244</v>
      </c>
      <c r="H2244">
        <v>2242</v>
      </c>
      <c r="I2244" t="s">
        <v>1940</v>
      </c>
      <c r="J2244" t="s">
        <v>2813</v>
      </c>
    </row>
    <row r="2245" spans="1:10">
      <c r="A2245">
        <f>MATCH(H2245,H$3:H2245,0)</f>
        <v>2243</v>
      </c>
      <c r="B2245">
        <f t="shared" si="70"/>
        <v>1</v>
      </c>
      <c r="C2245">
        <f t="shared" ca="1" si="71"/>
        <v>2245</v>
      </c>
      <c r="H2245">
        <v>2243</v>
      </c>
      <c r="I2245" t="s">
        <v>1939</v>
      </c>
      <c r="J2245" t="s">
        <v>2812</v>
      </c>
    </row>
    <row r="2246" spans="1:10">
      <c r="A2246">
        <f>MATCH(H2246,H$3:H2246,0)</f>
        <v>2244</v>
      </c>
      <c r="B2246">
        <f t="shared" si="70"/>
        <v>1</v>
      </c>
      <c r="C2246">
        <f t="shared" ca="1" si="71"/>
        <v>2246</v>
      </c>
      <c r="H2246">
        <v>2244</v>
      </c>
      <c r="I2246" t="s">
        <v>3003</v>
      </c>
      <c r="J2246" t="s">
        <v>3166</v>
      </c>
    </row>
    <row r="2247" spans="1:10" ht="38.25">
      <c r="A2247">
        <f>MATCH(H2247,H$3:H2247,0)</f>
        <v>2245</v>
      </c>
      <c r="B2247">
        <f t="shared" si="70"/>
        <v>1</v>
      </c>
      <c r="C2247">
        <f t="shared" ca="1" si="71"/>
        <v>2247</v>
      </c>
      <c r="H2247">
        <v>2245</v>
      </c>
      <c r="I2247" s="9" t="s">
        <v>3541</v>
      </c>
      <c r="J2247" s="9" t="s">
        <v>3542</v>
      </c>
    </row>
    <row r="2248" spans="1:10">
      <c r="A2248">
        <f>MATCH(H2248,H$3:H2248,0)</f>
        <v>2246</v>
      </c>
      <c r="B2248">
        <f t="shared" si="70"/>
        <v>1</v>
      </c>
      <c r="C2248">
        <f t="shared" ca="1" si="71"/>
        <v>2248</v>
      </c>
      <c r="H2248">
        <v>2246</v>
      </c>
      <c r="I2248" t="s">
        <v>1591</v>
      </c>
      <c r="J2248" t="s">
        <v>2561</v>
      </c>
    </row>
    <row r="2249" spans="1:10">
      <c r="A2249">
        <f>MATCH(H2249,H$3:H2249,0)</f>
        <v>2247</v>
      </c>
      <c r="B2249">
        <f t="shared" si="70"/>
        <v>1</v>
      </c>
      <c r="C2249">
        <f t="shared" ca="1" si="71"/>
        <v>2249</v>
      </c>
      <c r="H2249">
        <v>2247</v>
      </c>
      <c r="I2249" t="s">
        <v>1569</v>
      </c>
      <c r="J2249" t="s">
        <v>2547</v>
      </c>
    </row>
    <row r="2250" spans="1:10">
      <c r="A2250">
        <f>MATCH(H2250,H$3:H2250,0)</f>
        <v>2248</v>
      </c>
      <c r="B2250">
        <f t="shared" si="70"/>
        <v>1</v>
      </c>
      <c r="C2250">
        <f t="shared" ca="1" si="71"/>
        <v>2250</v>
      </c>
      <c r="H2250">
        <v>2248</v>
      </c>
      <c r="I2250" t="s">
        <v>1619</v>
      </c>
      <c r="J2250" t="s">
        <v>2580</v>
      </c>
    </row>
    <row r="2251" spans="1:10">
      <c r="A2251">
        <f>MATCH(H2251,H$3:H2251,0)</f>
        <v>2249</v>
      </c>
      <c r="B2251">
        <f t="shared" si="70"/>
        <v>1</v>
      </c>
      <c r="C2251">
        <f t="shared" ca="1" si="71"/>
        <v>2251</v>
      </c>
      <c r="H2251">
        <v>2249</v>
      </c>
      <c r="I2251" t="s">
        <v>1759</v>
      </c>
      <c r="J2251" t="s">
        <v>2670</v>
      </c>
    </row>
    <row r="2252" spans="1:10">
      <c r="A2252">
        <f>MATCH(H2252,H$3:H2252,0)</f>
        <v>2250</v>
      </c>
      <c r="B2252">
        <f t="shared" si="70"/>
        <v>1</v>
      </c>
      <c r="C2252">
        <f t="shared" ca="1" si="71"/>
        <v>2252</v>
      </c>
      <c r="H2252">
        <v>2250</v>
      </c>
      <c r="I2252" t="s">
        <v>1764</v>
      </c>
      <c r="J2252" t="s">
        <v>2672</v>
      </c>
    </row>
    <row r="2253" spans="1:10">
      <c r="A2253">
        <f>MATCH(H2253,H$3:H2253,0)</f>
        <v>2251</v>
      </c>
      <c r="B2253">
        <f t="shared" si="70"/>
        <v>1</v>
      </c>
      <c r="C2253">
        <f t="shared" ca="1" si="71"/>
        <v>2253</v>
      </c>
      <c r="H2253">
        <v>2251</v>
      </c>
      <c r="I2253" t="s">
        <v>1409</v>
      </c>
      <c r="J2253" t="s">
        <v>1409</v>
      </c>
    </row>
    <row r="2254" spans="1:10">
      <c r="A2254">
        <f>MATCH(H2254,H$3:H2254,0)</f>
        <v>2252</v>
      </c>
      <c r="B2254">
        <f t="shared" si="70"/>
        <v>1</v>
      </c>
      <c r="C2254">
        <f t="shared" ca="1" si="71"/>
        <v>2254</v>
      </c>
      <c r="H2254">
        <v>2252</v>
      </c>
      <c r="I2254" t="s">
        <v>1181</v>
      </c>
      <c r="J2254" t="s">
        <v>2668</v>
      </c>
    </row>
    <row r="2255" spans="1:10">
      <c r="A2255">
        <f>MATCH(H2255,H$3:H2255,0)</f>
        <v>2253</v>
      </c>
      <c r="B2255">
        <f t="shared" si="70"/>
        <v>1</v>
      </c>
      <c r="C2255">
        <f t="shared" ca="1" si="71"/>
        <v>2255</v>
      </c>
      <c r="H2255">
        <v>2253</v>
      </c>
      <c r="I2255" s="1" t="s">
        <v>3230</v>
      </c>
      <c r="J2255" s="1" t="s">
        <v>3229</v>
      </c>
    </row>
    <row r="2256" spans="1:10">
      <c r="A2256">
        <f>MATCH(H2256,H$3:H2256,0)</f>
        <v>2254</v>
      </c>
      <c r="B2256">
        <f t="shared" si="70"/>
        <v>1</v>
      </c>
      <c r="C2256">
        <f t="shared" ca="1" si="71"/>
        <v>2256</v>
      </c>
      <c r="H2256">
        <v>2254</v>
      </c>
      <c r="I2256" t="s">
        <v>1645</v>
      </c>
      <c r="J2256" t="s">
        <v>3231</v>
      </c>
    </row>
    <row r="2257" spans="1:10">
      <c r="A2257">
        <f>MATCH(H2257,H$3:H2257,0)</f>
        <v>2255</v>
      </c>
      <c r="B2257">
        <f t="shared" si="70"/>
        <v>1</v>
      </c>
      <c r="C2257">
        <f t="shared" ca="1" si="71"/>
        <v>2257</v>
      </c>
      <c r="H2257">
        <v>2255</v>
      </c>
      <c r="I2257" t="s">
        <v>1692</v>
      </c>
      <c r="J2257" t="s">
        <v>2620</v>
      </c>
    </row>
    <row r="2258" spans="1:10">
      <c r="A2258">
        <f>MATCH(H2258,H$3:H2258,0)</f>
        <v>2256</v>
      </c>
      <c r="B2258">
        <f t="shared" si="70"/>
        <v>1</v>
      </c>
      <c r="C2258">
        <f t="shared" ca="1" si="71"/>
        <v>2258</v>
      </c>
      <c r="H2258">
        <v>2256</v>
      </c>
      <c r="I2258" t="s">
        <v>1730</v>
      </c>
      <c r="J2258" t="s">
        <v>2646</v>
      </c>
    </row>
    <row r="2259" spans="1:10">
      <c r="A2259">
        <f>MATCH(H2259,H$3:H2259,0)</f>
        <v>2257</v>
      </c>
      <c r="B2259">
        <f t="shared" si="70"/>
        <v>1</v>
      </c>
      <c r="C2259">
        <f t="shared" ca="1" si="71"/>
        <v>2259</v>
      </c>
      <c r="H2259">
        <v>2257</v>
      </c>
      <c r="I2259" t="s">
        <v>1087</v>
      </c>
      <c r="J2259" t="s">
        <v>3126</v>
      </c>
    </row>
    <row r="2260" spans="1:10">
      <c r="A2260">
        <f>MATCH(H2260,H$3:H2260,0)</f>
        <v>2258</v>
      </c>
      <c r="B2260">
        <f t="shared" si="70"/>
        <v>1</v>
      </c>
      <c r="C2260">
        <f t="shared" ca="1" si="71"/>
        <v>2260</v>
      </c>
      <c r="H2260">
        <v>2258</v>
      </c>
      <c r="I2260" t="s">
        <v>1137</v>
      </c>
      <c r="J2260" t="s">
        <v>2648</v>
      </c>
    </row>
    <row r="2261" spans="1:10">
      <c r="A2261">
        <f>MATCH(H2261,H$3:H2261,0)</f>
        <v>2259</v>
      </c>
      <c r="B2261">
        <f t="shared" si="70"/>
        <v>1</v>
      </c>
      <c r="C2261">
        <f t="shared" ca="1" si="71"/>
        <v>2261</v>
      </c>
      <c r="H2261">
        <v>2259</v>
      </c>
      <c r="I2261" t="s">
        <v>1693</v>
      </c>
      <c r="J2261" t="s">
        <v>2621</v>
      </c>
    </row>
    <row r="2262" spans="1:10">
      <c r="A2262">
        <f>MATCH(H2262,H$3:H2262,0)</f>
        <v>2260</v>
      </c>
      <c r="B2262">
        <f t="shared" si="70"/>
        <v>1</v>
      </c>
      <c r="C2262">
        <f t="shared" ca="1" si="71"/>
        <v>2262</v>
      </c>
      <c r="H2262">
        <v>2260</v>
      </c>
      <c r="I2262" t="s">
        <v>2130</v>
      </c>
      <c r="J2262" t="s">
        <v>3127</v>
      </c>
    </row>
    <row r="2263" spans="1:10">
      <c r="A2263">
        <f>MATCH(H2263,H$3:H2263,0)</f>
        <v>2261</v>
      </c>
      <c r="B2263">
        <f t="shared" si="70"/>
        <v>1</v>
      </c>
      <c r="C2263">
        <f t="shared" ca="1" si="71"/>
        <v>2263</v>
      </c>
      <c r="H2263">
        <v>2261</v>
      </c>
      <c r="I2263" t="s">
        <v>1401</v>
      </c>
      <c r="J2263" t="s">
        <v>2302</v>
      </c>
    </row>
    <row r="2264" spans="1:10">
      <c r="A2264">
        <f>MATCH(H2264,H$3:H2264,0)</f>
        <v>2262</v>
      </c>
      <c r="B2264">
        <f t="shared" si="70"/>
        <v>1</v>
      </c>
      <c r="C2264">
        <f t="shared" ca="1" si="71"/>
        <v>2264</v>
      </c>
      <c r="H2264">
        <v>2262</v>
      </c>
      <c r="I2264" t="s">
        <v>1538</v>
      </c>
      <c r="J2264" t="s">
        <v>2528</v>
      </c>
    </row>
    <row r="2265" spans="1:10">
      <c r="A2265">
        <f>MATCH(H2265,H$3:H2265,0)</f>
        <v>2263</v>
      </c>
      <c r="B2265">
        <f t="shared" si="70"/>
        <v>1</v>
      </c>
      <c r="C2265">
        <f t="shared" ca="1" si="71"/>
        <v>2265</v>
      </c>
      <c r="H2265">
        <v>2263</v>
      </c>
      <c r="I2265" t="s">
        <v>1783</v>
      </c>
      <c r="J2265" t="s">
        <v>2689</v>
      </c>
    </row>
    <row r="2266" spans="1:10">
      <c r="A2266">
        <f>MATCH(H2266,H$3:H2266,0)</f>
        <v>2264</v>
      </c>
      <c r="B2266">
        <f t="shared" si="70"/>
        <v>1</v>
      </c>
      <c r="C2266">
        <f t="shared" ca="1" si="71"/>
        <v>2266</v>
      </c>
      <c r="H2266">
        <v>2264</v>
      </c>
      <c r="I2266" t="s">
        <v>1088</v>
      </c>
      <c r="J2266" t="s">
        <v>2482</v>
      </c>
    </row>
    <row r="2267" spans="1:10">
      <c r="A2267">
        <f>MATCH(H2267,H$3:H2267,0)</f>
        <v>2265</v>
      </c>
      <c r="B2267">
        <f t="shared" si="70"/>
        <v>1</v>
      </c>
      <c r="C2267">
        <f t="shared" ca="1" si="71"/>
        <v>2267</v>
      </c>
      <c r="H2267">
        <v>2265</v>
      </c>
      <c r="I2267" t="s">
        <v>3000</v>
      </c>
      <c r="J2267" t="s">
        <v>3037</v>
      </c>
    </row>
    <row r="2268" spans="1:10">
      <c r="A2268">
        <f>MATCH(H2268,H$3:H2268,0)</f>
        <v>2266</v>
      </c>
      <c r="B2268">
        <f t="shared" si="70"/>
        <v>1</v>
      </c>
      <c r="C2268">
        <f t="shared" ca="1" si="71"/>
        <v>2268</v>
      </c>
      <c r="H2268">
        <v>2266</v>
      </c>
      <c r="I2268" t="s">
        <v>1709</v>
      </c>
      <c r="J2268" t="s">
        <v>2631</v>
      </c>
    </row>
    <row r="2269" spans="1:10">
      <c r="A2269">
        <f>MATCH(H2269,H$3:H2269,0)</f>
        <v>2267</v>
      </c>
      <c r="B2269">
        <f t="shared" si="70"/>
        <v>1</v>
      </c>
      <c r="C2269">
        <f t="shared" ca="1" si="71"/>
        <v>2269</v>
      </c>
      <c r="H2269">
        <v>2267</v>
      </c>
      <c r="I2269" t="s">
        <v>1521</v>
      </c>
      <c r="J2269" t="s">
        <v>2512</v>
      </c>
    </row>
    <row r="2270" spans="1:10">
      <c r="A2270">
        <f>MATCH(H2270,H$3:H2270,0)</f>
        <v>2268</v>
      </c>
      <c r="B2270">
        <f t="shared" si="70"/>
        <v>1</v>
      </c>
      <c r="C2270">
        <f t="shared" ca="1" si="71"/>
        <v>2270</v>
      </c>
      <c r="H2270">
        <v>2268</v>
      </c>
      <c r="I2270" t="s">
        <v>1827</v>
      </c>
      <c r="J2270" t="s">
        <v>2720</v>
      </c>
    </row>
    <row r="2271" spans="1:10">
      <c r="A2271">
        <f>MATCH(H2271,H$3:H2271,0)</f>
        <v>2269</v>
      </c>
      <c r="B2271">
        <f t="shared" si="70"/>
        <v>1</v>
      </c>
      <c r="C2271">
        <f t="shared" ca="1" si="71"/>
        <v>2271</v>
      </c>
      <c r="H2271">
        <v>2269</v>
      </c>
      <c r="I2271" t="s">
        <v>1913</v>
      </c>
      <c r="J2271" t="s">
        <v>2788</v>
      </c>
    </row>
    <row r="2272" spans="1:10">
      <c r="A2272">
        <f>MATCH(H2272,H$3:H2272,0)</f>
        <v>2270</v>
      </c>
      <c r="B2272">
        <f t="shared" si="70"/>
        <v>1</v>
      </c>
      <c r="C2272">
        <f t="shared" ca="1" si="71"/>
        <v>2272</v>
      </c>
      <c r="H2272">
        <v>2270</v>
      </c>
      <c r="I2272" t="s">
        <v>1707</v>
      </c>
      <c r="J2272" t="s">
        <v>2630</v>
      </c>
    </row>
    <row r="2273" spans="1:10">
      <c r="A2273">
        <f>MATCH(H2273,H$3:H2273,0)</f>
        <v>2271</v>
      </c>
      <c r="B2273">
        <f t="shared" si="70"/>
        <v>1</v>
      </c>
      <c r="C2273">
        <f t="shared" ca="1" si="71"/>
        <v>2273</v>
      </c>
      <c r="H2273">
        <v>2271</v>
      </c>
      <c r="I2273" t="s">
        <v>1670</v>
      </c>
      <c r="J2273" t="s">
        <v>2601</v>
      </c>
    </row>
    <row r="2274" spans="1:10">
      <c r="A2274">
        <f>MATCH(H2274,H$3:H2274,0)</f>
        <v>2272</v>
      </c>
      <c r="B2274">
        <f t="shared" si="70"/>
        <v>1</v>
      </c>
      <c r="C2274">
        <f t="shared" ca="1" si="71"/>
        <v>2274</v>
      </c>
      <c r="H2274">
        <v>2272</v>
      </c>
      <c r="I2274" t="s">
        <v>1556</v>
      </c>
      <c r="J2274" t="s">
        <v>2537</v>
      </c>
    </row>
    <row r="2275" spans="1:10">
      <c r="A2275">
        <f>MATCH(H2275,H$3:H2275,0)</f>
        <v>2273</v>
      </c>
      <c r="B2275">
        <f t="shared" si="70"/>
        <v>1</v>
      </c>
      <c r="C2275">
        <f t="shared" ca="1" si="71"/>
        <v>2275</v>
      </c>
      <c r="H2275">
        <v>2273</v>
      </c>
      <c r="I2275" t="s">
        <v>1109</v>
      </c>
      <c r="J2275" t="s">
        <v>2205</v>
      </c>
    </row>
    <row r="2276" spans="1:10">
      <c r="A2276">
        <f>MATCH(H2276,H$3:H2276,0)</f>
        <v>2274</v>
      </c>
      <c r="B2276">
        <f t="shared" si="70"/>
        <v>1</v>
      </c>
      <c r="C2276">
        <f t="shared" ca="1" si="71"/>
        <v>2276</v>
      </c>
      <c r="H2276">
        <v>2274</v>
      </c>
      <c r="I2276" t="s">
        <v>1107</v>
      </c>
      <c r="J2276" t="s">
        <v>2203</v>
      </c>
    </row>
    <row r="2277" spans="1:10">
      <c r="A2277">
        <f>MATCH(H2277,H$3:H2277,0)</f>
        <v>2275</v>
      </c>
      <c r="B2277">
        <f t="shared" si="70"/>
        <v>1</v>
      </c>
      <c r="C2277">
        <f t="shared" ca="1" si="71"/>
        <v>2277</v>
      </c>
      <c r="H2277">
        <v>2275</v>
      </c>
      <c r="I2277" t="s">
        <v>2995</v>
      </c>
      <c r="J2277" t="s">
        <v>3032</v>
      </c>
    </row>
    <row r="2278" spans="1:10">
      <c r="A2278">
        <f>MATCH(H2278,H$3:H2278,0)</f>
        <v>2276</v>
      </c>
      <c r="B2278">
        <f t="shared" si="70"/>
        <v>1</v>
      </c>
      <c r="C2278">
        <f t="shared" ca="1" si="71"/>
        <v>2278</v>
      </c>
      <c r="H2278">
        <v>2276</v>
      </c>
      <c r="I2278" t="s">
        <v>1560</v>
      </c>
      <c r="J2278" t="s">
        <v>2539</v>
      </c>
    </row>
    <row r="2279" spans="1:10">
      <c r="A2279">
        <f>MATCH(H2279,H$3:H2279,0)</f>
        <v>2277</v>
      </c>
      <c r="B2279">
        <f t="shared" si="70"/>
        <v>1</v>
      </c>
      <c r="C2279">
        <f t="shared" ca="1" si="71"/>
        <v>2279</v>
      </c>
      <c r="H2279">
        <v>2277</v>
      </c>
      <c r="I2279" t="s">
        <v>2038</v>
      </c>
      <c r="J2279" t="s">
        <v>2883</v>
      </c>
    </row>
    <row r="2280" spans="1:10">
      <c r="A2280">
        <f>MATCH(H2280,H$3:H2280,0)</f>
        <v>2278</v>
      </c>
      <c r="B2280">
        <f t="shared" si="70"/>
        <v>1</v>
      </c>
      <c r="C2280">
        <f t="shared" ca="1" si="71"/>
        <v>2280</v>
      </c>
      <c r="H2280">
        <v>2278</v>
      </c>
      <c r="I2280" t="s">
        <v>1106</v>
      </c>
      <c r="J2280" t="s">
        <v>2202</v>
      </c>
    </row>
    <row r="2281" spans="1:10">
      <c r="A2281">
        <f>MATCH(H2281,H$3:H2281,0)</f>
        <v>2279</v>
      </c>
      <c r="B2281">
        <f t="shared" si="70"/>
        <v>1</v>
      </c>
      <c r="C2281">
        <f t="shared" ca="1" si="71"/>
        <v>2281</v>
      </c>
      <c r="H2281">
        <v>2279</v>
      </c>
      <c r="I2281" t="s">
        <v>1732</v>
      </c>
      <c r="J2281" t="s">
        <v>2647</v>
      </c>
    </row>
    <row r="2282" spans="1:10">
      <c r="A2282">
        <f>MATCH(H2282,H$3:H2282,0)</f>
        <v>2280</v>
      </c>
      <c r="B2282">
        <f t="shared" si="70"/>
        <v>1</v>
      </c>
      <c r="C2282">
        <f t="shared" ca="1" si="71"/>
        <v>2282</v>
      </c>
      <c r="H2282">
        <v>2280</v>
      </c>
      <c r="I2282" t="s">
        <v>2173</v>
      </c>
      <c r="J2282" t="s">
        <v>2985</v>
      </c>
    </row>
    <row r="2283" spans="1:10">
      <c r="A2283">
        <f>MATCH(H2283,H$3:H2283,0)</f>
        <v>2281</v>
      </c>
      <c r="B2283">
        <f t="shared" si="70"/>
        <v>1</v>
      </c>
      <c r="C2283">
        <f t="shared" ca="1" si="71"/>
        <v>2283</v>
      </c>
      <c r="H2283">
        <v>2281</v>
      </c>
      <c r="I2283" t="s">
        <v>2991</v>
      </c>
      <c r="J2283" t="s">
        <v>3029</v>
      </c>
    </row>
    <row r="2284" spans="1:10">
      <c r="A2284">
        <f>MATCH(H2284,H$3:H2284,0)</f>
        <v>2282</v>
      </c>
      <c r="B2284">
        <f t="shared" si="70"/>
        <v>1</v>
      </c>
      <c r="C2284">
        <f t="shared" ca="1" si="71"/>
        <v>2284</v>
      </c>
      <c r="H2284">
        <v>2282</v>
      </c>
      <c r="I2284" t="s">
        <v>2993</v>
      </c>
      <c r="J2284" t="s">
        <v>3030</v>
      </c>
    </row>
    <row r="2285" spans="1:10">
      <c r="A2285">
        <f>MATCH(H2285,H$3:H2285,0)</f>
        <v>2283</v>
      </c>
      <c r="B2285">
        <f t="shared" si="70"/>
        <v>1</v>
      </c>
      <c r="C2285">
        <f t="shared" ca="1" si="71"/>
        <v>2285</v>
      </c>
      <c r="H2285">
        <v>2283</v>
      </c>
      <c r="I2285" t="s">
        <v>1784</v>
      </c>
      <c r="J2285" t="s">
        <v>1784</v>
      </c>
    </row>
    <row r="2286" spans="1:10">
      <c r="A2286">
        <f>MATCH(H2286,H$3:H2286,0)</f>
        <v>2284</v>
      </c>
      <c r="B2286">
        <f t="shared" si="70"/>
        <v>1</v>
      </c>
      <c r="C2286">
        <f t="shared" ca="1" si="71"/>
        <v>2286</v>
      </c>
      <c r="H2286">
        <v>2284</v>
      </c>
      <c r="I2286" t="s">
        <v>3543</v>
      </c>
      <c r="J2286" s="1" t="s">
        <v>3544</v>
      </c>
    </row>
    <row r="2287" spans="1:10">
      <c r="A2287">
        <f>MATCH(H2287,H$3:H2287,0)</f>
        <v>2285</v>
      </c>
      <c r="B2287">
        <f t="shared" si="70"/>
        <v>1</v>
      </c>
      <c r="C2287">
        <f t="shared" ca="1" si="71"/>
        <v>2287</v>
      </c>
      <c r="H2287">
        <v>2285</v>
      </c>
      <c r="I2287" t="s">
        <v>1814</v>
      </c>
      <c r="J2287" t="s">
        <v>2712</v>
      </c>
    </row>
    <row r="2288" spans="1:10">
      <c r="A2288">
        <f>MATCH(H2288,H$3:H2288,0)</f>
        <v>2286</v>
      </c>
      <c r="B2288">
        <f t="shared" si="70"/>
        <v>1</v>
      </c>
      <c r="C2288">
        <f t="shared" ca="1" si="71"/>
        <v>2288</v>
      </c>
      <c r="H2288">
        <v>2286</v>
      </c>
      <c r="I2288" t="s">
        <v>1811</v>
      </c>
      <c r="J2288" t="s">
        <v>2712</v>
      </c>
    </row>
    <row r="2289" spans="1:10">
      <c r="A2289">
        <f>MATCH(H2289,H$3:H2289,0)</f>
        <v>2287</v>
      </c>
      <c r="B2289">
        <f t="shared" si="70"/>
        <v>1</v>
      </c>
      <c r="C2289">
        <f t="shared" ca="1" si="71"/>
        <v>2289</v>
      </c>
      <c r="H2289">
        <v>2287</v>
      </c>
      <c r="I2289" s="1" t="s">
        <v>3545</v>
      </c>
      <c r="J2289" s="1" t="s">
        <v>3546</v>
      </c>
    </row>
    <row r="2290" spans="1:10">
      <c r="A2290">
        <f>MATCH(H2290,H$3:H2290,0)</f>
        <v>2288</v>
      </c>
      <c r="B2290">
        <f t="shared" si="70"/>
        <v>1</v>
      </c>
      <c r="C2290">
        <f t="shared" ca="1" si="71"/>
        <v>2290</v>
      </c>
      <c r="H2290">
        <v>2288</v>
      </c>
      <c r="I2290" t="s">
        <v>2182</v>
      </c>
      <c r="J2290" s="1" t="s">
        <v>3232</v>
      </c>
    </row>
    <row r="2291" spans="1:10">
      <c r="A2291">
        <f>MATCH(H2291,H$3:H2291,0)</f>
        <v>2289</v>
      </c>
      <c r="B2291">
        <f t="shared" si="70"/>
        <v>1</v>
      </c>
      <c r="C2291">
        <f t="shared" ca="1" si="71"/>
        <v>2291</v>
      </c>
      <c r="H2291">
        <v>2289</v>
      </c>
      <c r="I2291" t="s">
        <v>2137</v>
      </c>
      <c r="J2291" t="s">
        <v>2957</v>
      </c>
    </row>
    <row r="2292" spans="1:10">
      <c r="A2292">
        <f>MATCH(H2292,H$3:H2292,0)</f>
        <v>2290</v>
      </c>
      <c r="B2292">
        <f t="shared" si="70"/>
        <v>1</v>
      </c>
      <c r="C2292">
        <f t="shared" ca="1" si="71"/>
        <v>2292</v>
      </c>
      <c r="H2292">
        <v>2290</v>
      </c>
      <c r="I2292" s="1" t="s">
        <v>3861</v>
      </c>
      <c r="J2292" s="1" t="s">
        <v>3862</v>
      </c>
    </row>
    <row r="2293" spans="1:10">
      <c r="A2293">
        <f>MATCH(H2293,H$3:H2293,0)</f>
        <v>2291</v>
      </c>
      <c r="B2293">
        <f t="shared" si="70"/>
        <v>1</v>
      </c>
      <c r="C2293">
        <f t="shared" ca="1" si="71"/>
        <v>2293</v>
      </c>
      <c r="H2293">
        <v>2291</v>
      </c>
      <c r="I2293" s="1" t="s">
        <v>3859</v>
      </c>
      <c r="J2293" s="1" t="s">
        <v>3860</v>
      </c>
    </row>
    <row r="2294" spans="1:10">
      <c r="A2294">
        <f>MATCH(H2294,H$3:H2294,0)</f>
        <v>2292</v>
      </c>
      <c r="B2294">
        <f t="shared" si="70"/>
        <v>1</v>
      </c>
      <c r="C2294">
        <f t="shared" ca="1" si="71"/>
        <v>2294</v>
      </c>
      <c r="H2294">
        <v>2292</v>
      </c>
      <c r="I2294" t="s">
        <v>1473</v>
      </c>
      <c r="J2294" s="1" t="s">
        <v>3233</v>
      </c>
    </row>
    <row r="2295" spans="1:10">
      <c r="A2295">
        <f>MATCH(H2295,H$3:H2295,0)</f>
        <v>2293</v>
      </c>
      <c r="B2295">
        <f t="shared" si="70"/>
        <v>1</v>
      </c>
      <c r="C2295">
        <f t="shared" ca="1" si="71"/>
        <v>2295</v>
      </c>
      <c r="H2295">
        <v>2293</v>
      </c>
      <c r="I2295" t="s">
        <v>1068</v>
      </c>
      <c r="J2295" t="s">
        <v>2183</v>
      </c>
    </row>
    <row r="2296" spans="1:10">
      <c r="A2296">
        <f>MATCH(H2296,H$3:H2296,0)</f>
        <v>2294</v>
      </c>
      <c r="B2296">
        <f t="shared" si="70"/>
        <v>1</v>
      </c>
      <c r="C2296">
        <f t="shared" ca="1" si="71"/>
        <v>2296</v>
      </c>
      <c r="H2296">
        <v>2294</v>
      </c>
      <c r="I2296" t="s">
        <v>1471</v>
      </c>
      <c r="J2296" t="s">
        <v>2479</v>
      </c>
    </row>
    <row r="2297" spans="1:10">
      <c r="A2297">
        <f>MATCH(H2297,H$3:H2297,0)</f>
        <v>2295</v>
      </c>
      <c r="B2297">
        <f t="shared" si="70"/>
        <v>1</v>
      </c>
      <c r="C2297">
        <f t="shared" ca="1" si="71"/>
        <v>2297</v>
      </c>
      <c r="H2297">
        <v>2295</v>
      </c>
      <c r="I2297" s="1" t="s">
        <v>3857</v>
      </c>
      <c r="J2297" s="1" t="s">
        <v>3858</v>
      </c>
    </row>
    <row r="2298" spans="1:10">
      <c r="A2298">
        <f>MATCH(H2298,H$3:H2298,0)</f>
        <v>2296</v>
      </c>
      <c r="B2298">
        <f t="shared" si="70"/>
        <v>1</v>
      </c>
      <c r="C2298">
        <f t="shared" ca="1" si="71"/>
        <v>2298</v>
      </c>
      <c r="H2298">
        <v>2296</v>
      </c>
      <c r="I2298" t="s">
        <v>2050</v>
      </c>
      <c r="J2298" t="s">
        <v>997</v>
      </c>
    </row>
    <row r="2299" spans="1:10">
      <c r="A2299">
        <f>MATCH(H2299,H$3:H2299,0)</f>
        <v>2297</v>
      </c>
      <c r="B2299">
        <f t="shared" si="70"/>
        <v>1</v>
      </c>
      <c r="C2299">
        <f t="shared" ca="1" si="71"/>
        <v>2299</v>
      </c>
      <c r="H2299">
        <v>2297</v>
      </c>
      <c r="I2299" t="s">
        <v>2051</v>
      </c>
      <c r="J2299" t="s">
        <v>2890</v>
      </c>
    </row>
    <row r="2300" spans="1:10">
      <c r="A2300">
        <f>MATCH(H2300,H$3:H2300,0)</f>
        <v>2298</v>
      </c>
      <c r="B2300">
        <f t="shared" si="70"/>
        <v>1</v>
      </c>
      <c r="C2300">
        <f t="shared" ca="1" si="71"/>
        <v>2300</v>
      </c>
      <c r="H2300">
        <v>2298</v>
      </c>
      <c r="I2300" t="s">
        <v>1476</v>
      </c>
      <c r="J2300" t="s">
        <v>2481</v>
      </c>
    </row>
    <row r="2301" spans="1:10">
      <c r="A2301">
        <f>MATCH(H2301,H$3:H2301,0)</f>
        <v>2299</v>
      </c>
      <c r="B2301">
        <f t="shared" si="70"/>
        <v>1</v>
      </c>
      <c r="C2301">
        <f t="shared" ca="1" si="71"/>
        <v>2301</v>
      </c>
      <c r="H2301">
        <v>2299</v>
      </c>
      <c r="I2301" t="s">
        <v>1539</v>
      </c>
      <c r="J2301" t="s">
        <v>2529</v>
      </c>
    </row>
    <row r="2302" spans="1:10">
      <c r="A2302">
        <f>MATCH(H2302,H$3:H2302,0)</f>
        <v>2300</v>
      </c>
      <c r="B2302">
        <f t="shared" si="70"/>
        <v>1</v>
      </c>
      <c r="C2302">
        <f t="shared" ca="1" si="71"/>
        <v>2302</v>
      </c>
      <c r="H2302">
        <v>2300</v>
      </c>
      <c r="I2302" t="s">
        <v>2181</v>
      </c>
      <c r="J2302" s="1" t="s">
        <v>3234</v>
      </c>
    </row>
    <row r="2303" spans="1:10">
      <c r="A2303">
        <f>MATCH(H2303,H$3:H2303,0)</f>
        <v>2301</v>
      </c>
      <c r="B2303">
        <f t="shared" si="70"/>
        <v>1</v>
      </c>
      <c r="C2303">
        <f t="shared" ca="1" si="71"/>
        <v>2303</v>
      </c>
      <c r="H2303">
        <v>2301</v>
      </c>
      <c r="I2303" t="s">
        <v>3842</v>
      </c>
      <c r="J2303" s="1" t="s">
        <v>3841</v>
      </c>
    </row>
    <row r="2304" spans="1:10">
      <c r="A2304">
        <f>MATCH(H2304,H$3:H2304,0)</f>
        <v>2302</v>
      </c>
      <c r="B2304">
        <f t="shared" si="70"/>
        <v>1</v>
      </c>
      <c r="C2304">
        <f t="shared" ca="1" si="71"/>
        <v>2304</v>
      </c>
      <c r="H2304">
        <v>2302</v>
      </c>
      <c r="I2304" t="s">
        <v>1824</v>
      </c>
      <c r="J2304" t="s">
        <v>3078</v>
      </c>
    </row>
    <row r="2305" spans="1:10">
      <c r="A2305">
        <f>MATCH(H2305,H$3:H2305,0)</f>
        <v>2303</v>
      </c>
      <c r="B2305">
        <f t="shared" si="70"/>
        <v>1</v>
      </c>
      <c r="C2305">
        <f t="shared" ca="1" si="71"/>
        <v>2305</v>
      </c>
      <c r="H2305">
        <v>2303</v>
      </c>
      <c r="I2305" t="s">
        <v>1821</v>
      </c>
      <c r="J2305" t="s">
        <v>3076</v>
      </c>
    </row>
    <row r="2306" spans="1:10">
      <c r="A2306">
        <f>MATCH(H2306,H$3:H2306,0)</f>
        <v>2304</v>
      </c>
      <c r="B2306">
        <f t="shared" si="70"/>
        <v>1</v>
      </c>
      <c r="C2306">
        <f t="shared" ca="1" si="71"/>
        <v>2306</v>
      </c>
      <c r="H2306">
        <v>2304</v>
      </c>
      <c r="I2306" t="s">
        <v>1886</v>
      </c>
      <c r="J2306" t="s">
        <v>3081</v>
      </c>
    </row>
    <row r="2307" spans="1:10">
      <c r="A2307">
        <f>MATCH(H2307,H$3:H2307,0)</f>
        <v>2305</v>
      </c>
      <c r="B2307">
        <f t="shared" si="70"/>
        <v>1</v>
      </c>
      <c r="C2307">
        <f t="shared" ca="1" si="71"/>
        <v>2307</v>
      </c>
      <c r="H2307">
        <v>2305</v>
      </c>
      <c r="I2307" t="s">
        <v>1887</v>
      </c>
      <c r="J2307" t="s">
        <v>2763</v>
      </c>
    </row>
    <row r="2308" spans="1:10">
      <c r="A2308">
        <f>MATCH(H2308,H$3:H2308,0)</f>
        <v>2306</v>
      </c>
      <c r="B2308">
        <f t="shared" ref="B2308:B2371" si="72">COUNTIF(H$3:H$3102,H2308)</f>
        <v>1</v>
      </c>
      <c r="C2308">
        <f t="shared" ref="C2308:C2371" ca="1" si="73">LOOKUP(1,1/((OFFSET(D$3,A2308-1,0,B2308,1)="")+(OFFSET(D$3,A2308-1,0,B2308,1)=D$2))/((OFFSET(E$3,A2308-1,0,B2308,1)="")+(OFFSET(E$3,A2308-1,0,B2308,1)=E$2))/((OFFSET(F$3,A2308-1,0,B2308,1)="")+(OFFSET(F$3,A2308-1,0,B2308,1)=F$2))/((OFFSET(G$3,A2308-1,0,B2308,1)="")+(OFFSET(G$3,A2308-1,0,B2308,1)&lt;=G$2)),ROW(OFFSET(D$3,A2308-1,0,B2308,1)))</f>
        <v>2308</v>
      </c>
      <c r="H2308">
        <v>2306</v>
      </c>
      <c r="I2308" t="s">
        <v>1820</v>
      </c>
      <c r="J2308" t="s">
        <v>2719</v>
      </c>
    </row>
    <row r="2309" spans="1:10">
      <c r="A2309">
        <f>MATCH(H2309,H$3:H2309,0)</f>
        <v>2307</v>
      </c>
      <c r="B2309">
        <f t="shared" si="72"/>
        <v>1</v>
      </c>
      <c r="C2309">
        <f t="shared" ca="1" si="73"/>
        <v>2309</v>
      </c>
      <c r="H2309">
        <v>2307</v>
      </c>
      <c r="I2309" t="s">
        <v>2153</v>
      </c>
      <c r="J2309" t="s">
        <v>2968</v>
      </c>
    </row>
    <row r="2310" spans="1:10">
      <c r="A2310">
        <f>MATCH(H2310,H$3:H2310,0)</f>
        <v>2308</v>
      </c>
      <c r="B2310">
        <f t="shared" si="72"/>
        <v>1</v>
      </c>
      <c r="C2310">
        <f t="shared" ca="1" si="73"/>
        <v>2310</v>
      </c>
      <c r="H2310">
        <v>2308</v>
      </c>
      <c r="I2310" t="s">
        <v>2161</v>
      </c>
      <c r="J2310" t="s">
        <v>2976</v>
      </c>
    </row>
    <row r="2311" spans="1:10">
      <c r="A2311">
        <f>MATCH(H2311,H$3:H2311,0)</f>
        <v>2309</v>
      </c>
      <c r="B2311">
        <f t="shared" si="72"/>
        <v>1</v>
      </c>
      <c r="C2311">
        <f t="shared" ca="1" si="73"/>
        <v>2311</v>
      </c>
      <c r="H2311">
        <v>2309</v>
      </c>
      <c r="I2311" t="s">
        <v>1423</v>
      </c>
      <c r="J2311" t="s">
        <v>3235</v>
      </c>
    </row>
    <row r="2312" spans="1:10">
      <c r="A2312">
        <f>MATCH(H2312,H$3:H2312,0)</f>
        <v>2310</v>
      </c>
      <c r="B2312">
        <f t="shared" si="72"/>
        <v>1</v>
      </c>
      <c r="C2312">
        <f t="shared" ca="1" si="73"/>
        <v>2312</v>
      </c>
      <c r="H2312">
        <v>2310</v>
      </c>
      <c r="I2312" t="s">
        <v>2071</v>
      </c>
      <c r="J2312" t="s">
        <v>2905</v>
      </c>
    </row>
    <row r="2313" spans="1:10">
      <c r="A2313">
        <f>MATCH(H2313,H$3:H2313,0)</f>
        <v>2311</v>
      </c>
      <c r="B2313">
        <f t="shared" si="72"/>
        <v>1</v>
      </c>
      <c r="C2313">
        <f t="shared" ca="1" si="73"/>
        <v>2313</v>
      </c>
      <c r="H2313">
        <v>2311</v>
      </c>
      <c r="I2313" t="s">
        <v>1071</v>
      </c>
      <c r="J2313" t="s">
        <v>2303</v>
      </c>
    </row>
    <row r="2314" spans="1:10">
      <c r="A2314">
        <f>MATCH(H2314,H$3:H2314,0)</f>
        <v>2312</v>
      </c>
      <c r="B2314">
        <f t="shared" si="72"/>
        <v>1</v>
      </c>
      <c r="C2314">
        <f t="shared" ca="1" si="73"/>
        <v>2314</v>
      </c>
      <c r="H2314">
        <v>2312</v>
      </c>
      <c r="I2314" t="s">
        <v>1708</v>
      </c>
      <c r="J2314" t="s">
        <v>2602</v>
      </c>
    </row>
    <row r="2315" spans="1:10">
      <c r="A2315">
        <f>MATCH(H2315,H$3:H2315,0)</f>
        <v>2313</v>
      </c>
      <c r="B2315">
        <f t="shared" si="72"/>
        <v>1</v>
      </c>
      <c r="C2315">
        <f t="shared" ca="1" si="73"/>
        <v>2315</v>
      </c>
      <c r="H2315">
        <v>2313</v>
      </c>
      <c r="I2315" t="s">
        <v>1522</v>
      </c>
      <c r="J2315" t="s">
        <v>2789</v>
      </c>
    </row>
    <row r="2316" spans="1:10">
      <c r="A2316">
        <f>MATCH(H2316,H$3:H2316,0)</f>
        <v>2314</v>
      </c>
      <c r="B2316">
        <f t="shared" si="72"/>
        <v>1</v>
      </c>
      <c r="C2316">
        <f t="shared" ca="1" si="73"/>
        <v>2316</v>
      </c>
      <c r="H2316">
        <v>2314</v>
      </c>
      <c r="I2316" t="s">
        <v>2149</v>
      </c>
      <c r="J2316" t="s">
        <v>2965</v>
      </c>
    </row>
    <row r="2317" spans="1:10">
      <c r="A2317">
        <f>MATCH(H2317,H$3:H2317,0)</f>
        <v>2315</v>
      </c>
      <c r="B2317">
        <f t="shared" si="72"/>
        <v>1</v>
      </c>
      <c r="C2317">
        <f t="shared" ca="1" si="73"/>
        <v>2317</v>
      </c>
      <c r="H2317">
        <v>2315</v>
      </c>
      <c r="I2317" t="s">
        <v>2996</v>
      </c>
      <c r="J2317" t="s">
        <v>3034</v>
      </c>
    </row>
    <row r="2318" spans="1:10">
      <c r="A2318">
        <f>MATCH(H2318,H$3:H2318,0)</f>
        <v>2316</v>
      </c>
      <c r="B2318">
        <f t="shared" si="72"/>
        <v>1</v>
      </c>
      <c r="C2318">
        <f t="shared" ca="1" si="73"/>
        <v>2318</v>
      </c>
      <c r="H2318">
        <v>2316</v>
      </c>
      <c r="I2318" t="s">
        <v>1774</v>
      </c>
      <c r="J2318" t="s">
        <v>2683</v>
      </c>
    </row>
    <row r="2319" spans="1:10">
      <c r="A2319">
        <f>MATCH(H2319,H$3:H2319,0)</f>
        <v>2317</v>
      </c>
      <c r="B2319">
        <f t="shared" si="72"/>
        <v>1</v>
      </c>
      <c r="C2319">
        <f t="shared" ca="1" si="73"/>
        <v>2319</v>
      </c>
      <c r="H2319">
        <v>2317</v>
      </c>
      <c r="I2319" t="s">
        <v>1775</v>
      </c>
      <c r="J2319" t="s">
        <v>2684</v>
      </c>
    </row>
    <row r="2320" spans="1:10">
      <c r="A2320">
        <f>MATCH(H2320,H$3:H2320,0)</f>
        <v>2318</v>
      </c>
      <c r="B2320">
        <f t="shared" si="72"/>
        <v>1</v>
      </c>
      <c r="C2320">
        <f t="shared" ca="1" si="73"/>
        <v>2320</v>
      </c>
      <c r="H2320">
        <v>2318</v>
      </c>
      <c r="I2320" t="s">
        <v>1710</v>
      </c>
      <c r="J2320" t="s">
        <v>2632</v>
      </c>
    </row>
    <row r="2321" spans="1:10">
      <c r="A2321">
        <f>MATCH(H2321,H$3:H2321,0)</f>
        <v>2319</v>
      </c>
      <c r="B2321">
        <f t="shared" si="72"/>
        <v>1</v>
      </c>
      <c r="C2321">
        <f t="shared" ca="1" si="73"/>
        <v>2321</v>
      </c>
      <c r="H2321">
        <v>2319</v>
      </c>
      <c r="I2321" t="s">
        <v>1559</v>
      </c>
      <c r="J2321" t="s">
        <v>2012</v>
      </c>
    </row>
    <row r="2322" spans="1:10">
      <c r="A2322">
        <f>MATCH(H2322,H$3:H2322,0)</f>
        <v>2320</v>
      </c>
      <c r="B2322">
        <f t="shared" si="72"/>
        <v>1</v>
      </c>
      <c r="C2322">
        <f t="shared" ca="1" si="73"/>
        <v>2322</v>
      </c>
      <c r="H2322">
        <v>2320</v>
      </c>
      <c r="I2322" t="s">
        <v>3025</v>
      </c>
      <c r="J2322" t="s">
        <v>3057</v>
      </c>
    </row>
    <row r="2323" spans="1:10">
      <c r="A2323">
        <f>MATCH(H2323,H$3:H2323,0)</f>
        <v>2321</v>
      </c>
      <c r="B2323">
        <f t="shared" si="72"/>
        <v>1</v>
      </c>
      <c r="C2323">
        <f t="shared" ca="1" si="73"/>
        <v>2323</v>
      </c>
      <c r="H2323">
        <v>2321</v>
      </c>
      <c r="I2323" t="s">
        <v>1281</v>
      </c>
      <c r="J2323" t="s">
        <v>3128</v>
      </c>
    </row>
    <row r="2324" spans="1:10">
      <c r="A2324">
        <f>MATCH(H2324,H$3:H2324,0)</f>
        <v>2322</v>
      </c>
      <c r="B2324">
        <f t="shared" si="72"/>
        <v>1</v>
      </c>
      <c r="C2324">
        <f t="shared" ca="1" si="73"/>
        <v>2324</v>
      </c>
      <c r="H2324">
        <v>2322</v>
      </c>
      <c r="I2324" t="s">
        <v>2174</v>
      </c>
      <c r="J2324" t="s">
        <v>2986</v>
      </c>
    </row>
    <row r="2325" spans="1:10">
      <c r="A2325">
        <f>MATCH(H2325,H$3:H2325,0)</f>
        <v>2323</v>
      </c>
      <c r="B2325">
        <f t="shared" si="72"/>
        <v>1</v>
      </c>
      <c r="C2325">
        <f t="shared" ca="1" si="73"/>
        <v>2325</v>
      </c>
      <c r="H2325">
        <v>2323</v>
      </c>
      <c r="I2325" t="s">
        <v>2175</v>
      </c>
      <c r="J2325" s="1" t="s">
        <v>3236</v>
      </c>
    </row>
    <row r="2326" spans="1:10">
      <c r="A2326">
        <f>MATCH(H2326,H$3:H2326,0)</f>
        <v>2324</v>
      </c>
      <c r="B2326">
        <f t="shared" si="72"/>
        <v>1</v>
      </c>
      <c r="C2326">
        <f t="shared" ca="1" si="73"/>
        <v>2326</v>
      </c>
      <c r="H2326">
        <v>2324</v>
      </c>
      <c r="I2326" t="s">
        <v>1712</v>
      </c>
      <c r="J2326" t="s">
        <v>1712</v>
      </c>
    </row>
    <row r="2327" spans="1:10">
      <c r="A2327">
        <f>MATCH(H2327,H$3:H2327,0)</f>
        <v>2325</v>
      </c>
      <c r="B2327">
        <f t="shared" si="72"/>
        <v>1</v>
      </c>
      <c r="C2327">
        <f t="shared" ca="1" si="73"/>
        <v>2327</v>
      </c>
      <c r="H2327">
        <v>2325</v>
      </c>
      <c r="I2327" t="s">
        <v>1391</v>
      </c>
      <c r="J2327" t="s">
        <v>2417</v>
      </c>
    </row>
    <row r="2328" spans="1:10">
      <c r="A2328">
        <f>MATCH(H2328,H$3:H2328,0)</f>
        <v>2326</v>
      </c>
      <c r="B2328">
        <f t="shared" si="72"/>
        <v>1</v>
      </c>
      <c r="C2328">
        <f t="shared" ca="1" si="73"/>
        <v>2328</v>
      </c>
      <c r="H2328">
        <v>2326</v>
      </c>
      <c r="I2328" t="s">
        <v>1665</v>
      </c>
      <c r="J2328" t="s">
        <v>2598</v>
      </c>
    </row>
    <row r="2329" spans="1:10">
      <c r="A2329">
        <f>MATCH(H2329,H$3:H2329,0)</f>
        <v>2327</v>
      </c>
      <c r="B2329">
        <f t="shared" si="72"/>
        <v>1</v>
      </c>
      <c r="C2329">
        <f t="shared" ca="1" si="73"/>
        <v>2329</v>
      </c>
      <c r="H2329">
        <v>2327</v>
      </c>
      <c r="I2329" t="s">
        <v>1666</v>
      </c>
      <c r="J2329" t="s">
        <v>2599</v>
      </c>
    </row>
    <row r="2330" spans="1:10">
      <c r="A2330">
        <f>MATCH(H2330,H$3:H2330,0)</f>
        <v>2328</v>
      </c>
      <c r="B2330">
        <f t="shared" si="72"/>
        <v>1</v>
      </c>
      <c r="C2330">
        <f t="shared" ca="1" si="73"/>
        <v>2330</v>
      </c>
      <c r="H2330">
        <v>2328</v>
      </c>
      <c r="I2330" t="s">
        <v>1149</v>
      </c>
      <c r="J2330" t="s">
        <v>1149</v>
      </c>
    </row>
    <row r="2331" spans="1:10">
      <c r="A2331">
        <f>MATCH(H2331,H$3:H2331,0)</f>
        <v>2329</v>
      </c>
      <c r="B2331">
        <f t="shared" si="72"/>
        <v>1</v>
      </c>
      <c r="C2331">
        <f t="shared" ca="1" si="73"/>
        <v>2331</v>
      </c>
      <c r="H2331">
        <v>2329</v>
      </c>
      <c r="I2331" t="s">
        <v>2061</v>
      </c>
      <c r="J2331" t="s">
        <v>2900</v>
      </c>
    </row>
    <row r="2332" spans="1:10">
      <c r="A2332">
        <f>MATCH(H2332,H$3:H2332,0)</f>
        <v>2330</v>
      </c>
      <c r="B2332">
        <f t="shared" si="72"/>
        <v>1</v>
      </c>
      <c r="C2332">
        <f t="shared" ca="1" si="73"/>
        <v>2332</v>
      </c>
      <c r="H2332">
        <v>2330</v>
      </c>
      <c r="I2332" s="2" t="s">
        <v>3366</v>
      </c>
    </row>
    <row r="2333" spans="1:10">
      <c r="A2333">
        <f>MATCH(H2333,H$3:H2333,0)</f>
        <v>2331</v>
      </c>
      <c r="B2333">
        <f t="shared" si="72"/>
        <v>1</v>
      </c>
      <c r="C2333">
        <f t="shared" ca="1" si="73"/>
        <v>2333</v>
      </c>
      <c r="H2333">
        <v>2331</v>
      </c>
      <c r="I2333" s="2" t="s">
        <v>3381</v>
      </c>
    </row>
    <row r="2334" spans="1:10">
      <c r="A2334">
        <f>MATCH(H2334,H$3:H2334,0)</f>
        <v>2332</v>
      </c>
      <c r="B2334">
        <f t="shared" si="72"/>
        <v>1</v>
      </c>
      <c r="C2334">
        <f t="shared" ca="1" si="73"/>
        <v>2334</v>
      </c>
      <c r="H2334">
        <v>2332</v>
      </c>
      <c r="I2334" t="s">
        <v>700</v>
      </c>
      <c r="J2334" t="s">
        <v>3912</v>
      </c>
    </row>
    <row r="2335" spans="1:10">
      <c r="A2335">
        <f>MATCH(H2335,H$3:H2335,0)</f>
        <v>2333</v>
      </c>
      <c r="B2335">
        <f t="shared" si="72"/>
        <v>1</v>
      </c>
      <c r="C2335">
        <f t="shared" ca="1" si="73"/>
        <v>2335</v>
      </c>
      <c r="H2335">
        <v>2333</v>
      </c>
      <c r="I2335" t="s">
        <v>3547</v>
      </c>
      <c r="J2335" t="s">
        <v>3548</v>
      </c>
    </row>
    <row r="2336" spans="1:10">
      <c r="A2336">
        <f>MATCH(H2336,H$3:H2336,0)</f>
        <v>2334</v>
      </c>
      <c r="B2336">
        <f t="shared" si="72"/>
        <v>1</v>
      </c>
      <c r="C2336">
        <f t="shared" ca="1" si="73"/>
        <v>2336</v>
      </c>
      <c r="H2336">
        <v>2334</v>
      </c>
      <c r="I2336" t="s">
        <v>388</v>
      </c>
      <c r="J2336" t="s">
        <v>761</v>
      </c>
    </row>
    <row r="2337" spans="1:10">
      <c r="A2337">
        <f>MATCH(H2337,H$3:H2337,0)</f>
        <v>2335</v>
      </c>
      <c r="B2337">
        <f t="shared" si="72"/>
        <v>1</v>
      </c>
      <c r="C2337">
        <f t="shared" ca="1" si="73"/>
        <v>2337</v>
      </c>
      <c r="H2337">
        <v>2335</v>
      </c>
      <c r="I2337" t="s">
        <v>1170</v>
      </c>
      <c r="J2337" t="s">
        <v>3129</v>
      </c>
    </row>
    <row r="2338" spans="1:10">
      <c r="A2338">
        <f>MATCH(H2338,H$3:H2338,0)</f>
        <v>2336</v>
      </c>
      <c r="B2338">
        <f t="shared" si="72"/>
        <v>1</v>
      </c>
      <c r="C2338">
        <f t="shared" ca="1" si="73"/>
        <v>2338</v>
      </c>
      <c r="H2338">
        <v>2336</v>
      </c>
      <c r="I2338" t="s">
        <v>1395</v>
      </c>
      <c r="J2338" t="s">
        <v>2422</v>
      </c>
    </row>
    <row r="2339" spans="1:10">
      <c r="A2339">
        <f>MATCH(H2339,H$3:H2339,0)</f>
        <v>2337</v>
      </c>
      <c r="B2339">
        <f t="shared" si="72"/>
        <v>1</v>
      </c>
      <c r="C2339">
        <f t="shared" ca="1" si="73"/>
        <v>2339</v>
      </c>
      <c r="H2339">
        <v>2337</v>
      </c>
      <c r="I2339" t="s">
        <v>1744</v>
      </c>
      <c r="J2339" t="s">
        <v>2659</v>
      </c>
    </row>
    <row r="2340" spans="1:10">
      <c r="A2340">
        <f>MATCH(H2340,H$3:H2340,0)</f>
        <v>2338</v>
      </c>
      <c r="B2340">
        <f t="shared" si="72"/>
        <v>1</v>
      </c>
      <c r="C2340">
        <f t="shared" ca="1" si="73"/>
        <v>2340</v>
      </c>
      <c r="H2340">
        <v>2338</v>
      </c>
      <c r="I2340" t="s">
        <v>1706</v>
      </c>
      <c r="J2340" s="1" t="s">
        <v>3237</v>
      </c>
    </row>
    <row r="2341" spans="1:10">
      <c r="A2341">
        <f>MATCH(H2341,H$3:H2341,0)</f>
        <v>2339</v>
      </c>
      <c r="B2341">
        <f t="shared" si="72"/>
        <v>1</v>
      </c>
      <c r="C2341">
        <f t="shared" ca="1" si="73"/>
        <v>2341</v>
      </c>
      <c r="H2341">
        <v>2339</v>
      </c>
      <c r="I2341" t="s">
        <v>1925</v>
      </c>
      <c r="J2341" t="s">
        <v>2801</v>
      </c>
    </row>
    <row r="2342" spans="1:10">
      <c r="A2342">
        <f>MATCH(H2342,H$3:H2342,0)</f>
        <v>2340</v>
      </c>
      <c r="B2342">
        <f t="shared" si="72"/>
        <v>1</v>
      </c>
      <c r="C2342">
        <f t="shared" ca="1" si="73"/>
        <v>2342</v>
      </c>
      <c r="H2342">
        <v>2340</v>
      </c>
      <c r="I2342" t="s">
        <v>1742</v>
      </c>
      <c r="J2342" t="s">
        <v>2657</v>
      </c>
    </row>
    <row r="2343" spans="1:10">
      <c r="A2343">
        <f>MATCH(H2343,H$3:H2343,0)</f>
        <v>2341</v>
      </c>
      <c r="B2343">
        <f t="shared" si="72"/>
        <v>1</v>
      </c>
      <c r="C2343">
        <f t="shared" ca="1" si="73"/>
        <v>2343</v>
      </c>
      <c r="H2343">
        <v>2341</v>
      </c>
      <c r="I2343" t="s">
        <v>1743</v>
      </c>
      <c r="J2343" t="s">
        <v>2658</v>
      </c>
    </row>
    <row r="2344" spans="1:10">
      <c r="A2344">
        <f>MATCH(H2344,H$3:H2344,0)</f>
        <v>2342</v>
      </c>
      <c r="B2344">
        <f t="shared" si="72"/>
        <v>1</v>
      </c>
      <c r="C2344">
        <f t="shared" ca="1" si="73"/>
        <v>2344</v>
      </c>
      <c r="H2344">
        <v>2342</v>
      </c>
      <c r="I2344" t="s">
        <v>1680</v>
      </c>
      <c r="J2344" t="s">
        <v>2609</v>
      </c>
    </row>
    <row r="2345" spans="1:10">
      <c r="A2345">
        <f>MATCH(H2345,H$3:H2345,0)</f>
        <v>2343</v>
      </c>
      <c r="B2345">
        <f t="shared" si="72"/>
        <v>1</v>
      </c>
      <c r="C2345">
        <f t="shared" ca="1" si="73"/>
        <v>2345</v>
      </c>
      <c r="H2345">
        <v>2343</v>
      </c>
      <c r="I2345" t="s">
        <v>1654</v>
      </c>
      <c r="J2345" t="s">
        <v>3070</v>
      </c>
    </row>
    <row r="2346" spans="1:10">
      <c r="A2346">
        <f>MATCH(H2346,H$3:H2346,0)</f>
        <v>2344</v>
      </c>
      <c r="B2346">
        <f t="shared" si="72"/>
        <v>1</v>
      </c>
      <c r="C2346">
        <f t="shared" ca="1" si="73"/>
        <v>2346</v>
      </c>
      <c r="H2346">
        <v>2344</v>
      </c>
      <c r="I2346" t="s">
        <v>1291</v>
      </c>
      <c r="J2346" t="s">
        <v>2335</v>
      </c>
    </row>
    <row r="2347" spans="1:10">
      <c r="A2347">
        <f>MATCH(H2347,H$3:H2347,0)</f>
        <v>2345</v>
      </c>
      <c r="B2347">
        <f t="shared" si="72"/>
        <v>1</v>
      </c>
      <c r="C2347">
        <f t="shared" ca="1" si="73"/>
        <v>2347</v>
      </c>
      <c r="H2347">
        <v>2345</v>
      </c>
      <c r="I2347" t="s">
        <v>1369</v>
      </c>
      <c r="J2347" t="s">
        <v>2402</v>
      </c>
    </row>
    <row r="2348" spans="1:10">
      <c r="A2348">
        <f>MATCH(H2348,H$3:H2348,0)</f>
        <v>2346</v>
      </c>
      <c r="B2348">
        <f t="shared" si="72"/>
        <v>1</v>
      </c>
      <c r="C2348">
        <f t="shared" ca="1" si="73"/>
        <v>2348</v>
      </c>
      <c r="H2348">
        <v>2346</v>
      </c>
      <c r="I2348" t="s">
        <v>1351</v>
      </c>
      <c r="J2348" t="s">
        <v>2385</v>
      </c>
    </row>
    <row r="2349" spans="1:10">
      <c r="A2349">
        <f>MATCH(H2349,H$3:H2349,0)</f>
        <v>2347</v>
      </c>
      <c r="B2349">
        <f t="shared" si="72"/>
        <v>1</v>
      </c>
      <c r="C2349">
        <f t="shared" ca="1" si="73"/>
        <v>2349</v>
      </c>
      <c r="H2349">
        <v>2347</v>
      </c>
      <c r="I2349" t="s">
        <v>1740</v>
      </c>
      <c r="J2349" t="s">
        <v>2655</v>
      </c>
    </row>
    <row r="2350" spans="1:10">
      <c r="A2350">
        <f>MATCH(H2350,H$3:H2350,0)</f>
        <v>2348</v>
      </c>
      <c r="B2350">
        <f t="shared" si="72"/>
        <v>1</v>
      </c>
      <c r="C2350">
        <f t="shared" ca="1" si="73"/>
        <v>2350</v>
      </c>
      <c r="H2350">
        <v>2348</v>
      </c>
      <c r="I2350" t="s">
        <v>2046</v>
      </c>
      <c r="J2350" t="s">
        <v>3130</v>
      </c>
    </row>
    <row r="2351" spans="1:10">
      <c r="A2351">
        <f>MATCH(H2351,H$3:H2351,0)</f>
        <v>2349</v>
      </c>
      <c r="B2351">
        <f t="shared" si="72"/>
        <v>1</v>
      </c>
      <c r="C2351">
        <f t="shared" ca="1" si="73"/>
        <v>2351</v>
      </c>
      <c r="H2351">
        <v>2349</v>
      </c>
      <c r="I2351" t="s">
        <v>1713</v>
      </c>
      <c r="J2351" t="s">
        <v>1713</v>
      </c>
    </row>
    <row r="2352" spans="1:10">
      <c r="A2352">
        <f>MATCH(H2352,H$3:H2352,0)</f>
        <v>2350</v>
      </c>
      <c r="B2352">
        <f t="shared" si="72"/>
        <v>1</v>
      </c>
      <c r="C2352">
        <f t="shared" ca="1" si="73"/>
        <v>2352</v>
      </c>
      <c r="H2352">
        <v>2350</v>
      </c>
      <c r="I2352" t="s">
        <v>1200</v>
      </c>
      <c r="J2352" t="s">
        <v>2259</v>
      </c>
    </row>
    <row r="2353" spans="1:10">
      <c r="A2353">
        <f>MATCH(H2353,H$3:H2353,0)</f>
        <v>2351</v>
      </c>
      <c r="B2353">
        <f t="shared" si="72"/>
        <v>1</v>
      </c>
      <c r="C2353">
        <f t="shared" ca="1" si="73"/>
        <v>2353</v>
      </c>
      <c r="H2353">
        <v>2351</v>
      </c>
      <c r="I2353" t="s">
        <v>1776</v>
      </c>
      <c r="J2353" t="s">
        <v>2685</v>
      </c>
    </row>
    <row r="2354" spans="1:10">
      <c r="A2354">
        <f>MATCH(H2354,H$3:H2354,0)</f>
        <v>2352</v>
      </c>
      <c r="B2354">
        <f t="shared" si="72"/>
        <v>1</v>
      </c>
      <c r="C2354">
        <f t="shared" ca="1" si="73"/>
        <v>2354</v>
      </c>
      <c r="H2354">
        <v>2352</v>
      </c>
      <c r="I2354" t="s">
        <v>1879</v>
      </c>
      <c r="J2354" t="s">
        <v>2757</v>
      </c>
    </row>
    <row r="2355" spans="1:10">
      <c r="A2355">
        <f>MATCH(H2355,H$3:H2355,0)</f>
        <v>2353</v>
      </c>
      <c r="B2355">
        <f t="shared" si="72"/>
        <v>1</v>
      </c>
      <c r="C2355">
        <f t="shared" ca="1" si="73"/>
        <v>2355</v>
      </c>
      <c r="H2355">
        <v>2353</v>
      </c>
      <c r="I2355" t="s">
        <v>1146</v>
      </c>
      <c r="J2355" t="s">
        <v>2223</v>
      </c>
    </row>
    <row r="2356" spans="1:10">
      <c r="A2356">
        <f>MATCH(H2356,H$3:H2356,0)</f>
        <v>2354</v>
      </c>
      <c r="B2356">
        <f t="shared" si="72"/>
        <v>1</v>
      </c>
      <c r="C2356">
        <f t="shared" ca="1" si="73"/>
        <v>2356</v>
      </c>
      <c r="H2356">
        <v>2354</v>
      </c>
      <c r="I2356" t="s">
        <v>1729</v>
      </c>
      <c r="J2356" t="s">
        <v>1729</v>
      </c>
    </row>
    <row r="2357" spans="1:10">
      <c r="A2357">
        <f>MATCH(H2357,H$3:H2357,0)</f>
        <v>2355</v>
      </c>
      <c r="B2357">
        <f t="shared" si="72"/>
        <v>1</v>
      </c>
      <c r="C2357">
        <f t="shared" ca="1" si="73"/>
        <v>2357</v>
      </c>
      <c r="H2357">
        <v>2355</v>
      </c>
      <c r="I2357" t="s">
        <v>1113</v>
      </c>
    </row>
    <row r="2358" spans="1:10">
      <c r="A2358">
        <f>MATCH(H2358,H$3:H2358,0)</f>
        <v>2356</v>
      </c>
      <c r="B2358">
        <f t="shared" si="72"/>
        <v>1</v>
      </c>
      <c r="C2358">
        <f t="shared" ca="1" si="73"/>
        <v>2358</v>
      </c>
      <c r="H2358">
        <v>2356</v>
      </c>
      <c r="I2358" t="s">
        <v>1498</v>
      </c>
    </row>
    <row r="2359" spans="1:10">
      <c r="A2359">
        <f>MATCH(H2359,H$3:H2359,0)</f>
        <v>2357</v>
      </c>
      <c r="B2359">
        <f t="shared" si="72"/>
        <v>1</v>
      </c>
      <c r="C2359">
        <f t="shared" ca="1" si="73"/>
        <v>2359</v>
      </c>
      <c r="H2359">
        <v>2357</v>
      </c>
      <c r="I2359" t="s">
        <v>1896</v>
      </c>
      <c r="J2359" t="s">
        <v>2771</v>
      </c>
    </row>
    <row r="2360" spans="1:10">
      <c r="A2360">
        <f>MATCH(H2360,H$3:H2360,0)</f>
        <v>2358</v>
      </c>
      <c r="B2360">
        <f t="shared" si="72"/>
        <v>1</v>
      </c>
      <c r="C2360">
        <f t="shared" ca="1" si="73"/>
        <v>2360</v>
      </c>
      <c r="H2360">
        <v>2358</v>
      </c>
      <c r="I2360" t="s">
        <v>2025</v>
      </c>
      <c r="J2360" t="s">
        <v>3090</v>
      </c>
    </row>
    <row r="2361" spans="1:10">
      <c r="A2361">
        <f>MATCH(H2361,H$3:H2361,0)</f>
        <v>2359</v>
      </c>
      <c r="B2361">
        <f t="shared" si="72"/>
        <v>1</v>
      </c>
      <c r="C2361">
        <f t="shared" ca="1" si="73"/>
        <v>2361</v>
      </c>
      <c r="H2361">
        <v>2359</v>
      </c>
      <c r="I2361" t="s">
        <v>2028</v>
      </c>
      <c r="J2361" t="s">
        <v>2876</v>
      </c>
    </row>
    <row r="2362" spans="1:10">
      <c r="A2362">
        <f>MATCH(H2362,H$3:H2362,0)</f>
        <v>2360</v>
      </c>
      <c r="B2362">
        <f t="shared" si="72"/>
        <v>1</v>
      </c>
      <c r="C2362">
        <f t="shared" ca="1" si="73"/>
        <v>2362</v>
      </c>
      <c r="H2362">
        <v>2360</v>
      </c>
      <c r="I2362" t="s">
        <v>3549</v>
      </c>
      <c r="J2362" t="s">
        <v>3550</v>
      </c>
    </row>
    <row r="2363" spans="1:10">
      <c r="A2363">
        <f>MATCH(H2363,H$3:H2363,0)</f>
        <v>2361</v>
      </c>
      <c r="B2363">
        <f t="shared" si="72"/>
        <v>1</v>
      </c>
      <c r="C2363">
        <f t="shared" ca="1" si="73"/>
        <v>2363</v>
      </c>
      <c r="H2363">
        <v>2361</v>
      </c>
      <c r="I2363" t="s">
        <v>2031</v>
      </c>
      <c r="J2363" t="s">
        <v>2924</v>
      </c>
    </row>
    <row r="2364" spans="1:10">
      <c r="A2364">
        <f>MATCH(H2364,H$3:H2364,0)</f>
        <v>2362</v>
      </c>
      <c r="B2364">
        <f t="shared" si="72"/>
        <v>1</v>
      </c>
      <c r="C2364">
        <f t="shared" ca="1" si="73"/>
        <v>2364</v>
      </c>
      <c r="H2364">
        <v>2362</v>
      </c>
      <c r="I2364" t="s">
        <v>2019</v>
      </c>
      <c r="J2364" t="s">
        <v>2876</v>
      </c>
    </row>
    <row r="2365" spans="1:10">
      <c r="A2365">
        <f>MATCH(H2365,H$3:H2365,0)</f>
        <v>2363</v>
      </c>
      <c r="B2365">
        <f t="shared" si="72"/>
        <v>1</v>
      </c>
      <c r="C2365">
        <f t="shared" ca="1" si="73"/>
        <v>2365</v>
      </c>
      <c r="H2365">
        <v>2363</v>
      </c>
      <c r="I2365" t="s">
        <v>1935</v>
      </c>
      <c r="J2365" t="s">
        <v>3085</v>
      </c>
    </row>
    <row r="2366" spans="1:10">
      <c r="A2366">
        <f>MATCH(H2366,H$3:H2366,0)</f>
        <v>2364</v>
      </c>
      <c r="B2366">
        <f t="shared" si="72"/>
        <v>1</v>
      </c>
      <c r="C2366">
        <f t="shared" ca="1" si="73"/>
        <v>2366</v>
      </c>
      <c r="H2366">
        <v>2364</v>
      </c>
      <c r="I2366" t="s">
        <v>1549</v>
      </c>
      <c r="J2366" t="s">
        <v>3238</v>
      </c>
    </row>
    <row r="2367" spans="1:10">
      <c r="A2367">
        <f>MATCH(H2367,H$3:H2367,0)</f>
        <v>2365</v>
      </c>
      <c r="B2367">
        <f t="shared" si="72"/>
        <v>1</v>
      </c>
      <c r="C2367">
        <f t="shared" ca="1" si="73"/>
        <v>2367</v>
      </c>
      <c r="H2367">
        <v>2365</v>
      </c>
      <c r="I2367" t="s">
        <v>1641</v>
      </c>
      <c r="J2367" t="s">
        <v>2588</v>
      </c>
    </row>
    <row r="2368" spans="1:10">
      <c r="A2368">
        <f>MATCH(H2368,H$3:H2368,0)</f>
        <v>2366</v>
      </c>
      <c r="B2368">
        <f t="shared" si="72"/>
        <v>1</v>
      </c>
      <c r="C2368">
        <f t="shared" ca="1" si="73"/>
        <v>2368</v>
      </c>
      <c r="H2368">
        <v>2366</v>
      </c>
      <c r="I2368" t="s">
        <v>2033</v>
      </c>
      <c r="J2368" t="s">
        <v>2933</v>
      </c>
    </row>
    <row r="2369" spans="1:10">
      <c r="A2369">
        <f>MATCH(H2369,H$3:H2369,0)</f>
        <v>2367</v>
      </c>
      <c r="B2369">
        <f t="shared" si="72"/>
        <v>1</v>
      </c>
      <c r="C2369">
        <f t="shared" ca="1" si="73"/>
        <v>2369</v>
      </c>
      <c r="H2369">
        <v>2367</v>
      </c>
      <c r="I2369" t="s">
        <v>1094</v>
      </c>
      <c r="J2369" t="s">
        <v>2193</v>
      </c>
    </row>
    <row r="2370" spans="1:10">
      <c r="A2370">
        <f>MATCH(H2370,H$3:H2370,0)</f>
        <v>2368</v>
      </c>
      <c r="B2370">
        <f t="shared" si="72"/>
        <v>1</v>
      </c>
      <c r="C2370">
        <f t="shared" ca="1" si="73"/>
        <v>2370</v>
      </c>
      <c r="H2370">
        <v>2368</v>
      </c>
      <c r="I2370" t="s">
        <v>1157</v>
      </c>
      <c r="J2370" t="s">
        <v>2231</v>
      </c>
    </row>
    <row r="2371" spans="1:10">
      <c r="A2371">
        <f>MATCH(H2371,H$3:H2371,0)</f>
        <v>2369</v>
      </c>
      <c r="B2371">
        <f t="shared" si="72"/>
        <v>1</v>
      </c>
      <c r="C2371">
        <f t="shared" ca="1" si="73"/>
        <v>2371</v>
      </c>
      <c r="H2371">
        <v>2369</v>
      </c>
      <c r="I2371" t="s">
        <v>1212</v>
      </c>
      <c r="J2371" t="s">
        <v>2269</v>
      </c>
    </row>
    <row r="2372" spans="1:10">
      <c r="A2372">
        <f>MATCH(H2372,H$3:H2372,0)</f>
        <v>2370</v>
      </c>
      <c r="B2372">
        <f t="shared" ref="B2372:B2435" si="74">COUNTIF(H$3:H$3102,H2372)</f>
        <v>1</v>
      </c>
      <c r="C2372">
        <f t="shared" ref="C2372:C2435" ca="1" si="75">LOOKUP(1,1/((OFFSET(D$3,A2372-1,0,B2372,1)="")+(OFFSET(D$3,A2372-1,0,B2372,1)=D$2))/((OFFSET(E$3,A2372-1,0,B2372,1)="")+(OFFSET(E$3,A2372-1,0,B2372,1)=E$2))/((OFFSET(F$3,A2372-1,0,B2372,1)="")+(OFFSET(F$3,A2372-1,0,B2372,1)=F$2))/((OFFSET(G$3,A2372-1,0,B2372,1)="")+(OFFSET(G$3,A2372-1,0,B2372,1)&lt;=G$2)),ROW(OFFSET(D$3,A2372-1,0,B2372,1)))</f>
        <v>2372</v>
      </c>
      <c r="H2372">
        <v>2370</v>
      </c>
      <c r="I2372" t="s">
        <v>1491</v>
      </c>
      <c r="J2372" t="s">
        <v>2286</v>
      </c>
    </row>
    <row r="2373" spans="1:10">
      <c r="A2373">
        <f>MATCH(H2373,H$3:H2373,0)</f>
        <v>2371</v>
      </c>
      <c r="B2373">
        <f t="shared" si="74"/>
        <v>1</v>
      </c>
      <c r="C2373">
        <f t="shared" ca="1" si="75"/>
        <v>2373</v>
      </c>
      <c r="H2373">
        <v>2371</v>
      </c>
      <c r="I2373" t="s">
        <v>1508</v>
      </c>
      <c r="J2373" t="s">
        <v>2509</v>
      </c>
    </row>
    <row r="2374" spans="1:10">
      <c r="A2374">
        <f>MATCH(H2374,H$3:H2374,0)</f>
        <v>2372</v>
      </c>
      <c r="B2374">
        <f t="shared" si="74"/>
        <v>1</v>
      </c>
      <c r="C2374">
        <f t="shared" ca="1" si="75"/>
        <v>2374</v>
      </c>
      <c r="H2374">
        <v>2372</v>
      </c>
      <c r="I2374" t="s">
        <v>1210</v>
      </c>
      <c r="J2374" t="s">
        <v>2268</v>
      </c>
    </row>
    <row r="2375" spans="1:10">
      <c r="A2375">
        <f>MATCH(H2375,H$3:H2375,0)</f>
        <v>2373</v>
      </c>
      <c r="B2375">
        <f t="shared" si="74"/>
        <v>1</v>
      </c>
      <c r="C2375">
        <f t="shared" ca="1" si="75"/>
        <v>2375</v>
      </c>
      <c r="H2375">
        <v>2373</v>
      </c>
      <c r="I2375" t="s">
        <v>1211</v>
      </c>
      <c r="J2375" t="s">
        <v>2269</v>
      </c>
    </row>
    <row r="2376" spans="1:10">
      <c r="A2376">
        <f>MATCH(H2376,H$3:H2376,0)</f>
        <v>2374</v>
      </c>
      <c r="B2376">
        <f t="shared" si="74"/>
        <v>1</v>
      </c>
      <c r="C2376">
        <f t="shared" ca="1" si="75"/>
        <v>2376</v>
      </c>
      <c r="H2376">
        <v>2374</v>
      </c>
      <c r="I2376" t="s">
        <v>1594</v>
      </c>
      <c r="J2376" t="s">
        <v>2473</v>
      </c>
    </row>
    <row r="2377" spans="1:10">
      <c r="A2377">
        <f>MATCH(H2377,H$3:H2377,0)</f>
        <v>2375</v>
      </c>
      <c r="B2377">
        <f t="shared" si="74"/>
        <v>1</v>
      </c>
      <c r="C2377">
        <f t="shared" ca="1" si="75"/>
        <v>2377</v>
      </c>
      <c r="H2377">
        <v>2375</v>
      </c>
      <c r="I2377" t="s">
        <v>2135</v>
      </c>
      <c r="J2377" t="s">
        <v>2135</v>
      </c>
    </row>
    <row r="2378" spans="1:10">
      <c r="A2378">
        <f>MATCH(H2378,H$3:H2378,0)</f>
        <v>2376</v>
      </c>
      <c r="B2378">
        <f t="shared" si="74"/>
        <v>1</v>
      </c>
      <c r="C2378">
        <f t="shared" ca="1" si="75"/>
        <v>2378</v>
      </c>
      <c r="H2378">
        <v>2376</v>
      </c>
      <c r="I2378" t="s">
        <v>1463</v>
      </c>
      <c r="J2378" t="s">
        <v>2473</v>
      </c>
    </row>
    <row r="2379" spans="1:10">
      <c r="A2379">
        <f>MATCH(H2379,H$3:H2379,0)</f>
        <v>2377</v>
      </c>
      <c r="B2379">
        <f t="shared" si="74"/>
        <v>1</v>
      </c>
      <c r="C2379">
        <f t="shared" ca="1" si="75"/>
        <v>2379</v>
      </c>
      <c r="H2379">
        <v>2377</v>
      </c>
      <c r="I2379" t="s">
        <v>1866</v>
      </c>
      <c r="J2379" t="s">
        <v>2747</v>
      </c>
    </row>
    <row r="2380" spans="1:10">
      <c r="A2380">
        <f>MATCH(H2380,H$3:H2380,0)</f>
        <v>2378</v>
      </c>
      <c r="B2380">
        <f t="shared" si="74"/>
        <v>1</v>
      </c>
      <c r="C2380">
        <f t="shared" ca="1" si="75"/>
        <v>2380</v>
      </c>
      <c r="H2380">
        <v>2378</v>
      </c>
      <c r="I2380" t="s">
        <v>1244</v>
      </c>
      <c r="J2380" t="s">
        <v>2293</v>
      </c>
    </row>
    <row r="2381" spans="1:10">
      <c r="A2381">
        <f>MATCH(H2381,H$3:H2381,0)</f>
        <v>2379</v>
      </c>
      <c r="B2381">
        <f t="shared" si="74"/>
        <v>1</v>
      </c>
      <c r="C2381">
        <f t="shared" ca="1" si="75"/>
        <v>2381</v>
      </c>
      <c r="H2381">
        <v>2379</v>
      </c>
      <c r="I2381" t="s">
        <v>1992</v>
      </c>
      <c r="J2381" t="s">
        <v>2854</v>
      </c>
    </row>
    <row r="2382" spans="1:10">
      <c r="A2382">
        <f>MATCH(H2382,H$3:H2382,0)</f>
        <v>2380</v>
      </c>
      <c r="B2382">
        <f t="shared" si="74"/>
        <v>1</v>
      </c>
      <c r="C2382">
        <f t="shared" ca="1" si="75"/>
        <v>2382</v>
      </c>
      <c r="H2382">
        <v>2380</v>
      </c>
      <c r="I2382" t="s">
        <v>1148</v>
      </c>
      <c r="J2382" t="s">
        <v>2225</v>
      </c>
    </row>
    <row r="2383" spans="1:10">
      <c r="A2383">
        <f>MATCH(H2383,H$3:H2383,0)</f>
        <v>2381</v>
      </c>
      <c r="B2383">
        <f t="shared" si="74"/>
        <v>1</v>
      </c>
      <c r="C2383">
        <f t="shared" ca="1" si="75"/>
        <v>2383</v>
      </c>
      <c r="H2383">
        <v>2381</v>
      </c>
      <c r="I2383" t="s">
        <v>1232</v>
      </c>
      <c r="J2383" t="s">
        <v>2284</v>
      </c>
    </row>
    <row r="2384" spans="1:10">
      <c r="A2384">
        <f>MATCH(H2384,H$3:H2384,0)</f>
        <v>2382</v>
      </c>
      <c r="B2384">
        <f t="shared" si="74"/>
        <v>1</v>
      </c>
      <c r="C2384">
        <f t="shared" ca="1" si="75"/>
        <v>2384</v>
      </c>
      <c r="H2384">
        <v>2382</v>
      </c>
      <c r="I2384" t="s">
        <v>1235</v>
      </c>
      <c r="J2384" t="s">
        <v>2286</v>
      </c>
    </row>
    <row r="2385" spans="1:10">
      <c r="A2385">
        <f>MATCH(H2385,H$3:H2385,0)</f>
        <v>2383</v>
      </c>
      <c r="B2385">
        <f t="shared" si="74"/>
        <v>1</v>
      </c>
      <c r="C2385">
        <f t="shared" ca="1" si="75"/>
        <v>2385</v>
      </c>
      <c r="H2385">
        <v>2383</v>
      </c>
      <c r="I2385" t="s">
        <v>1234</v>
      </c>
      <c r="J2385" t="s">
        <v>2296</v>
      </c>
    </row>
    <row r="2386" spans="1:10">
      <c r="A2386">
        <f>MATCH(H2386,H$3:H2386,0)</f>
        <v>2384</v>
      </c>
      <c r="B2386">
        <f t="shared" si="74"/>
        <v>1</v>
      </c>
      <c r="C2386">
        <f t="shared" ca="1" si="75"/>
        <v>2386</v>
      </c>
      <c r="H2386">
        <v>2384</v>
      </c>
      <c r="I2386" t="s">
        <v>1140</v>
      </c>
    </row>
    <row r="2387" spans="1:10">
      <c r="A2387">
        <f>MATCH(H2387,H$3:H2387,0)</f>
        <v>2385</v>
      </c>
      <c r="B2387">
        <f t="shared" si="74"/>
        <v>1</v>
      </c>
      <c r="C2387">
        <f t="shared" ca="1" si="75"/>
        <v>2387</v>
      </c>
      <c r="H2387">
        <v>2385</v>
      </c>
      <c r="I2387" t="s">
        <v>1167</v>
      </c>
    </row>
    <row r="2388" spans="1:10">
      <c r="A2388">
        <f>MATCH(H2388,H$3:H2388,0)</f>
        <v>2386</v>
      </c>
      <c r="B2388">
        <f t="shared" si="74"/>
        <v>1</v>
      </c>
      <c r="C2388">
        <f t="shared" ca="1" si="75"/>
        <v>2388</v>
      </c>
      <c r="H2388">
        <v>2386</v>
      </c>
      <c r="I2388" t="s">
        <v>1357</v>
      </c>
      <c r="J2388" t="s">
        <v>2391</v>
      </c>
    </row>
    <row r="2389" spans="1:10">
      <c r="A2389">
        <f>MATCH(H2389,H$3:H2389,0)</f>
        <v>2387</v>
      </c>
      <c r="B2389">
        <f t="shared" si="74"/>
        <v>1</v>
      </c>
      <c r="C2389">
        <f t="shared" ca="1" si="75"/>
        <v>2389</v>
      </c>
      <c r="H2389">
        <v>2387</v>
      </c>
      <c r="I2389" t="s">
        <v>1356</v>
      </c>
      <c r="J2389" t="s">
        <v>2390</v>
      </c>
    </row>
    <row r="2390" spans="1:10">
      <c r="A2390">
        <f>MATCH(H2390,H$3:H2390,0)</f>
        <v>2388</v>
      </c>
      <c r="B2390">
        <f t="shared" si="74"/>
        <v>1</v>
      </c>
      <c r="C2390">
        <f t="shared" ca="1" si="75"/>
        <v>2390</v>
      </c>
      <c r="H2390">
        <v>2388</v>
      </c>
      <c r="I2390" t="s">
        <v>188</v>
      </c>
      <c r="J2390" t="s">
        <v>2392</v>
      </c>
    </row>
    <row r="2391" spans="1:10">
      <c r="A2391">
        <f>MATCH(H2391,H$3:H2391,0)</f>
        <v>2389</v>
      </c>
      <c r="B2391">
        <f t="shared" si="74"/>
        <v>1</v>
      </c>
      <c r="C2391">
        <f t="shared" ca="1" si="75"/>
        <v>2391</v>
      </c>
      <c r="H2391">
        <v>2389</v>
      </c>
      <c r="I2391" s="2" t="s">
        <v>3367</v>
      </c>
    </row>
    <row r="2392" spans="1:10">
      <c r="A2392">
        <f>MATCH(H2392,H$3:H2392,0)</f>
        <v>2390</v>
      </c>
      <c r="B2392">
        <f t="shared" si="74"/>
        <v>1</v>
      </c>
      <c r="C2392">
        <f t="shared" ca="1" si="75"/>
        <v>2392</v>
      </c>
      <c r="H2392">
        <v>2390</v>
      </c>
      <c r="I2392" s="2" t="s">
        <v>3378</v>
      </c>
    </row>
    <row r="2393" spans="1:10">
      <c r="A2393">
        <f>MATCH(H2393,H$3:H2393,0)</f>
        <v>2391</v>
      </c>
      <c r="B2393">
        <f t="shared" si="74"/>
        <v>1</v>
      </c>
      <c r="C2393">
        <f t="shared" ca="1" si="75"/>
        <v>2393</v>
      </c>
      <c r="H2393">
        <v>2391</v>
      </c>
      <c r="I2393" t="s">
        <v>1799</v>
      </c>
      <c r="J2393" t="s">
        <v>3097</v>
      </c>
    </row>
    <row r="2394" spans="1:10">
      <c r="A2394">
        <f>MATCH(H2394,H$3:H2394,0)</f>
        <v>2392</v>
      </c>
      <c r="B2394">
        <f t="shared" si="74"/>
        <v>1</v>
      </c>
      <c r="C2394">
        <f t="shared" ca="1" si="75"/>
        <v>2394</v>
      </c>
      <c r="H2394">
        <v>2392</v>
      </c>
      <c r="I2394" t="s">
        <v>1800</v>
      </c>
      <c r="J2394" t="s">
        <v>2701</v>
      </c>
    </row>
    <row r="2395" spans="1:10">
      <c r="A2395">
        <f>MATCH(H2395,H$3:H2395,0)</f>
        <v>2393</v>
      </c>
      <c r="B2395">
        <f t="shared" si="74"/>
        <v>1</v>
      </c>
      <c r="C2395">
        <f t="shared" ca="1" si="75"/>
        <v>2395</v>
      </c>
      <c r="H2395">
        <v>2393</v>
      </c>
      <c r="I2395" t="s">
        <v>1980</v>
      </c>
      <c r="J2395" t="s">
        <v>2846</v>
      </c>
    </row>
    <row r="2396" spans="1:10">
      <c r="A2396">
        <f>MATCH(H2396,H$3:H2396,0)</f>
        <v>2394</v>
      </c>
      <c r="B2396">
        <f t="shared" si="74"/>
        <v>1</v>
      </c>
      <c r="C2396">
        <f t="shared" ca="1" si="75"/>
        <v>2396</v>
      </c>
      <c r="H2396">
        <v>2394</v>
      </c>
      <c r="I2396" t="s">
        <v>142</v>
      </c>
      <c r="J2396" t="s">
        <v>144</v>
      </c>
    </row>
    <row r="2397" spans="1:10">
      <c r="A2397">
        <f>MATCH(H2397,H$3:H2397,0)</f>
        <v>2395</v>
      </c>
      <c r="B2397">
        <f t="shared" si="74"/>
        <v>1</v>
      </c>
      <c r="C2397">
        <f t="shared" ca="1" si="75"/>
        <v>2397</v>
      </c>
      <c r="H2397">
        <v>2395</v>
      </c>
      <c r="I2397" t="s">
        <v>1169</v>
      </c>
      <c r="J2397" t="s">
        <v>2237</v>
      </c>
    </row>
    <row r="2398" spans="1:10">
      <c r="A2398">
        <f>MATCH(H2398,H$3:H2398,0)</f>
        <v>2396</v>
      </c>
      <c r="B2398">
        <f t="shared" si="74"/>
        <v>1</v>
      </c>
      <c r="C2398">
        <f t="shared" ca="1" si="75"/>
        <v>2398</v>
      </c>
      <c r="H2398">
        <v>2396</v>
      </c>
      <c r="I2398" t="s">
        <v>258</v>
      </c>
      <c r="J2398" t="s">
        <v>145</v>
      </c>
    </row>
    <row r="2399" spans="1:10">
      <c r="A2399">
        <f>MATCH(H2399,H$3:H2399,0)</f>
        <v>2397</v>
      </c>
      <c r="B2399">
        <f t="shared" si="74"/>
        <v>1</v>
      </c>
      <c r="C2399">
        <f t="shared" ca="1" si="75"/>
        <v>2399</v>
      </c>
      <c r="H2399">
        <v>2397</v>
      </c>
      <c r="I2399" t="s">
        <v>1716</v>
      </c>
      <c r="J2399" t="s">
        <v>2636</v>
      </c>
    </row>
    <row r="2400" spans="1:10">
      <c r="A2400">
        <f>MATCH(H2400,H$3:H2400,0)</f>
        <v>2398</v>
      </c>
      <c r="B2400">
        <f t="shared" si="74"/>
        <v>1</v>
      </c>
      <c r="C2400">
        <f t="shared" ca="1" si="75"/>
        <v>2400</v>
      </c>
      <c r="H2400">
        <v>2398</v>
      </c>
      <c r="I2400" t="s">
        <v>1697</v>
      </c>
      <c r="J2400" t="s">
        <v>2624</v>
      </c>
    </row>
    <row r="2401" spans="1:10">
      <c r="A2401">
        <f>MATCH(H2401,H$3:H2401,0)</f>
        <v>2399</v>
      </c>
      <c r="B2401">
        <f t="shared" si="74"/>
        <v>1</v>
      </c>
      <c r="C2401">
        <f t="shared" ca="1" si="75"/>
        <v>2401</v>
      </c>
      <c r="H2401">
        <v>2399</v>
      </c>
      <c r="I2401" t="s">
        <v>1957</v>
      </c>
      <c r="J2401" t="s">
        <v>2827</v>
      </c>
    </row>
    <row r="2402" spans="1:10">
      <c r="A2402">
        <f>MATCH(H2402,H$3:H2402,0)</f>
        <v>2400</v>
      </c>
      <c r="B2402">
        <f t="shared" si="74"/>
        <v>1</v>
      </c>
      <c r="C2402">
        <f t="shared" ca="1" si="75"/>
        <v>2402</v>
      </c>
      <c r="H2402">
        <v>2400</v>
      </c>
      <c r="I2402" t="s">
        <v>1956</v>
      </c>
      <c r="J2402" t="s">
        <v>2826</v>
      </c>
    </row>
    <row r="2403" spans="1:10">
      <c r="A2403">
        <f>MATCH(H2403,H$3:H2403,0)</f>
        <v>2401</v>
      </c>
      <c r="B2403">
        <f t="shared" si="74"/>
        <v>1</v>
      </c>
      <c r="C2403">
        <f t="shared" ca="1" si="75"/>
        <v>2403</v>
      </c>
      <c r="H2403">
        <v>2401</v>
      </c>
      <c r="I2403" t="s">
        <v>1958</v>
      </c>
      <c r="J2403" t="s">
        <v>2828</v>
      </c>
    </row>
    <row r="2404" spans="1:10">
      <c r="A2404">
        <f>MATCH(H2404,H$3:H2404,0)</f>
        <v>2402</v>
      </c>
      <c r="B2404">
        <f t="shared" si="74"/>
        <v>1</v>
      </c>
      <c r="C2404">
        <f t="shared" ca="1" si="75"/>
        <v>2404</v>
      </c>
      <c r="H2404">
        <v>2402</v>
      </c>
      <c r="I2404" t="s">
        <v>1994</v>
      </c>
      <c r="J2404" t="s">
        <v>2825</v>
      </c>
    </row>
    <row r="2405" spans="1:10">
      <c r="A2405">
        <f>MATCH(H2405,H$3:H2405,0)</f>
        <v>2403</v>
      </c>
      <c r="B2405">
        <f t="shared" si="74"/>
        <v>1</v>
      </c>
      <c r="C2405">
        <f t="shared" ca="1" si="75"/>
        <v>2405</v>
      </c>
      <c r="H2405">
        <v>2403</v>
      </c>
      <c r="I2405" t="s">
        <v>1955</v>
      </c>
      <c r="J2405" t="s">
        <v>3131</v>
      </c>
    </row>
    <row r="2406" spans="1:10">
      <c r="A2406">
        <f>MATCH(H2406,H$3:H2406,0)</f>
        <v>2404</v>
      </c>
      <c r="B2406">
        <f t="shared" si="74"/>
        <v>1</v>
      </c>
      <c r="C2406">
        <f t="shared" ca="1" si="75"/>
        <v>2406</v>
      </c>
      <c r="H2406">
        <v>2404</v>
      </c>
      <c r="I2406" t="s">
        <v>1996</v>
      </c>
      <c r="J2406" t="s">
        <v>2827</v>
      </c>
    </row>
    <row r="2407" spans="1:10">
      <c r="A2407">
        <f>MATCH(H2407,H$3:H2407,0)</f>
        <v>2405</v>
      </c>
      <c r="B2407">
        <f t="shared" si="74"/>
        <v>1</v>
      </c>
      <c r="C2407">
        <f t="shared" ca="1" si="75"/>
        <v>2407</v>
      </c>
      <c r="H2407">
        <v>2405</v>
      </c>
      <c r="I2407" t="s">
        <v>1995</v>
      </c>
      <c r="J2407" t="s">
        <v>2828</v>
      </c>
    </row>
    <row r="2408" spans="1:10">
      <c r="A2408">
        <f>MATCH(H2408,H$3:H2408,0)</f>
        <v>2406</v>
      </c>
      <c r="B2408">
        <f t="shared" si="74"/>
        <v>1</v>
      </c>
      <c r="C2408">
        <f t="shared" ca="1" si="75"/>
        <v>2408</v>
      </c>
      <c r="H2408">
        <v>2406</v>
      </c>
      <c r="I2408" t="s">
        <v>1967</v>
      </c>
      <c r="J2408" t="s">
        <v>2836</v>
      </c>
    </row>
    <row r="2409" spans="1:10">
      <c r="A2409">
        <f>MATCH(H2409,H$3:H2409,0)</f>
        <v>2407</v>
      </c>
      <c r="B2409">
        <f t="shared" si="74"/>
        <v>1</v>
      </c>
      <c r="C2409">
        <f t="shared" ca="1" si="75"/>
        <v>2409</v>
      </c>
      <c r="H2409">
        <v>2407</v>
      </c>
      <c r="I2409" t="s">
        <v>1966</v>
      </c>
      <c r="J2409" t="s">
        <v>2835</v>
      </c>
    </row>
    <row r="2410" spans="1:10">
      <c r="A2410">
        <f>MATCH(H2410,H$3:H2410,0)</f>
        <v>2408</v>
      </c>
      <c r="B2410">
        <f t="shared" si="74"/>
        <v>1</v>
      </c>
      <c r="C2410">
        <f t="shared" ca="1" si="75"/>
        <v>2410</v>
      </c>
      <c r="H2410">
        <v>2408</v>
      </c>
      <c r="I2410" t="s">
        <v>1968</v>
      </c>
      <c r="J2410" t="s">
        <v>2837</v>
      </c>
    </row>
    <row r="2411" spans="1:10">
      <c r="A2411">
        <f>MATCH(H2411,H$3:H2411,0)</f>
        <v>2409</v>
      </c>
      <c r="B2411">
        <f t="shared" si="74"/>
        <v>1</v>
      </c>
      <c r="C2411">
        <f t="shared" ca="1" si="75"/>
        <v>2411</v>
      </c>
      <c r="H2411">
        <v>2409</v>
      </c>
      <c r="I2411" t="s">
        <v>1998</v>
      </c>
      <c r="J2411" t="s">
        <v>2834</v>
      </c>
    </row>
    <row r="2412" spans="1:10">
      <c r="A2412">
        <f>MATCH(H2412,H$3:H2412,0)</f>
        <v>2410</v>
      </c>
      <c r="B2412">
        <f t="shared" si="74"/>
        <v>1</v>
      </c>
      <c r="C2412">
        <f t="shared" ca="1" si="75"/>
        <v>2412</v>
      </c>
      <c r="H2412">
        <v>2410</v>
      </c>
      <c r="I2412" t="s">
        <v>1965</v>
      </c>
      <c r="J2412" t="s">
        <v>3132</v>
      </c>
    </row>
    <row r="2413" spans="1:10">
      <c r="A2413">
        <f>MATCH(H2413,H$3:H2413,0)</f>
        <v>2411</v>
      </c>
      <c r="B2413">
        <f t="shared" si="74"/>
        <v>1</v>
      </c>
      <c r="C2413">
        <f t="shared" ca="1" si="75"/>
        <v>2413</v>
      </c>
      <c r="H2413">
        <v>2411</v>
      </c>
      <c r="I2413" t="s">
        <v>1999</v>
      </c>
      <c r="J2413" t="s">
        <v>2836</v>
      </c>
    </row>
    <row r="2414" spans="1:10">
      <c r="A2414">
        <f>MATCH(H2414,H$3:H2414,0)</f>
        <v>2412</v>
      </c>
      <c r="B2414">
        <f t="shared" si="74"/>
        <v>1</v>
      </c>
      <c r="C2414">
        <f t="shared" ca="1" si="75"/>
        <v>2414</v>
      </c>
      <c r="H2414">
        <v>2412</v>
      </c>
      <c r="I2414" t="s">
        <v>2004</v>
      </c>
      <c r="J2414" t="s">
        <v>2837</v>
      </c>
    </row>
    <row r="2415" spans="1:10">
      <c r="A2415">
        <f>MATCH(H2415,H$3:H2415,0)</f>
        <v>2413</v>
      </c>
      <c r="B2415">
        <f t="shared" si="74"/>
        <v>1</v>
      </c>
      <c r="C2415">
        <f t="shared" ca="1" si="75"/>
        <v>2415</v>
      </c>
      <c r="H2415">
        <v>2413</v>
      </c>
      <c r="I2415" t="s">
        <v>1762</v>
      </c>
      <c r="J2415" t="s">
        <v>3072</v>
      </c>
    </row>
    <row r="2416" spans="1:10">
      <c r="A2416">
        <f>MATCH(H2416,H$3:H2416,0)</f>
        <v>2414</v>
      </c>
      <c r="B2416">
        <f t="shared" si="74"/>
        <v>1</v>
      </c>
      <c r="C2416">
        <f t="shared" ca="1" si="75"/>
        <v>2416</v>
      </c>
      <c r="H2416">
        <v>2414</v>
      </c>
      <c r="I2416" t="s">
        <v>1745</v>
      </c>
      <c r="J2416" t="s">
        <v>3133</v>
      </c>
    </row>
    <row r="2417" spans="1:10">
      <c r="A2417">
        <f>MATCH(H2417,H$3:H2417,0)</f>
        <v>2415</v>
      </c>
      <c r="B2417">
        <f t="shared" si="74"/>
        <v>1</v>
      </c>
      <c r="C2417">
        <f t="shared" ca="1" si="75"/>
        <v>2417</v>
      </c>
      <c r="H2417">
        <v>2415</v>
      </c>
      <c r="I2417" t="s">
        <v>1162</v>
      </c>
      <c r="J2417" t="s">
        <v>3134</v>
      </c>
    </row>
    <row r="2418" spans="1:10">
      <c r="A2418">
        <f>MATCH(H2418,H$3:H2418,0)</f>
        <v>2416</v>
      </c>
      <c r="B2418">
        <f t="shared" si="74"/>
        <v>1</v>
      </c>
      <c r="C2418">
        <f t="shared" ca="1" si="75"/>
        <v>2418</v>
      </c>
      <c r="H2418">
        <v>2416</v>
      </c>
      <c r="I2418" t="s">
        <v>1421</v>
      </c>
      <c r="J2418" t="s">
        <v>1421</v>
      </c>
    </row>
    <row r="2419" spans="1:10">
      <c r="A2419">
        <f>MATCH(H2419,H$3:H2419,0)</f>
        <v>2417</v>
      </c>
      <c r="B2419">
        <f t="shared" si="74"/>
        <v>1</v>
      </c>
      <c r="C2419">
        <f t="shared" ca="1" si="75"/>
        <v>2419</v>
      </c>
      <c r="H2419">
        <v>2417</v>
      </c>
      <c r="I2419" t="s">
        <v>1098</v>
      </c>
      <c r="J2419" t="s">
        <v>3097</v>
      </c>
    </row>
    <row r="2420" spans="1:10">
      <c r="A2420">
        <f>MATCH(H2420,H$3:H2420,0)</f>
        <v>2418</v>
      </c>
      <c r="B2420">
        <f t="shared" si="74"/>
        <v>1</v>
      </c>
      <c r="C2420">
        <f t="shared" ca="1" si="75"/>
        <v>2420</v>
      </c>
      <c r="H2420">
        <v>2418</v>
      </c>
      <c r="I2420" t="s">
        <v>1749</v>
      </c>
      <c r="J2420" t="s">
        <v>2661</v>
      </c>
    </row>
    <row r="2421" spans="1:10">
      <c r="A2421">
        <f>MATCH(H2421,H$3:H2421,0)</f>
        <v>2419</v>
      </c>
      <c r="B2421">
        <f t="shared" si="74"/>
        <v>1</v>
      </c>
      <c r="C2421">
        <f t="shared" ca="1" si="75"/>
        <v>2421</v>
      </c>
      <c r="H2421">
        <v>2419</v>
      </c>
      <c r="I2421" t="s">
        <v>412</v>
      </c>
      <c r="J2421" t="s">
        <v>784</v>
      </c>
    </row>
    <row r="2422" spans="1:10">
      <c r="A2422">
        <f>MATCH(H2422,H$3:H2422,0)</f>
        <v>2420</v>
      </c>
      <c r="B2422">
        <f t="shared" si="74"/>
        <v>1</v>
      </c>
      <c r="C2422">
        <f t="shared" ca="1" si="75"/>
        <v>2422</v>
      </c>
      <c r="H2422">
        <v>2420</v>
      </c>
      <c r="I2422" t="s">
        <v>1723</v>
      </c>
      <c r="J2422" t="s">
        <v>2641</v>
      </c>
    </row>
    <row r="2423" spans="1:10">
      <c r="A2423">
        <f>MATCH(H2423,H$3:H2423,0)</f>
        <v>2421</v>
      </c>
      <c r="B2423">
        <f t="shared" si="74"/>
        <v>1</v>
      </c>
      <c r="C2423">
        <f t="shared" ca="1" si="75"/>
        <v>2423</v>
      </c>
      <c r="H2423">
        <v>2421</v>
      </c>
      <c r="I2423" t="s">
        <v>1660</v>
      </c>
      <c r="J2423" t="s">
        <v>784</v>
      </c>
    </row>
    <row r="2424" spans="1:10">
      <c r="A2424">
        <f>MATCH(H2424,H$3:H2424,0)</f>
        <v>2422</v>
      </c>
      <c r="B2424">
        <f t="shared" si="74"/>
        <v>1</v>
      </c>
      <c r="C2424">
        <f t="shared" ca="1" si="75"/>
        <v>2424</v>
      </c>
      <c r="H2424">
        <v>2422</v>
      </c>
      <c r="I2424" t="s">
        <v>1164</v>
      </c>
      <c r="J2424" s="1" t="s">
        <v>3281</v>
      </c>
    </row>
    <row r="2425" spans="1:10">
      <c r="A2425">
        <f>MATCH(H2425,H$3:H2425,0)</f>
        <v>2423</v>
      </c>
      <c r="B2425">
        <f t="shared" si="74"/>
        <v>1</v>
      </c>
      <c r="C2425">
        <f t="shared" ca="1" si="75"/>
        <v>2425</v>
      </c>
      <c r="H2425">
        <v>2423</v>
      </c>
      <c r="I2425" t="s">
        <v>1179</v>
      </c>
      <c r="J2425" t="s">
        <v>2240</v>
      </c>
    </row>
    <row r="2426" spans="1:10">
      <c r="A2426">
        <f>MATCH(H2426,H$3:H2426,0)</f>
        <v>2424</v>
      </c>
      <c r="B2426">
        <f t="shared" si="74"/>
        <v>1</v>
      </c>
      <c r="C2426">
        <f t="shared" ca="1" si="75"/>
        <v>2426</v>
      </c>
      <c r="H2426">
        <v>2424</v>
      </c>
      <c r="I2426" t="s">
        <v>1178</v>
      </c>
      <c r="J2426" t="s">
        <v>2239</v>
      </c>
    </row>
    <row r="2427" spans="1:10">
      <c r="A2427">
        <f>MATCH(H2427,H$3:H2427,0)</f>
        <v>2425</v>
      </c>
      <c r="B2427">
        <f t="shared" si="74"/>
        <v>1</v>
      </c>
      <c r="C2427">
        <f t="shared" ca="1" si="75"/>
        <v>2427</v>
      </c>
      <c r="H2427">
        <v>2425</v>
      </c>
      <c r="I2427" t="s">
        <v>1182</v>
      </c>
      <c r="J2427" t="s">
        <v>2244</v>
      </c>
    </row>
    <row r="2428" spans="1:10">
      <c r="A2428">
        <f>MATCH(H2428,H$3:H2428,0)</f>
        <v>2426</v>
      </c>
      <c r="B2428">
        <f t="shared" si="74"/>
        <v>1</v>
      </c>
      <c r="C2428">
        <f t="shared" ca="1" si="75"/>
        <v>2428</v>
      </c>
      <c r="H2428">
        <v>2426</v>
      </c>
      <c r="I2428" t="s">
        <v>1183</v>
      </c>
      <c r="J2428" t="s">
        <v>2243</v>
      </c>
    </row>
    <row r="2429" spans="1:10">
      <c r="A2429">
        <f>MATCH(H2429,H$3:H2429,0)</f>
        <v>2427</v>
      </c>
      <c r="B2429">
        <f t="shared" si="74"/>
        <v>1</v>
      </c>
      <c r="C2429">
        <f t="shared" ca="1" si="75"/>
        <v>2429</v>
      </c>
      <c r="H2429">
        <v>2427</v>
      </c>
      <c r="I2429" t="s">
        <v>1804</v>
      </c>
      <c r="J2429" t="s">
        <v>2706</v>
      </c>
    </row>
    <row r="2430" spans="1:10">
      <c r="A2430">
        <f>MATCH(H2430,H$3:H2430,0)</f>
        <v>2428</v>
      </c>
      <c r="B2430">
        <f t="shared" si="74"/>
        <v>1</v>
      </c>
      <c r="C2430">
        <f t="shared" ca="1" si="75"/>
        <v>2430</v>
      </c>
      <c r="H2430">
        <v>2428</v>
      </c>
      <c r="I2430" t="s">
        <v>1741</v>
      </c>
      <c r="J2430" t="s">
        <v>2656</v>
      </c>
    </row>
    <row r="2431" spans="1:10">
      <c r="A2431">
        <f>MATCH(H2431,H$3:H2431,0)</f>
        <v>2429</v>
      </c>
      <c r="B2431">
        <f t="shared" si="74"/>
        <v>1</v>
      </c>
      <c r="C2431">
        <f t="shared" ca="1" si="75"/>
        <v>2431</v>
      </c>
      <c r="H2431">
        <v>2429</v>
      </c>
      <c r="I2431" t="s">
        <v>1201</v>
      </c>
      <c r="J2431" t="s">
        <v>2260</v>
      </c>
    </row>
    <row r="2432" spans="1:10">
      <c r="A2432">
        <f>MATCH(H2432,H$3:H2432,0)</f>
        <v>2430</v>
      </c>
      <c r="B2432">
        <f t="shared" si="74"/>
        <v>1</v>
      </c>
      <c r="C2432">
        <f t="shared" ca="1" si="75"/>
        <v>2432</v>
      </c>
      <c r="H2432">
        <v>2430</v>
      </c>
      <c r="I2432" t="s">
        <v>1119</v>
      </c>
      <c r="J2432" t="s">
        <v>2211</v>
      </c>
    </row>
    <row r="2433" spans="1:10">
      <c r="A2433">
        <f>MATCH(H2433,H$3:H2433,0)</f>
        <v>2431</v>
      </c>
      <c r="B2433">
        <f t="shared" si="74"/>
        <v>1</v>
      </c>
      <c r="C2433">
        <f t="shared" ca="1" si="75"/>
        <v>2433</v>
      </c>
      <c r="H2433">
        <v>2431</v>
      </c>
      <c r="I2433" t="s">
        <v>1118</v>
      </c>
      <c r="J2433" t="s">
        <v>2253</v>
      </c>
    </row>
    <row r="2434" spans="1:10">
      <c r="A2434">
        <f>MATCH(H2434,H$3:H2434,0)</f>
        <v>2432</v>
      </c>
      <c r="B2434">
        <f t="shared" si="74"/>
        <v>1</v>
      </c>
      <c r="C2434">
        <f t="shared" ca="1" si="75"/>
        <v>2434</v>
      </c>
      <c r="H2434">
        <v>2432</v>
      </c>
      <c r="I2434" t="s">
        <v>1141</v>
      </c>
      <c r="J2434" t="s">
        <v>3135</v>
      </c>
    </row>
    <row r="2435" spans="1:10">
      <c r="A2435">
        <f>MATCH(H2435,H$3:H2435,0)</f>
        <v>2433</v>
      </c>
      <c r="B2435">
        <f t="shared" si="74"/>
        <v>1</v>
      </c>
      <c r="C2435">
        <f t="shared" ca="1" si="75"/>
        <v>2435</v>
      </c>
      <c r="H2435">
        <v>2433</v>
      </c>
      <c r="I2435" t="s">
        <v>1623</v>
      </c>
      <c r="J2435" t="s">
        <v>2583</v>
      </c>
    </row>
    <row r="2436" spans="1:10">
      <c r="A2436">
        <f>MATCH(H2436,H$3:H2436,0)</f>
        <v>2434</v>
      </c>
      <c r="B2436">
        <f t="shared" ref="B2436:B2499" si="76">COUNTIF(H$3:H$3102,H2436)</f>
        <v>1</v>
      </c>
      <c r="C2436">
        <f t="shared" ref="C2436:C2499" ca="1" si="77">LOOKUP(1,1/((OFFSET(D$3,A2436-1,0,B2436,1)="")+(OFFSET(D$3,A2436-1,0,B2436,1)=D$2))/((OFFSET(E$3,A2436-1,0,B2436,1)="")+(OFFSET(E$3,A2436-1,0,B2436,1)=E$2))/((OFFSET(F$3,A2436-1,0,B2436,1)="")+(OFFSET(F$3,A2436-1,0,B2436,1)=F$2))/((OFFSET(G$3,A2436-1,0,B2436,1)="")+(OFFSET(G$3,A2436-1,0,B2436,1)&lt;=G$2)),ROW(OFFSET(D$3,A2436-1,0,B2436,1)))</f>
        <v>2436</v>
      </c>
      <c r="H2436">
        <v>2434</v>
      </c>
      <c r="I2436" t="s">
        <v>1624</v>
      </c>
      <c r="J2436" t="s">
        <v>2584</v>
      </c>
    </row>
    <row r="2437" spans="1:10">
      <c r="A2437">
        <f>MATCH(H2437,H$3:H2437,0)</f>
        <v>2435</v>
      </c>
      <c r="B2437">
        <f t="shared" si="76"/>
        <v>1</v>
      </c>
      <c r="C2437">
        <f t="shared" ca="1" si="77"/>
        <v>2437</v>
      </c>
      <c r="H2437">
        <v>2435</v>
      </c>
      <c r="I2437" t="s">
        <v>1633</v>
      </c>
      <c r="J2437" t="s">
        <v>3136</v>
      </c>
    </row>
    <row r="2438" spans="1:10">
      <c r="A2438">
        <f>MATCH(H2438,H$3:H2438,0)</f>
        <v>2436</v>
      </c>
      <c r="B2438">
        <f t="shared" si="76"/>
        <v>1</v>
      </c>
      <c r="C2438">
        <f t="shared" ca="1" si="77"/>
        <v>2438</v>
      </c>
      <c r="H2438">
        <v>2436</v>
      </c>
      <c r="I2438" t="s">
        <v>1449</v>
      </c>
      <c r="J2438" t="s">
        <v>2461</v>
      </c>
    </row>
    <row r="2439" spans="1:10">
      <c r="A2439">
        <f>MATCH(H2439,H$3:H2439,0)</f>
        <v>2437</v>
      </c>
      <c r="B2439">
        <f t="shared" si="76"/>
        <v>1</v>
      </c>
      <c r="C2439">
        <f t="shared" ca="1" si="77"/>
        <v>2439</v>
      </c>
      <c r="H2439">
        <v>2437</v>
      </c>
      <c r="I2439" t="s">
        <v>700</v>
      </c>
      <c r="J2439" t="s">
        <v>2940</v>
      </c>
    </row>
    <row r="2440" spans="1:10">
      <c r="A2440">
        <f>MATCH(H2440,H$3:H2440,0)</f>
        <v>2438</v>
      </c>
      <c r="B2440">
        <f t="shared" si="76"/>
        <v>1</v>
      </c>
      <c r="C2440">
        <f t="shared" ca="1" si="77"/>
        <v>2440</v>
      </c>
      <c r="H2440">
        <v>2438</v>
      </c>
      <c r="I2440" t="s">
        <v>1428</v>
      </c>
      <c r="J2440" s="1" t="s">
        <v>3239</v>
      </c>
    </row>
    <row r="2441" spans="1:10">
      <c r="A2441">
        <f>MATCH(H2441,H$3:H2441,0)</f>
        <v>2439</v>
      </c>
      <c r="B2441">
        <f t="shared" si="76"/>
        <v>1</v>
      </c>
      <c r="C2441">
        <f t="shared" ca="1" si="77"/>
        <v>2441</v>
      </c>
      <c r="H2441">
        <v>2439</v>
      </c>
      <c r="I2441" t="s">
        <v>1442</v>
      </c>
      <c r="J2441" t="s">
        <v>2454</v>
      </c>
    </row>
    <row r="2442" spans="1:10">
      <c r="A2442">
        <f>MATCH(H2442,H$3:H2442,0)</f>
        <v>2440</v>
      </c>
      <c r="B2442">
        <f t="shared" si="76"/>
        <v>1</v>
      </c>
      <c r="C2442">
        <f t="shared" ca="1" si="77"/>
        <v>2442</v>
      </c>
      <c r="H2442">
        <v>2440</v>
      </c>
      <c r="I2442" t="s">
        <v>2040</v>
      </c>
      <c r="J2442" t="s">
        <v>2886</v>
      </c>
    </row>
    <row r="2443" spans="1:10">
      <c r="A2443">
        <f>MATCH(H2443,H$3:H2443,0)</f>
        <v>2441</v>
      </c>
      <c r="B2443">
        <f t="shared" si="76"/>
        <v>1</v>
      </c>
      <c r="C2443">
        <f t="shared" ca="1" si="77"/>
        <v>2443</v>
      </c>
      <c r="H2443">
        <v>2441</v>
      </c>
      <c r="I2443" t="s">
        <v>2036</v>
      </c>
      <c r="J2443" t="s">
        <v>2882</v>
      </c>
    </row>
    <row r="2444" spans="1:10">
      <c r="A2444">
        <f>MATCH(H2444,H$3:H2444,0)</f>
        <v>2442</v>
      </c>
      <c r="B2444">
        <f t="shared" si="76"/>
        <v>1</v>
      </c>
      <c r="C2444">
        <f t="shared" ca="1" si="77"/>
        <v>2444</v>
      </c>
      <c r="H2444">
        <v>2442</v>
      </c>
      <c r="I2444" t="s">
        <v>1515</v>
      </c>
      <c r="J2444" s="1" t="s">
        <v>3240</v>
      </c>
    </row>
    <row r="2445" spans="1:10">
      <c r="A2445">
        <f>MATCH(H2445,H$3:H2445,0)</f>
        <v>2443</v>
      </c>
      <c r="B2445">
        <f t="shared" si="76"/>
        <v>1</v>
      </c>
      <c r="C2445">
        <f t="shared" ca="1" si="77"/>
        <v>2445</v>
      </c>
      <c r="H2445">
        <v>2443</v>
      </c>
      <c r="I2445" t="s">
        <v>3011</v>
      </c>
      <c r="J2445" s="1" t="s">
        <v>3241</v>
      </c>
    </row>
    <row r="2446" spans="1:10">
      <c r="A2446">
        <f>MATCH(H2446,H$3:H2446,0)</f>
        <v>2444</v>
      </c>
      <c r="B2446">
        <f t="shared" si="76"/>
        <v>1</v>
      </c>
      <c r="C2446">
        <f t="shared" ca="1" si="77"/>
        <v>2446</v>
      </c>
      <c r="H2446">
        <v>2444</v>
      </c>
      <c r="I2446" t="s">
        <v>1683</v>
      </c>
      <c r="J2446" t="s">
        <v>2612</v>
      </c>
    </row>
    <row r="2447" spans="1:10">
      <c r="A2447">
        <f>MATCH(H2447,H$3:H2447,0)</f>
        <v>2445</v>
      </c>
      <c r="B2447">
        <f t="shared" si="76"/>
        <v>1</v>
      </c>
      <c r="C2447">
        <f t="shared" ca="1" si="77"/>
        <v>2447</v>
      </c>
      <c r="H2447">
        <v>2445</v>
      </c>
      <c r="I2447" t="s">
        <v>1715</v>
      </c>
      <c r="J2447" t="s">
        <v>2635</v>
      </c>
    </row>
    <row r="2448" spans="1:10">
      <c r="A2448">
        <f>MATCH(H2448,H$3:H2448,0)</f>
        <v>2446</v>
      </c>
      <c r="B2448">
        <f t="shared" si="76"/>
        <v>1</v>
      </c>
      <c r="C2448">
        <f t="shared" ca="1" si="77"/>
        <v>2448</v>
      </c>
      <c r="H2448">
        <v>2446</v>
      </c>
      <c r="I2448" t="s">
        <v>1433</v>
      </c>
      <c r="J2448" t="s">
        <v>1433</v>
      </c>
    </row>
    <row r="2449" spans="1:10">
      <c r="A2449">
        <f>MATCH(H2449,H$3:H2449,0)</f>
        <v>2447</v>
      </c>
      <c r="B2449">
        <f t="shared" si="76"/>
        <v>1</v>
      </c>
      <c r="C2449">
        <f t="shared" ca="1" si="77"/>
        <v>2449</v>
      </c>
      <c r="H2449">
        <v>2447</v>
      </c>
      <c r="I2449" t="s">
        <v>1566</v>
      </c>
      <c r="J2449" t="s">
        <v>2544</v>
      </c>
    </row>
    <row r="2450" spans="1:10">
      <c r="A2450">
        <f>MATCH(H2450,H$3:H2450,0)</f>
        <v>2448</v>
      </c>
      <c r="B2450">
        <f t="shared" si="76"/>
        <v>1</v>
      </c>
      <c r="C2450">
        <f t="shared" ca="1" si="77"/>
        <v>2450</v>
      </c>
      <c r="H2450">
        <v>2448</v>
      </c>
      <c r="I2450" t="s">
        <v>1189</v>
      </c>
      <c r="J2450" t="s">
        <v>2249</v>
      </c>
    </row>
    <row r="2451" spans="1:10">
      <c r="A2451">
        <f>MATCH(H2451,H$3:H2451,0)</f>
        <v>2449</v>
      </c>
      <c r="B2451">
        <f t="shared" si="76"/>
        <v>1</v>
      </c>
      <c r="C2451">
        <f t="shared" ca="1" si="77"/>
        <v>2451</v>
      </c>
      <c r="H2451">
        <v>2449</v>
      </c>
      <c r="I2451" t="s">
        <v>1912</v>
      </c>
      <c r="J2451" t="s">
        <v>1912</v>
      </c>
    </row>
    <row r="2452" spans="1:10">
      <c r="A2452">
        <f>MATCH(H2452,H$3:H2452,0)</f>
        <v>2450</v>
      </c>
      <c r="B2452">
        <f t="shared" si="76"/>
        <v>1</v>
      </c>
      <c r="C2452">
        <f t="shared" ca="1" si="77"/>
        <v>2452</v>
      </c>
      <c r="H2452">
        <v>2450</v>
      </c>
      <c r="I2452" t="s">
        <v>1918</v>
      </c>
      <c r="J2452" t="s">
        <v>1918</v>
      </c>
    </row>
    <row r="2453" spans="1:10">
      <c r="A2453">
        <f>MATCH(H2453,H$3:H2453,0)</f>
        <v>2451</v>
      </c>
      <c r="B2453">
        <f t="shared" si="76"/>
        <v>1</v>
      </c>
      <c r="C2453">
        <f t="shared" ca="1" si="77"/>
        <v>2453</v>
      </c>
      <c r="H2453">
        <v>2451</v>
      </c>
      <c r="I2453" t="s">
        <v>1923</v>
      </c>
      <c r="J2453" t="s">
        <v>2799</v>
      </c>
    </row>
    <row r="2454" spans="1:10">
      <c r="A2454">
        <f>MATCH(H2454,H$3:H2454,0)</f>
        <v>2452</v>
      </c>
      <c r="B2454">
        <f t="shared" si="76"/>
        <v>1</v>
      </c>
      <c r="C2454">
        <f t="shared" ca="1" si="77"/>
        <v>2454</v>
      </c>
      <c r="H2454">
        <v>2452</v>
      </c>
      <c r="I2454" t="s">
        <v>1922</v>
      </c>
      <c r="J2454" t="s">
        <v>2798</v>
      </c>
    </row>
    <row r="2455" spans="1:10">
      <c r="A2455">
        <f>MATCH(H2455,H$3:H2455,0)</f>
        <v>2453</v>
      </c>
      <c r="B2455">
        <f t="shared" si="76"/>
        <v>1</v>
      </c>
      <c r="C2455">
        <f t="shared" ca="1" si="77"/>
        <v>2455</v>
      </c>
      <c r="H2455">
        <v>2453</v>
      </c>
      <c r="I2455" t="s">
        <v>1224</v>
      </c>
      <c r="J2455" t="s">
        <v>2279</v>
      </c>
    </row>
    <row r="2456" spans="1:10">
      <c r="A2456">
        <f>MATCH(H2456,H$3:H2456,0)</f>
        <v>2454</v>
      </c>
      <c r="B2456">
        <f t="shared" si="76"/>
        <v>1</v>
      </c>
      <c r="C2456">
        <f t="shared" ca="1" si="77"/>
        <v>2456</v>
      </c>
      <c r="H2456">
        <v>2454</v>
      </c>
      <c r="I2456" t="s">
        <v>1222</v>
      </c>
      <c r="J2456" t="s">
        <v>2276</v>
      </c>
    </row>
    <row r="2457" spans="1:10">
      <c r="A2457">
        <f>MATCH(H2457,H$3:H2457,0)</f>
        <v>2455</v>
      </c>
      <c r="B2457">
        <f t="shared" si="76"/>
        <v>1</v>
      </c>
      <c r="C2457">
        <f t="shared" ca="1" si="77"/>
        <v>2457</v>
      </c>
      <c r="H2457">
        <v>2455</v>
      </c>
      <c r="I2457" t="s">
        <v>1221</v>
      </c>
      <c r="J2457" t="s">
        <v>2275</v>
      </c>
    </row>
    <row r="2458" spans="1:10">
      <c r="A2458">
        <f>MATCH(H2458,H$3:H2458,0)</f>
        <v>2456</v>
      </c>
      <c r="B2458">
        <f t="shared" si="76"/>
        <v>1</v>
      </c>
      <c r="C2458">
        <f t="shared" ca="1" si="77"/>
        <v>2458</v>
      </c>
      <c r="H2458">
        <v>2456</v>
      </c>
      <c r="I2458" t="s">
        <v>1223</v>
      </c>
      <c r="J2458" t="s">
        <v>2277</v>
      </c>
    </row>
    <row r="2459" spans="1:10">
      <c r="A2459">
        <f>MATCH(H2459,H$3:H2459,0)</f>
        <v>2457</v>
      </c>
      <c r="B2459">
        <f t="shared" si="76"/>
        <v>1</v>
      </c>
      <c r="C2459">
        <f t="shared" ca="1" si="77"/>
        <v>2459</v>
      </c>
      <c r="H2459">
        <v>2457</v>
      </c>
      <c r="I2459" t="s">
        <v>1846</v>
      </c>
      <c r="J2459" t="s">
        <v>2012</v>
      </c>
    </row>
    <row r="2460" spans="1:10">
      <c r="A2460">
        <f>MATCH(H2460,H$3:H2460,0)</f>
        <v>2458</v>
      </c>
      <c r="B2460">
        <f t="shared" si="76"/>
        <v>1</v>
      </c>
      <c r="C2460">
        <f t="shared" ca="1" si="77"/>
        <v>2460</v>
      </c>
      <c r="H2460">
        <v>2458</v>
      </c>
      <c r="I2460" t="s">
        <v>1736</v>
      </c>
      <c r="J2460" t="s">
        <v>2652</v>
      </c>
    </row>
    <row r="2461" spans="1:10">
      <c r="A2461">
        <f>MATCH(H2461,H$3:H2461,0)</f>
        <v>2459</v>
      </c>
      <c r="B2461">
        <f t="shared" si="76"/>
        <v>1</v>
      </c>
      <c r="C2461">
        <f t="shared" ca="1" si="77"/>
        <v>2461</v>
      </c>
      <c r="H2461">
        <v>2459</v>
      </c>
      <c r="I2461" t="s">
        <v>1765</v>
      </c>
      <c r="J2461" t="s">
        <v>2673</v>
      </c>
    </row>
    <row r="2462" spans="1:10">
      <c r="A2462">
        <f>MATCH(H2462,H$3:H2462,0)</f>
        <v>2460</v>
      </c>
      <c r="B2462">
        <f t="shared" si="76"/>
        <v>1</v>
      </c>
      <c r="C2462">
        <f t="shared" ca="1" si="77"/>
        <v>2462</v>
      </c>
      <c r="H2462">
        <v>2460</v>
      </c>
      <c r="I2462" t="s">
        <v>1845</v>
      </c>
      <c r="J2462" t="s">
        <v>2734</v>
      </c>
    </row>
    <row r="2463" spans="1:10">
      <c r="A2463">
        <f>MATCH(H2463,H$3:H2463,0)</f>
        <v>2461</v>
      </c>
      <c r="B2463">
        <f t="shared" si="76"/>
        <v>1</v>
      </c>
      <c r="C2463">
        <f t="shared" ca="1" si="77"/>
        <v>2463</v>
      </c>
      <c r="H2463">
        <v>2461</v>
      </c>
      <c r="I2463" t="s">
        <v>1667</v>
      </c>
      <c r="J2463" t="s">
        <v>2600</v>
      </c>
    </row>
    <row r="2464" spans="1:10">
      <c r="A2464">
        <f>MATCH(H2464,H$3:H2464,0)</f>
        <v>2462</v>
      </c>
      <c r="B2464">
        <f t="shared" si="76"/>
        <v>1</v>
      </c>
      <c r="C2464">
        <f t="shared" ca="1" si="77"/>
        <v>2464</v>
      </c>
      <c r="H2464">
        <v>2462</v>
      </c>
      <c r="I2464" t="s">
        <v>1668</v>
      </c>
      <c r="J2464" t="s">
        <v>3137</v>
      </c>
    </row>
    <row r="2465" spans="1:10">
      <c r="A2465">
        <f>MATCH(H2465,H$3:H2465,0)</f>
        <v>2463</v>
      </c>
      <c r="B2465">
        <f t="shared" si="76"/>
        <v>1</v>
      </c>
      <c r="C2465">
        <f t="shared" ca="1" si="77"/>
        <v>2465</v>
      </c>
      <c r="H2465">
        <v>2463</v>
      </c>
      <c r="I2465" t="s">
        <v>1847</v>
      </c>
      <c r="J2465" t="s">
        <v>2735</v>
      </c>
    </row>
    <row r="2466" spans="1:10">
      <c r="A2466">
        <f>MATCH(H2466,H$3:H2466,0)</f>
        <v>2464</v>
      </c>
      <c r="B2466">
        <f t="shared" si="76"/>
        <v>1</v>
      </c>
      <c r="C2466">
        <f t="shared" ca="1" si="77"/>
        <v>2466</v>
      </c>
      <c r="H2466">
        <v>2464</v>
      </c>
      <c r="I2466" t="s">
        <v>1915</v>
      </c>
      <c r="J2466" t="s">
        <v>2791</v>
      </c>
    </row>
    <row r="2467" spans="1:10">
      <c r="A2467">
        <f>MATCH(H2467,H$3:H2467,0)</f>
        <v>2465</v>
      </c>
      <c r="B2467">
        <f t="shared" si="76"/>
        <v>1</v>
      </c>
      <c r="C2467">
        <f t="shared" ca="1" si="77"/>
        <v>2467</v>
      </c>
      <c r="H2467">
        <v>2465</v>
      </c>
      <c r="I2467" t="s">
        <v>1916</v>
      </c>
      <c r="J2467" t="s">
        <v>2792</v>
      </c>
    </row>
    <row r="2468" spans="1:10">
      <c r="A2468">
        <f>MATCH(H2468,H$3:H2468,0)</f>
        <v>2466</v>
      </c>
      <c r="B2468">
        <f t="shared" si="76"/>
        <v>1</v>
      </c>
      <c r="C2468">
        <f t="shared" ca="1" si="77"/>
        <v>2468</v>
      </c>
      <c r="H2468">
        <v>2466</v>
      </c>
      <c r="I2468" t="s">
        <v>1554</v>
      </c>
      <c r="J2468" s="1" t="s">
        <v>3242</v>
      </c>
    </row>
    <row r="2469" spans="1:10">
      <c r="A2469">
        <f>MATCH(H2469,H$3:H2469,0)</f>
        <v>2467</v>
      </c>
      <c r="B2469">
        <f t="shared" si="76"/>
        <v>1</v>
      </c>
      <c r="C2469">
        <f t="shared" ca="1" si="77"/>
        <v>2469</v>
      </c>
      <c r="H2469">
        <v>2467</v>
      </c>
      <c r="I2469" t="s">
        <v>1621</v>
      </c>
      <c r="J2469" t="s">
        <v>2582</v>
      </c>
    </row>
    <row r="2470" spans="1:10">
      <c r="A2470">
        <f>MATCH(H2470,H$3:H2470,0)</f>
        <v>2468</v>
      </c>
      <c r="B2470">
        <f t="shared" si="76"/>
        <v>1</v>
      </c>
      <c r="C2470">
        <f t="shared" ca="1" si="77"/>
        <v>2470</v>
      </c>
      <c r="H2470">
        <v>2468</v>
      </c>
      <c r="I2470" t="s">
        <v>1622</v>
      </c>
      <c r="J2470" t="s">
        <v>894</v>
      </c>
    </row>
    <row r="2471" spans="1:10">
      <c r="A2471">
        <f>MATCH(H2471,H$3:H2471,0)</f>
        <v>2469</v>
      </c>
      <c r="B2471">
        <f t="shared" si="76"/>
        <v>1</v>
      </c>
      <c r="C2471">
        <f t="shared" ca="1" si="77"/>
        <v>2471</v>
      </c>
      <c r="H2471">
        <v>2469</v>
      </c>
      <c r="I2471" t="s">
        <v>1726</v>
      </c>
      <c r="J2471" t="s">
        <v>2644</v>
      </c>
    </row>
    <row r="2472" spans="1:10">
      <c r="A2472">
        <f>MATCH(H2472,H$3:H2472,0)</f>
        <v>2470</v>
      </c>
      <c r="B2472">
        <f t="shared" si="76"/>
        <v>1</v>
      </c>
      <c r="C2472">
        <f t="shared" ca="1" si="77"/>
        <v>2472</v>
      </c>
      <c r="H2472">
        <v>2470</v>
      </c>
      <c r="I2472" t="s">
        <v>1513</v>
      </c>
      <c r="J2472" t="s">
        <v>2511</v>
      </c>
    </row>
    <row r="2473" spans="1:10">
      <c r="A2473">
        <f>MATCH(H2473,H$3:H2473,0)</f>
        <v>2471</v>
      </c>
      <c r="B2473">
        <f t="shared" si="76"/>
        <v>1</v>
      </c>
      <c r="C2473">
        <f t="shared" ca="1" si="77"/>
        <v>2473</v>
      </c>
      <c r="H2473">
        <v>2471</v>
      </c>
      <c r="I2473" t="s">
        <v>1514</v>
      </c>
      <c r="J2473" t="s">
        <v>3138</v>
      </c>
    </row>
    <row r="2474" spans="1:10">
      <c r="A2474">
        <f>MATCH(H2474,H$3:H2474,0)</f>
        <v>2472</v>
      </c>
      <c r="B2474">
        <f t="shared" si="76"/>
        <v>1</v>
      </c>
      <c r="C2474">
        <f t="shared" ca="1" si="77"/>
        <v>2474</v>
      </c>
      <c r="H2474">
        <v>2472</v>
      </c>
      <c r="I2474" t="s">
        <v>1218</v>
      </c>
      <c r="J2474" t="s">
        <v>2273</v>
      </c>
    </row>
    <row r="2475" spans="1:10">
      <c r="A2475">
        <f>MATCH(H2475,H$3:H2475,0)</f>
        <v>2473</v>
      </c>
      <c r="B2475">
        <f t="shared" si="76"/>
        <v>1</v>
      </c>
      <c r="C2475">
        <f t="shared" ca="1" si="77"/>
        <v>2475</v>
      </c>
      <c r="H2475">
        <v>2473</v>
      </c>
      <c r="I2475" t="s">
        <v>1219</v>
      </c>
      <c r="J2475" t="s">
        <v>2274</v>
      </c>
    </row>
    <row r="2476" spans="1:10">
      <c r="A2476">
        <f>MATCH(H2476,H$3:H2476,0)</f>
        <v>2474</v>
      </c>
      <c r="B2476">
        <f t="shared" si="76"/>
        <v>1</v>
      </c>
      <c r="C2476">
        <f t="shared" ca="1" si="77"/>
        <v>2476</v>
      </c>
      <c r="H2476">
        <v>2474</v>
      </c>
      <c r="I2476" t="s">
        <v>1220</v>
      </c>
      <c r="J2476" t="s">
        <v>2497</v>
      </c>
    </row>
    <row r="2477" spans="1:10">
      <c r="A2477">
        <f>MATCH(H2477,H$3:H2477,0)</f>
        <v>2475</v>
      </c>
      <c r="B2477">
        <f t="shared" si="76"/>
        <v>1</v>
      </c>
      <c r="C2477">
        <f t="shared" ca="1" si="77"/>
        <v>2477</v>
      </c>
      <c r="H2477">
        <v>2475</v>
      </c>
      <c r="I2477" t="s">
        <v>1963</v>
      </c>
      <c r="J2477" t="s">
        <v>2832</v>
      </c>
    </row>
    <row r="2478" spans="1:10">
      <c r="A2478">
        <f>MATCH(H2478,H$3:H2478,0)</f>
        <v>2476</v>
      </c>
      <c r="B2478">
        <f t="shared" si="76"/>
        <v>1</v>
      </c>
      <c r="C2478">
        <f t="shared" ca="1" si="77"/>
        <v>2478</v>
      </c>
      <c r="H2478">
        <v>2476</v>
      </c>
      <c r="I2478" t="s">
        <v>1975</v>
      </c>
      <c r="J2478" t="s">
        <v>2843</v>
      </c>
    </row>
    <row r="2479" spans="1:10">
      <c r="A2479">
        <f>MATCH(H2479,H$3:H2479,0)</f>
        <v>2477</v>
      </c>
      <c r="B2479">
        <f t="shared" si="76"/>
        <v>1</v>
      </c>
      <c r="C2479">
        <f t="shared" ca="1" si="77"/>
        <v>2479</v>
      </c>
      <c r="H2479">
        <v>2477</v>
      </c>
      <c r="I2479" t="s">
        <v>1746</v>
      </c>
      <c r="J2479" s="1" t="s">
        <v>3243</v>
      </c>
    </row>
    <row r="2480" spans="1:10">
      <c r="A2480">
        <f>MATCH(H2480,H$3:H2480,0)</f>
        <v>2478</v>
      </c>
      <c r="B2480">
        <f t="shared" si="76"/>
        <v>1</v>
      </c>
      <c r="C2480">
        <f t="shared" ca="1" si="77"/>
        <v>2480</v>
      </c>
      <c r="H2480">
        <v>2478</v>
      </c>
      <c r="I2480" t="s">
        <v>1636</v>
      </c>
      <c r="J2480" s="1" t="s">
        <v>3244</v>
      </c>
    </row>
    <row r="2481" spans="1:10">
      <c r="A2481">
        <f>MATCH(H2481,H$3:H2481,0)</f>
        <v>2479</v>
      </c>
      <c r="B2481">
        <f t="shared" si="76"/>
        <v>1</v>
      </c>
      <c r="C2481">
        <f t="shared" ca="1" si="77"/>
        <v>2481</v>
      </c>
      <c r="H2481">
        <v>2479</v>
      </c>
      <c r="I2481" t="s">
        <v>1638</v>
      </c>
      <c r="J2481" s="1" t="s">
        <v>3245</v>
      </c>
    </row>
    <row r="2482" spans="1:10">
      <c r="A2482">
        <f>MATCH(H2482,H$3:H2482,0)</f>
        <v>2480</v>
      </c>
      <c r="B2482">
        <f t="shared" si="76"/>
        <v>1</v>
      </c>
      <c r="C2482">
        <f t="shared" ca="1" si="77"/>
        <v>2482</v>
      </c>
      <c r="H2482">
        <v>2480</v>
      </c>
      <c r="I2482" t="s">
        <v>1631</v>
      </c>
      <c r="J2482" s="1" t="s">
        <v>3246</v>
      </c>
    </row>
    <row r="2483" spans="1:10">
      <c r="A2483">
        <f>MATCH(H2483,H$3:H2483,0)</f>
        <v>2481</v>
      </c>
      <c r="B2483">
        <f t="shared" si="76"/>
        <v>1</v>
      </c>
      <c r="C2483">
        <f t="shared" ca="1" si="77"/>
        <v>2483</v>
      </c>
      <c r="H2483">
        <v>2481</v>
      </c>
      <c r="I2483" t="s">
        <v>1378</v>
      </c>
      <c r="J2483" t="s">
        <v>180</v>
      </c>
    </row>
    <row r="2484" spans="1:10">
      <c r="A2484">
        <f>MATCH(H2484,H$3:H2484,0)</f>
        <v>2482</v>
      </c>
      <c r="B2484">
        <f t="shared" si="76"/>
        <v>1</v>
      </c>
      <c r="C2484">
        <f t="shared" ca="1" si="77"/>
        <v>2484</v>
      </c>
      <c r="H2484">
        <v>2482</v>
      </c>
      <c r="I2484" t="s">
        <v>179</v>
      </c>
      <c r="J2484" t="s">
        <v>2408</v>
      </c>
    </row>
    <row r="2485" spans="1:10">
      <c r="A2485">
        <f>MATCH(H2485,H$3:H2485,0)</f>
        <v>2483</v>
      </c>
      <c r="B2485">
        <f t="shared" si="76"/>
        <v>1</v>
      </c>
      <c r="C2485">
        <f t="shared" ca="1" si="77"/>
        <v>2485</v>
      </c>
      <c r="H2485">
        <v>2483</v>
      </c>
      <c r="I2485" t="s">
        <v>2016</v>
      </c>
      <c r="J2485" t="s">
        <v>2868</v>
      </c>
    </row>
    <row r="2486" spans="1:10">
      <c r="A2486">
        <f>MATCH(H2486,H$3:H2486,0)</f>
        <v>2484</v>
      </c>
      <c r="B2486">
        <f t="shared" si="76"/>
        <v>1</v>
      </c>
      <c r="C2486">
        <f t="shared" ca="1" si="77"/>
        <v>2486</v>
      </c>
      <c r="H2486">
        <v>2484</v>
      </c>
      <c r="I2486" t="s">
        <v>1434</v>
      </c>
      <c r="J2486" t="s">
        <v>2446</v>
      </c>
    </row>
    <row r="2487" spans="1:10">
      <c r="A2487">
        <f>MATCH(H2487,H$3:H2487,0)</f>
        <v>2485</v>
      </c>
      <c r="B2487">
        <f t="shared" si="76"/>
        <v>1</v>
      </c>
      <c r="C2487">
        <f t="shared" ca="1" si="77"/>
        <v>2487</v>
      </c>
      <c r="H2487">
        <v>2485</v>
      </c>
      <c r="I2487" t="s">
        <v>1852</v>
      </c>
      <c r="J2487" t="s">
        <v>3139</v>
      </c>
    </row>
    <row r="2488" spans="1:10">
      <c r="A2488">
        <f>MATCH(H2488,H$3:H2488,0)</f>
        <v>2486</v>
      </c>
      <c r="B2488">
        <f t="shared" si="76"/>
        <v>1</v>
      </c>
      <c r="C2488">
        <f t="shared" ca="1" si="77"/>
        <v>2488</v>
      </c>
      <c r="H2488">
        <v>2486</v>
      </c>
      <c r="I2488" t="s">
        <v>1193</v>
      </c>
      <c r="J2488" t="s">
        <v>2254</v>
      </c>
    </row>
    <row r="2489" spans="1:10">
      <c r="A2489">
        <f>MATCH(H2489,H$3:H2489,0)</f>
        <v>2487</v>
      </c>
      <c r="B2489">
        <f t="shared" si="76"/>
        <v>1</v>
      </c>
      <c r="C2489">
        <f t="shared" ca="1" si="77"/>
        <v>2489</v>
      </c>
      <c r="H2489">
        <v>2487</v>
      </c>
      <c r="I2489" t="s">
        <v>1194</v>
      </c>
      <c r="J2489" t="s">
        <v>2255</v>
      </c>
    </row>
    <row r="2490" spans="1:10">
      <c r="A2490">
        <f>MATCH(H2490,H$3:H2490,0)</f>
        <v>2488</v>
      </c>
      <c r="B2490">
        <f t="shared" si="76"/>
        <v>1</v>
      </c>
      <c r="C2490">
        <f t="shared" ca="1" si="77"/>
        <v>2490</v>
      </c>
      <c r="H2490">
        <v>2488</v>
      </c>
      <c r="I2490" t="s">
        <v>1883</v>
      </c>
      <c r="J2490" t="s">
        <v>3888</v>
      </c>
    </row>
    <row r="2491" spans="1:10">
      <c r="A2491">
        <f>MATCH(H2491,H$3:H2491,0)</f>
        <v>2489</v>
      </c>
      <c r="B2491">
        <f t="shared" si="76"/>
        <v>1</v>
      </c>
      <c r="C2491">
        <f t="shared" ca="1" si="77"/>
        <v>2491</v>
      </c>
      <c r="H2491">
        <v>2489</v>
      </c>
      <c r="I2491" t="s">
        <v>1330</v>
      </c>
      <c r="J2491" t="s">
        <v>2361</v>
      </c>
    </row>
    <row r="2492" spans="1:10">
      <c r="A2492">
        <f>MATCH(H2492,H$3:H2492,0)</f>
        <v>2490</v>
      </c>
      <c r="B2492">
        <f t="shared" si="76"/>
        <v>1</v>
      </c>
      <c r="C2492">
        <f t="shared" ca="1" si="77"/>
        <v>2492</v>
      </c>
      <c r="H2492">
        <v>2490</v>
      </c>
      <c r="I2492" t="s">
        <v>1761</v>
      </c>
      <c r="J2492" t="s">
        <v>3070</v>
      </c>
    </row>
    <row r="2493" spans="1:10">
      <c r="A2493">
        <f>MATCH(H2493,H$3:H2493,0)</f>
        <v>2491</v>
      </c>
      <c r="B2493">
        <f t="shared" si="76"/>
        <v>1</v>
      </c>
      <c r="C2493">
        <f t="shared" ca="1" si="77"/>
        <v>2493</v>
      </c>
      <c r="H2493">
        <v>2491</v>
      </c>
      <c r="I2493" t="s">
        <v>1448</v>
      </c>
      <c r="J2493" t="s">
        <v>2460</v>
      </c>
    </row>
    <row r="2494" spans="1:10">
      <c r="A2494">
        <f>MATCH(H2494,H$3:H2494,0)</f>
        <v>2492</v>
      </c>
      <c r="B2494">
        <f t="shared" si="76"/>
        <v>1</v>
      </c>
      <c r="C2494">
        <f t="shared" ca="1" si="77"/>
        <v>2494</v>
      </c>
      <c r="H2494">
        <v>2492</v>
      </c>
      <c r="I2494" t="s">
        <v>304</v>
      </c>
      <c r="J2494" t="s">
        <v>2314</v>
      </c>
    </row>
    <row r="2495" spans="1:10">
      <c r="A2495">
        <f>MATCH(H2495,H$3:H2495,0)</f>
        <v>2493</v>
      </c>
      <c r="B2495">
        <f t="shared" si="76"/>
        <v>1</v>
      </c>
      <c r="C2495">
        <f t="shared" ca="1" si="77"/>
        <v>2495</v>
      </c>
      <c r="H2495">
        <v>2493</v>
      </c>
      <c r="I2495" t="s">
        <v>1731</v>
      </c>
      <c r="J2495" t="s">
        <v>2644</v>
      </c>
    </row>
    <row r="2496" spans="1:10">
      <c r="A2496">
        <f>MATCH(H2496,H$3:H2496,0)</f>
        <v>2494</v>
      </c>
      <c r="B2496">
        <f t="shared" si="76"/>
        <v>1</v>
      </c>
      <c r="C2496">
        <f t="shared" ca="1" si="77"/>
        <v>2496</v>
      </c>
      <c r="H2496">
        <v>2494</v>
      </c>
      <c r="I2496" t="s">
        <v>1545</v>
      </c>
      <c r="J2496" t="s">
        <v>2534</v>
      </c>
    </row>
    <row r="2497" spans="1:10">
      <c r="A2497">
        <f>MATCH(H2497,H$3:H2497,0)</f>
        <v>2495</v>
      </c>
      <c r="B2497">
        <f t="shared" si="76"/>
        <v>1</v>
      </c>
      <c r="C2497">
        <f t="shared" ca="1" si="77"/>
        <v>2497</v>
      </c>
      <c r="H2497">
        <v>2495</v>
      </c>
      <c r="I2497" t="s">
        <v>1544</v>
      </c>
      <c r="J2497" t="s">
        <v>2533</v>
      </c>
    </row>
    <row r="2498" spans="1:10">
      <c r="A2498">
        <f>MATCH(H2498,H$3:H2498,0)</f>
        <v>2496</v>
      </c>
      <c r="B2498">
        <f t="shared" si="76"/>
        <v>1</v>
      </c>
      <c r="C2498">
        <f t="shared" ca="1" si="77"/>
        <v>2498</v>
      </c>
      <c r="H2498">
        <v>2496</v>
      </c>
      <c r="I2498" t="s">
        <v>1605</v>
      </c>
      <c r="J2498" t="s">
        <v>2571</v>
      </c>
    </row>
    <row r="2499" spans="1:10">
      <c r="A2499">
        <f>MATCH(H2499,H$3:H2499,0)</f>
        <v>2497</v>
      </c>
      <c r="B2499">
        <f t="shared" si="76"/>
        <v>1</v>
      </c>
      <c r="C2499">
        <f t="shared" ca="1" si="77"/>
        <v>2499</v>
      </c>
      <c r="H2499">
        <v>2497</v>
      </c>
      <c r="I2499" t="s">
        <v>1563</v>
      </c>
      <c r="J2499" t="s">
        <v>2352</v>
      </c>
    </row>
    <row r="2500" spans="1:10">
      <c r="A2500">
        <f>MATCH(H2500,H$3:H2500,0)</f>
        <v>2498</v>
      </c>
      <c r="B2500">
        <f t="shared" ref="B2500:B2563" si="78">COUNTIF(H$3:H$3102,H2500)</f>
        <v>1</v>
      </c>
      <c r="C2500">
        <f t="shared" ref="C2500:C2563" ca="1" si="79">LOOKUP(1,1/((OFFSET(D$3,A2500-1,0,B2500,1)="")+(OFFSET(D$3,A2500-1,0,B2500,1)=D$2))/((OFFSET(E$3,A2500-1,0,B2500,1)="")+(OFFSET(E$3,A2500-1,0,B2500,1)=E$2))/((OFFSET(F$3,A2500-1,0,B2500,1)="")+(OFFSET(F$3,A2500-1,0,B2500,1)=F$2))/((OFFSET(G$3,A2500-1,0,B2500,1)="")+(OFFSET(G$3,A2500-1,0,B2500,1)&lt;=G$2)),ROW(OFFSET(D$3,A2500-1,0,B2500,1)))</f>
        <v>2500</v>
      </c>
      <c r="H2500">
        <v>2498</v>
      </c>
      <c r="I2500" t="s">
        <v>1561</v>
      </c>
      <c r="J2500" t="s">
        <v>2540</v>
      </c>
    </row>
    <row r="2501" spans="1:10">
      <c r="A2501">
        <f>MATCH(H2501,H$3:H2501,0)</f>
        <v>2499</v>
      </c>
      <c r="B2501">
        <f t="shared" si="78"/>
        <v>1</v>
      </c>
      <c r="C2501">
        <f t="shared" ca="1" si="79"/>
        <v>2501</v>
      </c>
      <c r="H2501">
        <v>2499</v>
      </c>
      <c r="I2501" t="s">
        <v>3026</v>
      </c>
      <c r="J2501" t="s">
        <v>3058</v>
      </c>
    </row>
    <row r="2502" spans="1:10">
      <c r="A2502">
        <f>MATCH(H2502,H$3:H2502,0)</f>
        <v>2500</v>
      </c>
      <c r="B2502">
        <f t="shared" si="78"/>
        <v>1</v>
      </c>
      <c r="C2502">
        <f t="shared" ca="1" si="79"/>
        <v>2502</v>
      </c>
      <c r="H2502">
        <v>2500</v>
      </c>
      <c r="I2502" t="s">
        <v>2132</v>
      </c>
      <c r="J2502" s="1" t="s">
        <v>3247</v>
      </c>
    </row>
    <row r="2503" spans="1:10">
      <c r="A2503">
        <f>MATCH(H2503,H$3:H2503,0)</f>
        <v>2501</v>
      </c>
      <c r="B2503">
        <f t="shared" si="78"/>
        <v>1</v>
      </c>
      <c r="C2503">
        <f t="shared" ca="1" si="79"/>
        <v>2503</v>
      </c>
      <c r="H2503">
        <v>2501</v>
      </c>
      <c r="I2503" t="s">
        <v>1459</v>
      </c>
      <c r="J2503" t="s">
        <v>2469</v>
      </c>
    </row>
    <row r="2504" spans="1:10">
      <c r="A2504">
        <f>MATCH(H2504,H$3:H2504,0)</f>
        <v>2502</v>
      </c>
      <c r="B2504">
        <f t="shared" si="78"/>
        <v>1</v>
      </c>
      <c r="C2504">
        <f t="shared" ca="1" si="79"/>
        <v>2504</v>
      </c>
      <c r="H2504">
        <v>2502</v>
      </c>
      <c r="I2504" t="s">
        <v>1243</v>
      </c>
      <c r="J2504" t="s">
        <v>2292</v>
      </c>
    </row>
    <row r="2505" spans="1:10">
      <c r="A2505">
        <f>MATCH(H2505,H$3:H2505,0)</f>
        <v>2503</v>
      </c>
      <c r="B2505">
        <f t="shared" si="78"/>
        <v>1</v>
      </c>
      <c r="C2505">
        <f t="shared" ca="1" si="79"/>
        <v>2505</v>
      </c>
      <c r="H2505">
        <v>2503</v>
      </c>
      <c r="I2505" t="s">
        <v>1458</v>
      </c>
      <c r="J2505" t="s">
        <v>2468</v>
      </c>
    </row>
    <row r="2506" spans="1:10">
      <c r="A2506">
        <f>MATCH(H2506,H$3:H2506,0)</f>
        <v>2504</v>
      </c>
      <c r="B2506">
        <f t="shared" si="78"/>
        <v>1</v>
      </c>
      <c r="C2506">
        <f t="shared" ca="1" si="79"/>
        <v>2506</v>
      </c>
      <c r="H2506">
        <v>2504</v>
      </c>
      <c r="I2506" t="s">
        <v>1460</v>
      </c>
      <c r="J2506" t="s">
        <v>2470</v>
      </c>
    </row>
    <row r="2507" spans="1:10">
      <c r="A2507">
        <f>MATCH(H2507,H$3:H2507,0)</f>
        <v>2505</v>
      </c>
      <c r="B2507">
        <f t="shared" si="78"/>
        <v>1</v>
      </c>
      <c r="C2507">
        <f t="shared" ca="1" si="79"/>
        <v>2507</v>
      </c>
      <c r="H2507">
        <v>2505</v>
      </c>
      <c r="I2507" t="s">
        <v>1581</v>
      </c>
      <c r="J2507" t="s">
        <v>1014</v>
      </c>
    </row>
    <row r="2508" spans="1:10">
      <c r="A2508">
        <f>MATCH(H2508,H$3:H2508,0)</f>
        <v>2506</v>
      </c>
      <c r="B2508">
        <f t="shared" si="78"/>
        <v>1</v>
      </c>
      <c r="C2508">
        <f t="shared" ca="1" si="79"/>
        <v>2508</v>
      </c>
      <c r="H2508">
        <v>2506</v>
      </c>
      <c r="I2508" t="s">
        <v>684</v>
      </c>
      <c r="J2508" t="s">
        <v>1014</v>
      </c>
    </row>
    <row r="2509" spans="1:10">
      <c r="A2509">
        <f>MATCH(H2509,H$3:H2509,0)</f>
        <v>2507</v>
      </c>
      <c r="B2509">
        <f t="shared" si="78"/>
        <v>1</v>
      </c>
      <c r="C2509">
        <f t="shared" ca="1" si="79"/>
        <v>2509</v>
      </c>
      <c r="H2509">
        <v>2507</v>
      </c>
      <c r="I2509" t="s">
        <v>3022</v>
      </c>
      <c r="J2509" t="s">
        <v>3050</v>
      </c>
    </row>
    <row r="2510" spans="1:10">
      <c r="A2510">
        <f>MATCH(H2510,H$3:H2510,0)</f>
        <v>2508</v>
      </c>
      <c r="B2510">
        <f t="shared" si="78"/>
        <v>1</v>
      </c>
      <c r="C2510">
        <f t="shared" ca="1" si="79"/>
        <v>2510</v>
      </c>
      <c r="H2510">
        <v>2508</v>
      </c>
      <c r="I2510" s="1" t="s">
        <v>3167</v>
      </c>
      <c r="J2510" s="1" t="s">
        <v>3168</v>
      </c>
    </row>
    <row r="2511" spans="1:10">
      <c r="A2511">
        <f>MATCH(H2511,H$3:H2511,0)</f>
        <v>2509</v>
      </c>
      <c r="B2511">
        <f t="shared" si="78"/>
        <v>1</v>
      </c>
      <c r="C2511">
        <f t="shared" ca="1" si="79"/>
        <v>2511</v>
      </c>
      <c r="H2511">
        <v>2509</v>
      </c>
      <c r="I2511" t="s">
        <v>3021</v>
      </c>
      <c r="J2511" t="s">
        <v>3051</v>
      </c>
    </row>
    <row r="2512" spans="1:10">
      <c r="A2512">
        <f>MATCH(H2512,H$3:H2512,0)</f>
        <v>2510</v>
      </c>
      <c r="B2512">
        <f t="shared" si="78"/>
        <v>1</v>
      </c>
      <c r="C2512">
        <f t="shared" ca="1" si="79"/>
        <v>2512</v>
      </c>
      <c r="H2512">
        <v>2510</v>
      </c>
      <c r="I2512" t="s">
        <v>674</v>
      </c>
      <c r="J2512" t="s">
        <v>1014</v>
      </c>
    </row>
    <row r="2513" spans="1:10">
      <c r="A2513">
        <f>MATCH(H2513,H$3:H2513,0)</f>
        <v>2511</v>
      </c>
      <c r="B2513">
        <f t="shared" si="78"/>
        <v>1</v>
      </c>
      <c r="C2513">
        <f t="shared" ca="1" si="79"/>
        <v>2513</v>
      </c>
      <c r="H2513">
        <v>2511</v>
      </c>
      <c r="I2513" t="s">
        <v>1679</v>
      </c>
      <c r="J2513" t="s">
        <v>2608</v>
      </c>
    </row>
    <row r="2514" spans="1:10">
      <c r="A2514">
        <f>MATCH(H2514,H$3:H2514,0)</f>
        <v>2512</v>
      </c>
      <c r="B2514">
        <f t="shared" si="78"/>
        <v>1</v>
      </c>
      <c r="C2514">
        <f t="shared" ca="1" si="79"/>
        <v>2514</v>
      </c>
      <c r="H2514">
        <v>2512</v>
      </c>
      <c r="I2514" t="s">
        <v>1964</v>
      </c>
      <c r="J2514" t="s">
        <v>2833</v>
      </c>
    </row>
    <row r="2515" spans="1:10">
      <c r="A2515">
        <f>MATCH(H2515,H$3:H2515,0)</f>
        <v>2513</v>
      </c>
      <c r="B2515">
        <f t="shared" si="78"/>
        <v>1</v>
      </c>
      <c r="C2515">
        <f t="shared" ca="1" si="79"/>
        <v>2515</v>
      </c>
      <c r="H2515">
        <v>2513</v>
      </c>
      <c r="I2515" t="s">
        <v>1962</v>
      </c>
      <c r="J2515" t="s">
        <v>3140</v>
      </c>
    </row>
    <row r="2516" spans="1:10">
      <c r="A2516">
        <f>MATCH(H2516,H$3:H2516,0)</f>
        <v>2514</v>
      </c>
      <c r="B2516">
        <f t="shared" si="78"/>
        <v>1</v>
      </c>
      <c r="C2516">
        <f t="shared" ca="1" si="79"/>
        <v>2516</v>
      </c>
      <c r="H2516">
        <v>2514</v>
      </c>
      <c r="I2516" t="s">
        <v>1974</v>
      </c>
      <c r="J2516" t="s">
        <v>3141</v>
      </c>
    </row>
    <row r="2517" spans="1:10">
      <c r="A2517">
        <f>MATCH(H2517,H$3:H2517,0)</f>
        <v>2515</v>
      </c>
      <c r="B2517">
        <f t="shared" si="78"/>
        <v>1</v>
      </c>
      <c r="C2517">
        <f t="shared" ca="1" si="79"/>
        <v>2517</v>
      </c>
      <c r="H2517">
        <v>2515</v>
      </c>
      <c r="I2517" t="s">
        <v>1720</v>
      </c>
      <c r="J2517" t="s">
        <v>2519</v>
      </c>
    </row>
    <row r="2518" spans="1:10">
      <c r="A2518">
        <f>MATCH(H2518,H$3:H2518,0)</f>
        <v>2516</v>
      </c>
      <c r="B2518">
        <f t="shared" si="78"/>
        <v>1</v>
      </c>
      <c r="C2518">
        <f t="shared" ca="1" si="79"/>
        <v>2518</v>
      </c>
      <c r="H2518">
        <v>2516</v>
      </c>
      <c r="I2518" t="s">
        <v>1410</v>
      </c>
      <c r="J2518" t="s">
        <v>1410</v>
      </c>
    </row>
    <row r="2519" spans="1:10">
      <c r="A2519">
        <f>MATCH(H2519,H$3:H2519,0)</f>
        <v>2517</v>
      </c>
      <c r="B2519">
        <f t="shared" si="78"/>
        <v>1</v>
      </c>
      <c r="C2519">
        <f t="shared" ca="1" si="79"/>
        <v>2519</v>
      </c>
      <c r="H2519">
        <v>2517</v>
      </c>
      <c r="I2519" t="s">
        <v>1572</v>
      </c>
      <c r="J2519" t="s">
        <v>1572</v>
      </c>
    </row>
    <row r="2520" spans="1:10">
      <c r="A2520">
        <f>MATCH(H2520,H$3:H2520,0)</f>
        <v>2518</v>
      </c>
      <c r="B2520">
        <f t="shared" si="78"/>
        <v>1</v>
      </c>
      <c r="C2520">
        <f t="shared" ca="1" si="79"/>
        <v>2520</v>
      </c>
      <c r="H2520">
        <v>2518</v>
      </c>
      <c r="I2520" t="s">
        <v>1803</v>
      </c>
      <c r="J2520" t="s">
        <v>2705</v>
      </c>
    </row>
    <row r="2521" spans="1:10">
      <c r="A2521">
        <f>MATCH(H2521,H$3:H2521,0)</f>
        <v>2519</v>
      </c>
      <c r="B2521">
        <f t="shared" si="78"/>
        <v>1</v>
      </c>
      <c r="C2521">
        <f t="shared" ca="1" si="79"/>
        <v>2521</v>
      </c>
      <c r="H2521">
        <v>2519</v>
      </c>
      <c r="I2521" t="s">
        <v>1806</v>
      </c>
      <c r="J2521" t="s">
        <v>2708</v>
      </c>
    </row>
    <row r="2522" spans="1:10">
      <c r="A2522">
        <f>MATCH(H2522,H$3:H2522,0)</f>
        <v>2520</v>
      </c>
      <c r="B2522">
        <f t="shared" si="78"/>
        <v>1</v>
      </c>
      <c r="C2522">
        <f t="shared" ca="1" si="79"/>
        <v>2522</v>
      </c>
      <c r="H2522">
        <v>2520</v>
      </c>
      <c r="I2522" s="1" t="s">
        <v>3966</v>
      </c>
      <c r="J2522" s="1" t="s">
        <v>3967</v>
      </c>
    </row>
    <row r="2523" spans="1:10">
      <c r="A2523">
        <f>MATCH(H2523,H$3:H2523,0)</f>
        <v>2521</v>
      </c>
      <c r="B2523">
        <f t="shared" si="78"/>
        <v>1</v>
      </c>
      <c r="C2523">
        <f t="shared" ca="1" si="79"/>
        <v>2523</v>
      </c>
      <c r="H2523">
        <v>2521</v>
      </c>
      <c r="I2523" s="1" t="s">
        <v>3169</v>
      </c>
      <c r="J2523" s="1" t="s">
        <v>3170</v>
      </c>
    </row>
    <row r="2524" spans="1:10">
      <c r="A2524">
        <f>MATCH(H2524,H$3:H2524,0)</f>
        <v>2522</v>
      </c>
      <c r="B2524">
        <f t="shared" si="78"/>
        <v>1</v>
      </c>
      <c r="C2524">
        <f t="shared" ca="1" si="79"/>
        <v>2524</v>
      </c>
      <c r="H2524">
        <v>2522</v>
      </c>
      <c r="I2524" s="1" t="s">
        <v>3968</v>
      </c>
      <c r="J2524" s="1" t="s">
        <v>3969</v>
      </c>
    </row>
    <row r="2525" spans="1:10">
      <c r="A2525">
        <f>MATCH(H2525,H$3:H2525,0)</f>
        <v>2523</v>
      </c>
      <c r="B2525">
        <f t="shared" si="78"/>
        <v>1</v>
      </c>
      <c r="C2525">
        <f t="shared" ca="1" si="79"/>
        <v>2525</v>
      </c>
      <c r="H2525">
        <v>2523</v>
      </c>
      <c r="I2525" t="s">
        <v>1789</v>
      </c>
      <c r="J2525" t="s">
        <v>3142</v>
      </c>
    </row>
    <row r="2526" spans="1:10">
      <c r="A2526">
        <f>MATCH(H2526,H$3:H2526,0)</f>
        <v>2524</v>
      </c>
      <c r="B2526">
        <f t="shared" si="78"/>
        <v>1</v>
      </c>
      <c r="C2526">
        <f t="shared" ca="1" si="79"/>
        <v>2526</v>
      </c>
      <c r="H2526">
        <v>2524</v>
      </c>
      <c r="I2526" t="s">
        <v>1790</v>
      </c>
      <c r="J2526" t="s">
        <v>3143</v>
      </c>
    </row>
    <row r="2527" spans="1:10">
      <c r="A2527">
        <f>MATCH(H2527,H$3:H2527,0)</f>
        <v>2525</v>
      </c>
      <c r="B2527">
        <f t="shared" si="78"/>
        <v>1</v>
      </c>
      <c r="C2527">
        <f t="shared" ca="1" si="79"/>
        <v>2527</v>
      </c>
      <c r="H2527">
        <v>2525</v>
      </c>
      <c r="I2527" t="s">
        <v>2151</v>
      </c>
      <c r="J2527" t="s">
        <v>2967</v>
      </c>
    </row>
    <row r="2528" spans="1:10">
      <c r="A2528">
        <f>MATCH(H2528,H$3:H2528,0)</f>
        <v>2526</v>
      </c>
      <c r="B2528">
        <f t="shared" si="78"/>
        <v>1</v>
      </c>
      <c r="C2528">
        <f t="shared" ca="1" si="79"/>
        <v>2528</v>
      </c>
      <c r="H2528">
        <v>2526</v>
      </c>
      <c r="I2528" t="s">
        <v>1565</v>
      </c>
      <c r="J2528" t="s">
        <v>2543</v>
      </c>
    </row>
    <row r="2529" spans="1:10">
      <c r="A2529">
        <f>MATCH(H2529,H$3:H2529,0)</f>
        <v>2527</v>
      </c>
      <c r="B2529">
        <f t="shared" si="78"/>
        <v>1</v>
      </c>
      <c r="C2529">
        <f t="shared" ca="1" si="79"/>
        <v>2529</v>
      </c>
      <c r="H2529">
        <v>2527</v>
      </c>
      <c r="I2529" t="s">
        <v>1578</v>
      </c>
      <c r="J2529" t="s">
        <v>1578</v>
      </c>
    </row>
    <row r="2530" spans="1:10">
      <c r="A2530">
        <f>MATCH(H2530,H$3:H2530,0)</f>
        <v>2528</v>
      </c>
      <c r="B2530">
        <f t="shared" si="78"/>
        <v>1</v>
      </c>
      <c r="C2530">
        <f t="shared" ca="1" si="79"/>
        <v>2530</v>
      </c>
      <c r="H2530">
        <v>2528</v>
      </c>
      <c r="I2530" t="s">
        <v>1573</v>
      </c>
      <c r="J2530" t="s">
        <v>1573</v>
      </c>
    </row>
    <row r="2531" spans="1:10">
      <c r="A2531">
        <f>MATCH(H2531,H$3:H2531,0)</f>
        <v>2529</v>
      </c>
      <c r="B2531">
        <f t="shared" si="78"/>
        <v>1</v>
      </c>
      <c r="C2531">
        <f t="shared" ca="1" si="79"/>
        <v>2531</v>
      </c>
      <c r="H2531">
        <v>2529</v>
      </c>
      <c r="I2531" t="s">
        <v>1632</v>
      </c>
      <c r="J2531" s="1" t="s">
        <v>3248</v>
      </c>
    </row>
    <row r="2532" spans="1:10">
      <c r="A2532">
        <f>MATCH(H2532,H$3:H2532,0)</f>
        <v>2530</v>
      </c>
      <c r="B2532">
        <f t="shared" si="78"/>
        <v>1</v>
      </c>
      <c r="C2532">
        <f t="shared" ca="1" si="79"/>
        <v>2532</v>
      </c>
      <c r="H2532">
        <v>2530</v>
      </c>
      <c r="I2532" t="s">
        <v>3551</v>
      </c>
      <c r="J2532" t="s">
        <v>3552</v>
      </c>
    </row>
    <row r="2533" spans="1:10">
      <c r="A2533">
        <f>MATCH(H2533,H$3:H2533,0)</f>
        <v>2531</v>
      </c>
      <c r="B2533">
        <f t="shared" si="78"/>
        <v>1</v>
      </c>
      <c r="C2533">
        <f t="shared" ca="1" si="79"/>
        <v>2533</v>
      </c>
      <c r="H2533">
        <v>2531</v>
      </c>
      <c r="I2533" t="s">
        <v>3553</v>
      </c>
      <c r="J2533" s="1" t="s">
        <v>3554</v>
      </c>
    </row>
    <row r="2534" spans="1:10">
      <c r="A2534">
        <f>MATCH(H2534,H$3:H2534,0)</f>
        <v>2532</v>
      </c>
      <c r="B2534">
        <f t="shared" si="78"/>
        <v>1</v>
      </c>
      <c r="C2534">
        <f t="shared" ca="1" si="79"/>
        <v>2534</v>
      </c>
      <c r="H2534">
        <v>2532</v>
      </c>
      <c r="I2534" t="s">
        <v>1586</v>
      </c>
      <c r="J2534" t="s">
        <v>2556</v>
      </c>
    </row>
    <row r="2535" spans="1:10">
      <c r="A2535">
        <f>MATCH(H2535,H$3:H2535,0)</f>
        <v>2533</v>
      </c>
      <c r="B2535">
        <f t="shared" si="78"/>
        <v>1</v>
      </c>
      <c r="C2535">
        <f t="shared" ca="1" si="79"/>
        <v>2535</v>
      </c>
      <c r="H2535">
        <v>2533</v>
      </c>
      <c r="I2535" t="s">
        <v>3014</v>
      </c>
      <c r="J2535" t="s">
        <v>3014</v>
      </c>
    </row>
    <row r="2536" spans="1:10">
      <c r="A2536">
        <f>MATCH(H2536,H$3:H2536,0)</f>
        <v>2534</v>
      </c>
      <c r="B2536">
        <f t="shared" si="78"/>
        <v>1</v>
      </c>
      <c r="C2536">
        <f t="shared" ca="1" si="79"/>
        <v>2536</v>
      </c>
      <c r="H2536">
        <v>2534</v>
      </c>
      <c r="I2536" t="s">
        <v>1540</v>
      </c>
      <c r="J2536" s="1" t="s">
        <v>3283</v>
      </c>
    </row>
    <row r="2537" spans="1:10">
      <c r="A2537">
        <f>MATCH(H2537,H$3:H2537,0)</f>
        <v>2535</v>
      </c>
      <c r="B2537">
        <f t="shared" si="78"/>
        <v>1</v>
      </c>
      <c r="C2537">
        <f t="shared" ca="1" si="79"/>
        <v>2537</v>
      </c>
      <c r="H2537">
        <v>2535</v>
      </c>
      <c r="I2537" t="s">
        <v>2168</v>
      </c>
      <c r="J2537" t="s">
        <v>2980</v>
      </c>
    </row>
    <row r="2538" spans="1:10">
      <c r="A2538">
        <f>MATCH(H2538,H$3:H2538,0)</f>
        <v>2536</v>
      </c>
      <c r="B2538">
        <f t="shared" si="78"/>
        <v>1</v>
      </c>
      <c r="C2538">
        <f t="shared" ca="1" si="79"/>
        <v>2538</v>
      </c>
      <c r="H2538">
        <v>2536</v>
      </c>
      <c r="I2538" t="s">
        <v>1288</v>
      </c>
      <c r="J2538" t="s">
        <v>2332</v>
      </c>
    </row>
    <row r="2539" spans="1:10">
      <c r="A2539">
        <f>MATCH(H2539,H$3:H2539,0)</f>
        <v>2537</v>
      </c>
      <c r="B2539">
        <f t="shared" si="78"/>
        <v>1</v>
      </c>
      <c r="C2539">
        <f t="shared" ca="1" si="79"/>
        <v>2539</v>
      </c>
      <c r="H2539">
        <v>2537</v>
      </c>
      <c r="I2539" t="s">
        <v>1320</v>
      </c>
      <c r="J2539" t="s">
        <v>2332</v>
      </c>
    </row>
    <row r="2540" spans="1:10">
      <c r="A2540">
        <f>MATCH(H2540,H$3:H2540,0)</f>
        <v>2538</v>
      </c>
      <c r="B2540">
        <f t="shared" si="78"/>
        <v>1</v>
      </c>
      <c r="C2540">
        <f t="shared" ca="1" si="79"/>
        <v>2540</v>
      </c>
      <c r="H2540">
        <v>2538</v>
      </c>
      <c r="I2540" t="s">
        <v>600</v>
      </c>
      <c r="J2540" s="1" t="s">
        <v>3284</v>
      </c>
    </row>
    <row r="2541" spans="1:10">
      <c r="A2541">
        <f>MATCH(H2541,H$3:H2541,0)</f>
        <v>2539</v>
      </c>
      <c r="B2541">
        <f t="shared" si="78"/>
        <v>1</v>
      </c>
      <c r="C2541">
        <f t="shared" ca="1" si="79"/>
        <v>2541</v>
      </c>
      <c r="H2541">
        <v>2539</v>
      </c>
      <c r="I2541" t="s">
        <v>2117</v>
      </c>
      <c r="J2541" t="s">
        <v>1036</v>
      </c>
    </row>
    <row r="2542" spans="1:10">
      <c r="A2542">
        <f>MATCH(H2542,H$3:H2542,0)</f>
        <v>2540</v>
      </c>
      <c r="B2542">
        <f t="shared" si="78"/>
        <v>1</v>
      </c>
      <c r="C2542">
        <f t="shared" ca="1" si="79"/>
        <v>2542</v>
      </c>
      <c r="H2542">
        <v>2540</v>
      </c>
      <c r="I2542" t="s">
        <v>2114</v>
      </c>
      <c r="J2542" t="s">
        <v>2953</v>
      </c>
    </row>
    <row r="2543" spans="1:10">
      <c r="A2543">
        <f>MATCH(H2543,H$3:H2543,0)</f>
        <v>2541</v>
      </c>
      <c r="B2543">
        <f t="shared" si="78"/>
        <v>1</v>
      </c>
      <c r="C2543">
        <f t="shared" ca="1" si="79"/>
        <v>2543</v>
      </c>
      <c r="H2543">
        <v>2541</v>
      </c>
      <c r="I2543" t="s">
        <v>2115</v>
      </c>
      <c r="J2543" t="s">
        <v>2954</v>
      </c>
    </row>
    <row r="2544" spans="1:10">
      <c r="A2544">
        <f>MATCH(H2544,H$3:H2544,0)</f>
        <v>2542</v>
      </c>
      <c r="B2544">
        <f t="shared" si="78"/>
        <v>1</v>
      </c>
      <c r="C2544">
        <f t="shared" ca="1" si="79"/>
        <v>2544</v>
      </c>
      <c r="H2544">
        <v>2542</v>
      </c>
      <c r="I2544" t="s">
        <v>2088</v>
      </c>
      <c r="J2544" t="s">
        <v>2922</v>
      </c>
    </row>
    <row r="2545" spans="1:10">
      <c r="A2545">
        <f>MATCH(H2545,H$3:H2545,0)</f>
        <v>2543</v>
      </c>
      <c r="B2545">
        <f t="shared" si="78"/>
        <v>1</v>
      </c>
      <c r="C2545">
        <f t="shared" ca="1" si="79"/>
        <v>2545</v>
      </c>
      <c r="H2545">
        <v>2543</v>
      </c>
      <c r="I2545" t="s">
        <v>1587</v>
      </c>
      <c r="J2545" t="s">
        <v>2557</v>
      </c>
    </row>
    <row r="2546" spans="1:10">
      <c r="A2546">
        <f>MATCH(H2546,H$3:H2546,0)</f>
        <v>2544</v>
      </c>
      <c r="B2546">
        <f t="shared" si="78"/>
        <v>1</v>
      </c>
      <c r="C2546">
        <f t="shared" ca="1" si="79"/>
        <v>2546</v>
      </c>
      <c r="H2546">
        <v>2544</v>
      </c>
      <c r="I2546" t="s">
        <v>1138</v>
      </c>
      <c r="J2546" t="s">
        <v>2915</v>
      </c>
    </row>
    <row r="2547" spans="1:10">
      <c r="A2547">
        <f>MATCH(H2547,H$3:H2547,0)</f>
        <v>2545</v>
      </c>
      <c r="B2547">
        <f t="shared" si="78"/>
        <v>1</v>
      </c>
      <c r="C2547">
        <f t="shared" ca="1" si="79"/>
        <v>2547</v>
      </c>
      <c r="H2547">
        <v>2545</v>
      </c>
      <c r="I2547" t="s">
        <v>1125</v>
      </c>
      <c r="J2547" t="s">
        <v>2215</v>
      </c>
    </row>
    <row r="2548" spans="1:10">
      <c r="A2548">
        <f>MATCH(H2548,H$3:H2548,0)</f>
        <v>2546</v>
      </c>
      <c r="B2548">
        <f t="shared" si="78"/>
        <v>1</v>
      </c>
      <c r="C2548">
        <f t="shared" ca="1" si="79"/>
        <v>2548</v>
      </c>
      <c r="H2548">
        <v>2546</v>
      </c>
      <c r="I2548" t="s">
        <v>2082</v>
      </c>
      <c r="J2548" t="s">
        <v>2917</v>
      </c>
    </row>
    <row r="2549" spans="1:10">
      <c r="A2549">
        <f>MATCH(H2549,H$3:H2549,0)</f>
        <v>2547</v>
      </c>
      <c r="B2549">
        <f t="shared" si="78"/>
        <v>1</v>
      </c>
      <c r="C2549">
        <f t="shared" ca="1" si="79"/>
        <v>2549</v>
      </c>
      <c r="H2549">
        <v>2547</v>
      </c>
      <c r="I2549" t="s">
        <v>1525</v>
      </c>
      <c r="J2549" t="s">
        <v>2514</v>
      </c>
    </row>
    <row r="2550" spans="1:10">
      <c r="A2550">
        <f>MATCH(H2550,H$3:H2550,0)</f>
        <v>2548</v>
      </c>
      <c r="B2550">
        <f t="shared" si="78"/>
        <v>1</v>
      </c>
      <c r="C2550">
        <f t="shared" ca="1" si="79"/>
        <v>2550</v>
      </c>
      <c r="H2550">
        <v>2548</v>
      </c>
      <c r="I2550" t="s">
        <v>1524</v>
      </c>
      <c r="J2550" t="s">
        <v>2513</v>
      </c>
    </row>
    <row r="2551" spans="1:10">
      <c r="A2551">
        <f>MATCH(H2551,H$3:H2551,0)</f>
        <v>2549</v>
      </c>
      <c r="B2551">
        <f t="shared" si="78"/>
        <v>1</v>
      </c>
      <c r="C2551">
        <f t="shared" ca="1" si="79"/>
        <v>2551</v>
      </c>
      <c r="H2551">
        <v>2549</v>
      </c>
      <c r="I2551" t="s">
        <v>1526</v>
      </c>
      <c r="J2551" s="1" t="s">
        <v>3249</v>
      </c>
    </row>
    <row r="2552" spans="1:10">
      <c r="A2552">
        <f>MATCH(H2552,H$3:H2552,0)</f>
        <v>2550</v>
      </c>
      <c r="B2552">
        <f t="shared" si="78"/>
        <v>1</v>
      </c>
      <c r="C2552">
        <f t="shared" ca="1" si="79"/>
        <v>2552</v>
      </c>
      <c r="H2552">
        <v>2550</v>
      </c>
      <c r="I2552" t="s">
        <v>1690</v>
      </c>
      <c r="J2552" t="s">
        <v>2618</v>
      </c>
    </row>
    <row r="2553" spans="1:10">
      <c r="A2553">
        <f>MATCH(H2553,H$3:H2553,0)</f>
        <v>2551</v>
      </c>
      <c r="B2553">
        <f t="shared" si="78"/>
        <v>1</v>
      </c>
      <c r="C2553">
        <f t="shared" ca="1" si="79"/>
        <v>2553</v>
      </c>
      <c r="H2553">
        <v>2551</v>
      </c>
      <c r="I2553" t="s">
        <v>1616</v>
      </c>
      <c r="J2553" t="s">
        <v>2577</v>
      </c>
    </row>
    <row r="2554" spans="1:10">
      <c r="A2554">
        <f>MATCH(H2554,H$3:H2554,0)</f>
        <v>2552</v>
      </c>
      <c r="B2554">
        <f t="shared" si="78"/>
        <v>1</v>
      </c>
      <c r="C2554">
        <f t="shared" ca="1" si="79"/>
        <v>2554</v>
      </c>
      <c r="H2554">
        <v>2552</v>
      </c>
      <c r="I2554" t="s">
        <v>1617</v>
      </c>
      <c r="J2554" t="s">
        <v>2578</v>
      </c>
    </row>
    <row r="2555" spans="1:10">
      <c r="A2555">
        <f>MATCH(H2555,H$3:H2555,0)</f>
        <v>2553</v>
      </c>
      <c r="B2555">
        <f t="shared" si="78"/>
        <v>1</v>
      </c>
      <c r="C2555">
        <f t="shared" ca="1" si="79"/>
        <v>2555</v>
      </c>
      <c r="H2555">
        <v>2553</v>
      </c>
      <c r="I2555" t="s">
        <v>1089</v>
      </c>
      <c r="J2555" t="s">
        <v>2189</v>
      </c>
    </row>
    <row r="2556" spans="1:10">
      <c r="A2556">
        <f>MATCH(H2556,H$3:H2556,0)</f>
        <v>2554</v>
      </c>
      <c r="B2556">
        <f t="shared" si="78"/>
        <v>1</v>
      </c>
      <c r="C2556">
        <f t="shared" ca="1" si="79"/>
        <v>2556</v>
      </c>
      <c r="H2556">
        <v>2554</v>
      </c>
      <c r="I2556" t="s">
        <v>1095</v>
      </c>
      <c r="J2556" t="s">
        <v>2194</v>
      </c>
    </row>
    <row r="2557" spans="1:10">
      <c r="A2557">
        <f>MATCH(H2557,H$3:H2557,0)</f>
        <v>2555</v>
      </c>
      <c r="B2557">
        <f t="shared" si="78"/>
        <v>1</v>
      </c>
      <c r="C2557">
        <f t="shared" ca="1" si="79"/>
        <v>2557</v>
      </c>
      <c r="H2557">
        <v>2555</v>
      </c>
      <c r="I2557" t="s">
        <v>1287</v>
      </c>
      <c r="J2557" t="s">
        <v>2331</v>
      </c>
    </row>
    <row r="2558" spans="1:10">
      <c r="A2558">
        <f>MATCH(H2558,H$3:H2558,0)</f>
        <v>2556</v>
      </c>
      <c r="B2558">
        <f t="shared" si="78"/>
        <v>1</v>
      </c>
      <c r="C2558">
        <f t="shared" ca="1" si="79"/>
        <v>2558</v>
      </c>
      <c r="H2558">
        <v>2556</v>
      </c>
      <c r="I2558" t="s">
        <v>1317</v>
      </c>
      <c r="J2558" t="s">
        <v>2346</v>
      </c>
    </row>
    <row r="2559" spans="1:10">
      <c r="A2559">
        <f>MATCH(H2559,H$3:H2559,0)</f>
        <v>2557</v>
      </c>
      <c r="B2559">
        <f t="shared" si="78"/>
        <v>1</v>
      </c>
      <c r="C2559">
        <f t="shared" ca="1" si="79"/>
        <v>2559</v>
      </c>
      <c r="H2559">
        <v>2557</v>
      </c>
      <c r="I2559" t="s">
        <v>1618</v>
      </c>
      <c r="J2559" t="s">
        <v>2579</v>
      </c>
    </row>
    <row r="2560" spans="1:10">
      <c r="A2560">
        <f>MATCH(H2560,H$3:H2560,0)</f>
        <v>2558</v>
      </c>
      <c r="B2560">
        <f t="shared" si="78"/>
        <v>1</v>
      </c>
      <c r="C2560">
        <f t="shared" ca="1" si="79"/>
        <v>2560</v>
      </c>
      <c r="H2560">
        <v>2558</v>
      </c>
      <c r="I2560" t="s">
        <v>1236</v>
      </c>
      <c r="J2560" t="s">
        <v>2287</v>
      </c>
    </row>
    <row r="2561" spans="1:10">
      <c r="A2561">
        <f>MATCH(H2561,H$3:H2561,0)</f>
        <v>2559</v>
      </c>
      <c r="B2561">
        <f t="shared" si="78"/>
        <v>1</v>
      </c>
      <c r="C2561">
        <f t="shared" ca="1" si="79"/>
        <v>2561</v>
      </c>
      <c r="H2561">
        <v>2559</v>
      </c>
      <c r="I2561" t="s">
        <v>1208</v>
      </c>
      <c r="J2561" t="s">
        <v>2267</v>
      </c>
    </row>
    <row r="2562" spans="1:10">
      <c r="A2562">
        <f>MATCH(H2562,H$3:H2562,0)</f>
        <v>2560</v>
      </c>
      <c r="B2562">
        <f t="shared" si="78"/>
        <v>1</v>
      </c>
      <c r="C2562">
        <f t="shared" ca="1" si="79"/>
        <v>2562</v>
      </c>
      <c r="H2562">
        <v>2560</v>
      </c>
      <c r="I2562" t="s">
        <v>2020</v>
      </c>
      <c r="J2562" t="s">
        <v>3145</v>
      </c>
    </row>
    <row r="2563" spans="1:10">
      <c r="A2563">
        <f>MATCH(H2563,H$3:H2563,0)</f>
        <v>2561</v>
      </c>
      <c r="B2563">
        <f t="shared" si="78"/>
        <v>1</v>
      </c>
      <c r="C2563">
        <f t="shared" ca="1" si="79"/>
        <v>2563</v>
      </c>
      <c r="H2563">
        <v>2561</v>
      </c>
      <c r="I2563" t="s">
        <v>2021</v>
      </c>
      <c r="J2563" t="s">
        <v>2870</v>
      </c>
    </row>
    <row r="2564" spans="1:10">
      <c r="A2564">
        <f>MATCH(H2564,H$3:H2564,0)</f>
        <v>2562</v>
      </c>
      <c r="B2564">
        <f t="shared" ref="B2564:B2627" si="80">COUNTIF(H$3:H$3102,H2564)</f>
        <v>1</v>
      </c>
      <c r="C2564">
        <f t="shared" ref="C2564:C2627" ca="1" si="81">LOOKUP(1,1/((OFFSET(D$3,A2564-1,0,B2564,1)="")+(OFFSET(D$3,A2564-1,0,B2564,1)=D$2))/((OFFSET(E$3,A2564-1,0,B2564,1)="")+(OFFSET(E$3,A2564-1,0,B2564,1)=E$2))/((OFFSET(F$3,A2564-1,0,B2564,1)="")+(OFFSET(F$3,A2564-1,0,B2564,1)=F$2))/((OFFSET(G$3,A2564-1,0,B2564,1)="")+(OFFSET(G$3,A2564-1,0,B2564,1)&lt;=G$2)),ROW(OFFSET(D$3,A2564-1,0,B2564,1)))</f>
        <v>2564</v>
      </c>
      <c r="H2564">
        <v>2562</v>
      </c>
      <c r="I2564" t="s">
        <v>1247</v>
      </c>
      <c r="J2564" t="s">
        <v>2297</v>
      </c>
    </row>
    <row r="2565" spans="1:10">
      <c r="A2565">
        <f>MATCH(H2565,H$3:H2565,0)</f>
        <v>2563</v>
      </c>
      <c r="B2565">
        <f t="shared" si="80"/>
        <v>1</v>
      </c>
      <c r="C2565">
        <f t="shared" ca="1" si="81"/>
        <v>2565</v>
      </c>
      <c r="H2565">
        <v>2563</v>
      </c>
      <c r="I2565" t="s">
        <v>1248</v>
      </c>
      <c r="J2565" t="s">
        <v>3146</v>
      </c>
    </row>
    <row r="2566" spans="1:10">
      <c r="A2566">
        <f>MATCH(H2566,H$3:H2566,0)</f>
        <v>2564</v>
      </c>
      <c r="B2566">
        <f t="shared" si="80"/>
        <v>1</v>
      </c>
      <c r="C2566">
        <f t="shared" ca="1" si="81"/>
        <v>2566</v>
      </c>
      <c r="H2566">
        <v>2564</v>
      </c>
      <c r="I2566" t="s">
        <v>2091</v>
      </c>
      <c r="J2566" t="s">
        <v>2926</v>
      </c>
    </row>
    <row r="2567" spans="1:10">
      <c r="A2567">
        <f>MATCH(H2567,H$3:H2567,0)</f>
        <v>2565</v>
      </c>
      <c r="B2567">
        <f t="shared" si="80"/>
        <v>1</v>
      </c>
      <c r="C2567">
        <f t="shared" ca="1" si="81"/>
        <v>2567</v>
      </c>
      <c r="H2567">
        <v>2565</v>
      </c>
      <c r="I2567" t="s">
        <v>1771</v>
      </c>
      <c r="J2567" t="s">
        <v>1014</v>
      </c>
    </row>
    <row r="2568" spans="1:10" ht="38.25">
      <c r="A2568">
        <f>MATCH(H2568,H$3:H2568,0)</f>
        <v>2566</v>
      </c>
      <c r="B2568">
        <f t="shared" si="80"/>
        <v>1</v>
      </c>
      <c r="C2568">
        <f t="shared" ca="1" si="81"/>
        <v>2568</v>
      </c>
      <c r="H2568">
        <v>2566</v>
      </c>
      <c r="I2568" s="9" t="s">
        <v>3541</v>
      </c>
      <c r="J2568" s="9" t="s">
        <v>3542</v>
      </c>
    </row>
    <row r="2569" spans="1:10">
      <c r="A2569">
        <f>MATCH(H2569,H$3:H2569,0)</f>
        <v>2567</v>
      </c>
      <c r="B2569">
        <f t="shared" si="80"/>
        <v>1</v>
      </c>
      <c r="C2569">
        <f t="shared" ca="1" si="81"/>
        <v>2569</v>
      </c>
      <c r="H2569">
        <v>2567</v>
      </c>
      <c r="I2569" t="s">
        <v>1782</v>
      </c>
      <c r="J2569" t="s">
        <v>3147</v>
      </c>
    </row>
    <row r="2570" spans="1:10">
      <c r="A2570">
        <f>MATCH(H2570,H$3:H2570,0)</f>
        <v>2568</v>
      </c>
      <c r="B2570">
        <f t="shared" si="80"/>
        <v>1</v>
      </c>
      <c r="C2570">
        <f t="shared" ca="1" si="81"/>
        <v>2570</v>
      </c>
      <c r="H2570">
        <v>2568</v>
      </c>
      <c r="I2570" t="s">
        <v>1921</v>
      </c>
      <c r="J2570" t="s">
        <v>2796</v>
      </c>
    </row>
    <row r="2571" spans="1:10">
      <c r="A2571">
        <f>MATCH(H2571,H$3:H2571,0)</f>
        <v>2569</v>
      </c>
      <c r="B2571">
        <f t="shared" si="80"/>
        <v>1</v>
      </c>
      <c r="C2571">
        <f t="shared" ca="1" si="81"/>
        <v>2571</v>
      </c>
      <c r="H2571">
        <v>2569</v>
      </c>
      <c r="I2571" s="4" t="s">
        <v>699</v>
      </c>
      <c r="J2571" t="s">
        <v>3913</v>
      </c>
    </row>
    <row r="2572" spans="1:10">
      <c r="A2572">
        <f>MATCH(H2572,H$3:H2572,0)</f>
        <v>2570</v>
      </c>
      <c r="B2572">
        <f t="shared" si="80"/>
        <v>1</v>
      </c>
      <c r="C2572">
        <f t="shared" ca="1" si="81"/>
        <v>2572</v>
      </c>
      <c r="H2572">
        <v>2570</v>
      </c>
      <c r="I2572" t="s">
        <v>1920</v>
      </c>
      <c r="J2572" t="s">
        <v>2795</v>
      </c>
    </row>
    <row r="2573" spans="1:10">
      <c r="A2573">
        <f>MATCH(H2573,H$3:H2573,0)</f>
        <v>2571</v>
      </c>
      <c r="B2573">
        <f t="shared" si="80"/>
        <v>1</v>
      </c>
      <c r="C2573">
        <f t="shared" ca="1" si="81"/>
        <v>2573</v>
      </c>
      <c r="H2573">
        <v>2571</v>
      </c>
      <c r="I2573" t="s">
        <v>1069</v>
      </c>
      <c r="J2573" t="s">
        <v>2184</v>
      </c>
    </row>
    <row r="2574" spans="1:10">
      <c r="A2574">
        <f>MATCH(H2574,H$3:H2574,0)</f>
        <v>2572</v>
      </c>
      <c r="B2574">
        <f t="shared" si="80"/>
        <v>1</v>
      </c>
      <c r="C2574">
        <f t="shared" ca="1" si="81"/>
        <v>2574</v>
      </c>
      <c r="H2574">
        <v>2572</v>
      </c>
      <c r="I2574" t="s">
        <v>1596</v>
      </c>
      <c r="J2574" t="s">
        <v>2566</v>
      </c>
    </row>
    <row r="2575" spans="1:10">
      <c r="A2575">
        <f>MATCH(H2575,H$3:H2575,0)</f>
        <v>2573</v>
      </c>
      <c r="B2575">
        <f t="shared" si="80"/>
        <v>1</v>
      </c>
      <c r="C2575">
        <f t="shared" ca="1" si="81"/>
        <v>2575</v>
      </c>
      <c r="H2575">
        <v>2573</v>
      </c>
      <c r="I2575" t="s">
        <v>1151</v>
      </c>
      <c r="J2575" t="s">
        <v>2227</v>
      </c>
    </row>
    <row r="2576" spans="1:10">
      <c r="A2576">
        <f>MATCH(H2576,H$3:H2576,0)</f>
        <v>2574</v>
      </c>
      <c r="B2576">
        <f t="shared" si="80"/>
        <v>1</v>
      </c>
      <c r="C2576">
        <f t="shared" ca="1" si="81"/>
        <v>2576</v>
      </c>
      <c r="H2576">
        <v>2574</v>
      </c>
      <c r="I2576" t="s">
        <v>3555</v>
      </c>
      <c r="J2576" t="s">
        <v>3556</v>
      </c>
    </row>
    <row r="2577" spans="1:10">
      <c r="A2577">
        <f>MATCH(H2577,H$3:H2577,0)</f>
        <v>2575</v>
      </c>
      <c r="B2577">
        <f t="shared" si="80"/>
        <v>1</v>
      </c>
      <c r="C2577">
        <f t="shared" ca="1" si="81"/>
        <v>2577</v>
      </c>
      <c r="H2577">
        <v>2575</v>
      </c>
      <c r="I2577" t="s">
        <v>2133</v>
      </c>
      <c r="J2577" s="1" t="s">
        <v>3250</v>
      </c>
    </row>
    <row r="2578" spans="1:10">
      <c r="A2578">
        <f>MATCH(H2578,H$3:H2578,0)</f>
        <v>2576</v>
      </c>
      <c r="B2578">
        <f t="shared" si="80"/>
        <v>1</v>
      </c>
      <c r="C2578">
        <f t="shared" ca="1" si="81"/>
        <v>2578</v>
      </c>
      <c r="H2578">
        <v>2576</v>
      </c>
      <c r="I2578" t="s">
        <v>2110</v>
      </c>
      <c r="J2578" t="s">
        <v>2949</v>
      </c>
    </row>
    <row r="2579" spans="1:10">
      <c r="A2579">
        <f>MATCH(H2579,H$3:H2579,0)</f>
        <v>2577</v>
      </c>
      <c r="B2579">
        <f t="shared" si="80"/>
        <v>1</v>
      </c>
      <c r="C2579">
        <f t="shared" ca="1" si="81"/>
        <v>2579</v>
      </c>
      <c r="H2579">
        <v>2577</v>
      </c>
      <c r="I2579" t="s">
        <v>2157</v>
      </c>
      <c r="J2579" t="s">
        <v>2972</v>
      </c>
    </row>
    <row r="2580" spans="1:10">
      <c r="A2580">
        <f>MATCH(H2580,H$3:H2580,0)</f>
        <v>2578</v>
      </c>
      <c r="B2580">
        <f t="shared" si="80"/>
        <v>1</v>
      </c>
      <c r="C2580">
        <f t="shared" ca="1" si="81"/>
        <v>2580</v>
      </c>
      <c r="H2580">
        <v>2578</v>
      </c>
      <c r="I2580" t="s">
        <v>2160</v>
      </c>
      <c r="J2580" s="1" t="s">
        <v>3287</v>
      </c>
    </row>
    <row r="2581" spans="1:10">
      <c r="A2581">
        <f>MATCH(H2581,H$3:H2581,0)</f>
        <v>2579</v>
      </c>
      <c r="B2581">
        <f t="shared" si="80"/>
        <v>1</v>
      </c>
      <c r="C2581">
        <f t="shared" ca="1" si="81"/>
        <v>2581</v>
      </c>
      <c r="H2581">
        <v>2579</v>
      </c>
      <c r="I2581" t="s">
        <v>3557</v>
      </c>
      <c r="J2581" t="s">
        <v>3558</v>
      </c>
    </row>
    <row r="2582" spans="1:10">
      <c r="A2582">
        <f>MATCH(H2582,H$3:H2582,0)</f>
        <v>2580</v>
      </c>
      <c r="B2582">
        <f t="shared" si="80"/>
        <v>1</v>
      </c>
      <c r="C2582">
        <f t="shared" ca="1" si="81"/>
        <v>2582</v>
      </c>
      <c r="H2582">
        <v>2580</v>
      </c>
      <c r="I2582" t="s">
        <v>1163</v>
      </c>
      <c r="J2582" t="s">
        <v>2233</v>
      </c>
    </row>
    <row r="2583" spans="1:10">
      <c r="A2583">
        <f>MATCH(H2583,H$3:H2583,0)</f>
        <v>2581</v>
      </c>
      <c r="B2583">
        <f t="shared" si="80"/>
        <v>1</v>
      </c>
      <c r="C2583">
        <f t="shared" ca="1" si="81"/>
        <v>2583</v>
      </c>
      <c r="H2583">
        <v>2581</v>
      </c>
      <c r="I2583" t="s">
        <v>1802</v>
      </c>
      <c r="J2583" t="s">
        <v>2704</v>
      </c>
    </row>
    <row r="2584" spans="1:10">
      <c r="A2584">
        <f>MATCH(H2584,H$3:H2584,0)</f>
        <v>2582</v>
      </c>
      <c r="B2584">
        <f t="shared" si="80"/>
        <v>1</v>
      </c>
      <c r="C2584">
        <f t="shared" ca="1" si="81"/>
        <v>2584</v>
      </c>
      <c r="H2584">
        <v>2582</v>
      </c>
      <c r="I2584" t="s">
        <v>2169</v>
      </c>
      <c r="J2584" t="s">
        <v>2981</v>
      </c>
    </row>
    <row r="2585" spans="1:10">
      <c r="A2585">
        <f>MATCH(H2585,H$3:H2585,0)</f>
        <v>2583</v>
      </c>
      <c r="B2585">
        <f t="shared" si="80"/>
        <v>1</v>
      </c>
      <c r="C2585">
        <f t="shared" ca="1" si="81"/>
        <v>2585</v>
      </c>
      <c r="H2585">
        <v>2583</v>
      </c>
      <c r="I2585" s="1" t="s">
        <v>3970</v>
      </c>
      <c r="J2585" s="1" t="s">
        <v>3971</v>
      </c>
    </row>
    <row r="2586" spans="1:10">
      <c r="A2586">
        <f>MATCH(H2586,H$3:H2586,0)</f>
        <v>2584</v>
      </c>
      <c r="B2586">
        <f t="shared" si="80"/>
        <v>1</v>
      </c>
      <c r="C2586">
        <f t="shared" ca="1" si="81"/>
        <v>2586</v>
      </c>
      <c r="H2586">
        <v>2584</v>
      </c>
      <c r="I2586" s="1" t="s">
        <v>3171</v>
      </c>
      <c r="J2586" s="1" t="s">
        <v>3172</v>
      </c>
    </row>
    <row r="2587" spans="1:10">
      <c r="A2587">
        <f>MATCH(H2587,H$3:H2587,0)</f>
        <v>2585</v>
      </c>
      <c r="B2587">
        <f t="shared" si="80"/>
        <v>1</v>
      </c>
      <c r="C2587">
        <f t="shared" ca="1" si="81"/>
        <v>2587</v>
      </c>
      <c r="H2587">
        <v>2585</v>
      </c>
      <c r="I2587" t="s">
        <v>1780</v>
      </c>
      <c r="J2587" t="s">
        <v>3148</v>
      </c>
    </row>
    <row r="2588" spans="1:10">
      <c r="A2588">
        <f>MATCH(H2588,H$3:H2588,0)</f>
        <v>2586</v>
      </c>
      <c r="B2588">
        <f t="shared" si="80"/>
        <v>1</v>
      </c>
      <c r="C2588">
        <f t="shared" ca="1" si="81"/>
        <v>2588</v>
      </c>
      <c r="H2588">
        <v>2586</v>
      </c>
      <c r="I2588" t="s">
        <v>1781</v>
      </c>
      <c r="J2588" t="s">
        <v>3149</v>
      </c>
    </row>
    <row r="2589" spans="1:10">
      <c r="A2589">
        <f>MATCH(H2589,H$3:H2589,0)</f>
        <v>2587</v>
      </c>
      <c r="B2589">
        <f t="shared" si="80"/>
        <v>1</v>
      </c>
      <c r="C2589">
        <f t="shared" ca="1" si="81"/>
        <v>2589</v>
      </c>
      <c r="H2589">
        <v>2587</v>
      </c>
      <c r="I2589" t="s">
        <v>1502</v>
      </c>
      <c r="J2589" t="s">
        <v>2504</v>
      </c>
    </row>
    <row r="2590" spans="1:10">
      <c r="A2590">
        <f>MATCH(H2590,H$3:H2590,0)</f>
        <v>2588</v>
      </c>
      <c r="B2590">
        <f t="shared" si="80"/>
        <v>1</v>
      </c>
      <c r="C2590">
        <f t="shared" ca="1" si="81"/>
        <v>2590</v>
      </c>
      <c r="H2590">
        <v>2588</v>
      </c>
      <c r="I2590" t="s">
        <v>1696</v>
      </c>
      <c r="J2590" t="s">
        <v>2703</v>
      </c>
    </row>
    <row r="2591" spans="1:10">
      <c r="A2591">
        <f>MATCH(H2591,H$3:H2591,0)</f>
        <v>2589</v>
      </c>
      <c r="B2591">
        <f t="shared" si="80"/>
        <v>1</v>
      </c>
      <c r="C2591">
        <f t="shared" ca="1" si="81"/>
        <v>2591</v>
      </c>
      <c r="H2591">
        <v>2589</v>
      </c>
      <c r="I2591" t="s">
        <v>1161</v>
      </c>
      <c r="J2591" t="s">
        <v>3150</v>
      </c>
    </row>
    <row r="2592" spans="1:10">
      <c r="A2592">
        <f>MATCH(H2592,H$3:H2592,0)</f>
        <v>2590</v>
      </c>
      <c r="B2592">
        <f t="shared" si="80"/>
        <v>1</v>
      </c>
      <c r="C2592">
        <f t="shared" ca="1" si="81"/>
        <v>2592</v>
      </c>
      <c r="H2592">
        <v>2590</v>
      </c>
      <c r="I2592" t="s">
        <v>1598</v>
      </c>
      <c r="J2592" t="s">
        <v>830</v>
      </c>
    </row>
    <row r="2593" spans="1:10">
      <c r="A2593">
        <f>MATCH(H2593,H$3:H2593,0)</f>
        <v>2591</v>
      </c>
      <c r="B2593">
        <f t="shared" si="80"/>
        <v>1</v>
      </c>
      <c r="C2593">
        <f t="shared" ca="1" si="81"/>
        <v>2593</v>
      </c>
      <c r="H2593">
        <v>2591</v>
      </c>
      <c r="I2593" t="s">
        <v>3901</v>
      </c>
      <c r="J2593" t="s">
        <v>3902</v>
      </c>
    </row>
    <row r="2594" spans="1:10">
      <c r="A2594">
        <f>MATCH(H2594,H$3:H2594,0)</f>
        <v>2592</v>
      </c>
      <c r="B2594">
        <f t="shared" si="80"/>
        <v>1</v>
      </c>
      <c r="C2594">
        <f t="shared" ca="1" si="81"/>
        <v>2594</v>
      </c>
      <c r="H2594">
        <v>2592</v>
      </c>
      <c r="I2594" t="s">
        <v>1171</v>
      </c>
      <c r="J2594" t="s">
        <v>762</v>
      </c>
    </row>
    <row r="2595" spans="1:10">
      <c r="A2595">
        <f>MATCH(H2595,H$3:H2595,0)</f>
        <v>2593</v>
      </c>
      <c r="B2595">
        <f t="shared" si="80"/>
        <v>1</v>
      </c>
      <c r="C2595">
        <f t="shared" ca="1" si="81"/>
        <v>2595</v>
      </c>
      <c r="H2595">
        <v>2593</v>
      </c>
      <c r="I2595" t="s">
        <v>1738</v>
      </c>
      <c r="J2595" t="s">
        <v>2653</v>
      </c>
    </row>
    <row r="2596" spans="1:10">
      <c r="A2596">
        <f>MATCH(H2596,H$3:H2596,0)</f>
        <v>2594</v>
      </c>
      <c r="B2596">
        <f t="shared" si="80"/>
        <v>1</v>
      </c>
      <c r="C2596">
        <f t="shared" ca="1" si="81"/>
        <v>2596</v>
      </c>
      <c r="H2596">
        <v>2594</v>
      </c>
      <c r="I2596" t="s">
        <v>1353</v>
      </c>
      <c r="J2596" t="s">
        <v>2387</v>
      </c>
    </row>
    <row r="2597" spans="1:10">
      <c r="A2597">
        <f>MATCH(H2597,H$3:H2597,0)</f>
        <v>2595</v>
      </c>
      <c r="B2597">
        <f t="shared" si="80"/>
        <v>1</v>
      </c>
      <c r="C2597">
        <f t="shared" ca="1" si="81"/>
        <v>2597</v>
      </c>
      <c r="H2597">
        <v>2595</v>
      </c>
      <c r="I2597" t="s">
        <v>1926</v>
      </c>
      <c r="J2597" t="s">
        <v>2802</v>
      </c>
    </row>
    <row r="2598" spans="1:10">
      <c r="A2598">
        <f>MATCH(H2598,H$3:H2598,0)</f>
        <v>2596</v>
      </c>
      <c r="B2598">
        <f t="shared" si="80"/>
        <v>1</v>
      </c>
      <c r="C2598">
        <f t="shared" ca="1" si="81"/>
        <v>2598</v>
      </c>
      <c r="H2598">
        <v>2596</v>
      </c>
      <c r="I2598" t="s">
        <v>1681</v>
      </c>
      <c r="J2598" t="s">
        <v>2610</v>
      </c>
    </row>
    <row r="2599" spans="1:10">
      <c r="A2599">
        <f>MATCH(H2599,H$3:H2599,0)</f>
        <v>2597</v>
      </c>
      <c r="B2599">
        <f t="shared" si="80"/>
        <v>1</v>
      </c>
      <c r="C2599">
        <f t="shared" ca="1" si="81"/>
        <v>2599</v>
      </c>
      <c r="H2599">
        <v>2597</v>
      </c>
      <c r="I2599" t="s">
        <v>1657</v>
      </c>
      <c r="J2599" t="s">
        <v>3073</v>
      </c>
    </row>
    <row r="2600" spans="1:10">
      <c r="A2600">
        <f>MATCH(H2600,H$3:H2600,0)</f>
        <v>2598</v>
      </c>
      <c r="B2600">
        <f t="shared" si="80"/>
        <v>1</v>
      </c>
      <c r="C2600">
        <f t="shared" ca="1" si="81"/>
        <v>2600</v>
      </c>
      <c r="H2600">
        <v>2598</v>
      </c>
      <c r="I2600" t="s">
        <v>2032</v>
      </c>
      <c r="J2600" t="s">
        <v>2879</v>
      </c>
    </row>
    <row r="2601" spans="1:10">
      <c r="A2601">
        <f>MATCH(H2601,H$3:H2601,0)</f>
        <v>2599</v>
      </c>
      <c r="B2601">
        <f t="shared" si="80"/>
        <v>1</v>
      </c>
      <c r="C2601">
        <f t="shared" ca="1" si="81"/>
        <v>2601</v>
      </c>
      <c r="H2601">
        <v>2599</v>
      </c>
      <c r="I2601" t="s">
        <v>2011</v>
      </c>
      <c r="J2601" t="s">
        <v>2864</v>
      </c>
    </row>
    <row r="2602" spans="1:10">
      <c r="A2602">
        <f>MATCH(H2602,H$3:H2602,0)</f>
        <v>2600</v>
      </c>
      <c r="B2602">
        <f t="shared" si="80"/>
        <v>1</v>
      </c>
      <c r="C2602">
        <f t="shared" ca="1" si="81"/>
        <v>2602</v>
      </c>
      <c r="H2602">
        <v>2600</v>
      </c>
      <c r="I2602" t="s">
        <v>1366</v>
      </c>
      <c r="J2602" t="s">
        <v>3151</v>
      </c>
    </row>
    <row r="2603" spans="1:10">
      <c r="A2603">
        <f>MATCH(H2603,H$3:H2603,0)</f>
        <v>2601</v>
      </c>
      <c r="B2603">
        <f t="shared" si="80"/>
        <v>1</v>
      </c>
      <c r="C2603">
        <f t="shared" ca="1" si="81"/>
        <v>2603</v>
      </c>
      <c r="H2603">
        <v>2601</v>
      </c>
      <c r="I2603" t="s">
        <v>1893</v>
      </c>
      <c r="J2603" t="s">
        <v>3152</v>
      </c>
    </row>
    <row r="2604" spans="1:10">
      <c r="A2604">
        <f>MATCH(H2604,H$3:H2604,0)</f>
        <v>2602</v>
      </c>
      <c r="B2604">
        <f t="shared" si="80"/>
        <v>1</v>
      </c>
      <c r="C2604">
        <f t="shared" ca="1" si="81"/>
        <v>2604</v>
      </c>
      <c r="H2604">
        <v>2602</v>
      </c>
      <c r="I2604" t="s">
        <v>3559</v>
      </c>
      <c r="J2604" t="s">
        <v>3560</v>
      </c>
    </row>
    <row r="2605" spans="1:10">
      <c r="A2605">
        <f>MATCH(H2605,H$3:H2605,0)</f>
        <v>2603</v>
      </c>
      <c r="B2605">
        <f t="shared" si="80"/>
        <v>1</v>
      </c>
      <c r="C2605">
        <f t="shared" ca="1" si="81"/>
        <v>2605</v>
      </c>
      <c r="H2605">
        <v>2603</v>
      </c>
      <c r="I2605" t="s">
        <v>1176</v>
      </c>
      <c r="J2605" t="s">
        <v>1176</v>
      </c>
    </row>
    <row r="2606" spans="1:10">
      <c r="A2606">
        <f>MATCH(H2606,H$3:H2606,0)</f>
        <v>2604</v>
      </c>
      <c r="B2606">
        <f t="shared" si="80"/>
        <v>1</v>
      </c>
      <c r="C2606">
        <f t="shared" ca="1" si="81"/>
        <v>2606</v>
      </c>
      <c r="H2606">
        <v>2604</v>
      </c>
      <c r="I2606" t="s">
        <v>1779</v>
      </c>
      <c r="J2606" t="s">
        <v>2688</v>
      </c>
    </row>
    <row r="2607" spans="1:10">
      <c r="A2607">
        <f>MATCH(H2607,H$3:H2607,0)</f>
        <v>2605</v>
      </c>
      <c r="B2607">
        <f t="shared" si="80"/>
        <v>1</v>
      </c>
      <c r="C2607">
        <f t="shared" ca="1" si="81"/>
        <v>2607</v>
      </c>
      <c r="H2607">
        <v>2605</v>
      </c>
      <c r="I2607" t="s">
        <v>2087</v>
      </c>
      <c r="J2607" t="s">
        <v>2703</v>
      </c>
    </row>
    <row r="2608" spans="1:10">
      <c r="A2608">
        <f>MATCH(H2608,H$3:H2608,0)</f>
        <v>2606</v>
      </c>
      <c r="B2608">
        <f t="shared" si="80"/>
        <v>1</v>
      </c>
      <c r="C2608">
        <f t="shared" ca="1" si="81"/>
        <v>2608</v>
      </c>
      <c r="H2608">
        <v>2606</v>
      </c>
      <c r="I2608" t="s">
        <v>2057</v>
      </c>
      <c r="J2608" t="s">
        <v>2896</v>
      </c>
    </row>
    <row r="2609" spans="1:10">
      <c r="A2609">
        <f>MATCH(H2609,H$3:H2609,0)</f>
        <v>2607</v>
      </c>
      <c r="B2609">
        <f t="shared" si="80"/>
        <v>1</v>
      </c>
      <c r="C2609">
        <f t="shared" ca="1" si="81"/>
        <v>2609</v>
      </c>
      <c r="H2609">
        <v>2607</v>
      </c>
      <c r="I2609" t="s">
        <v>1101</v>
      </c>
      <c r="J2609" t="s">
        <v>2198</v>
      </c>
    </row>
    <row r="2610" spans="1:10">
      <c r="A2610">
        <f>MATCH(H2610,H$3:H2610,0)</f>
        <v>2608</v>
      </c>
      <c r="B2610">
        <f t="shared" si="80"/>
        <v>1</v>
      </c>
      <c r="C2610">
        <f t="shared" ca="1" si="81"/>
        <v>2610</v>
      </c>
      <c r="H2610">
        <v>2608</v>
      </c>
      <c r="I2610" t="s">
        <v>1899</v>
      </c>
      <c r="J2610" t="s">
        <v>3153</v>
      </c>
    </row>
    <row r="2611" spans="1:10">
      <c r="A2611">
        <f>MATCH(H2611,H$3:H2611,0)</f>
        <v>2609</v>
      </c>
      <c r="B2611">
        <f t="shared" si="80"/>
        <v>1</v>
      </c>
      <c r="C2611">
        <f t="shared" ca="1" si="81"/>
        <v>2611</v>
      </c>
      <c r="H2611">
        <v>2609</v>
      </c>
      <c r="I2611" t="s">
        <v>1836</v>
      </c>
      <c r="J2611" t="s">
        <v>2726</v>
      </c>
    </row>
    <row r="2612" spans="1:10">
      <c r="A2612">
        <f>MATCH(H2612,H$3:H2612,0)</f>
        <v>2610</v>
      </c>
      <c r="B2612">
        <f t="shared" si="80"/>
        <v>1</v>
      </c>
      <c r="C2612">
        <f t="shared" ca="1" si="81"/>
        <v>2612</v>
      </c>
      <c r="H2612">
        <v>2610</v>
      </c>
      <c r="I2612" t="s">
        <v>1838</v>
      </c>
      <c r="J2612" t="s">
        <v>2728</v>
      </c>
    </row>
    <row r="2613" spans="1:10">
      <c r="A2613">
        <f>MATCH(H2613,H$3:H2613,0)</f>
        <v>2611</v>
      </c>
      <c r="B2613">
        <f t="shared" si="80"/>
        <v>1</v>
      </c>
      <c r="C2613">
        <f t="shared" ca="1" si="81"/>
        <v>2613</v>
      </c>
      <c r="H2613">
        <v>2611</v>
      </c>
      <c r="I2613" t="s">
        <v>1837</v>
      </c>
      <c r="J2613" t="s">
        <v>2727</v>
      </c>
    </row>
    <row r="2614" spans="1:10">
      <c r="A2614">
        <f>MATCH(H2614,H$3:H2614,0)</f>
        <v>2612</v>
      </c>
      <c r="B2614">
        <f t="shared" si="80"/>
        <v>1</v>
      </c>
      <c r="C2614">
        <f t="shared" ca="1" si="81"/>
        <v>2614</v>
      </c>
      <c r="H2614">
        <v>2612</v>
      </c>
      <c r="I2614" t="s">
        <v>3561</v>
      </c>
      <c r="J2614" t="s">
        <v>3562</v>
      </c>
    </row>
    <row r="2615" spans="1:10">
      <c r="A2615">
        <f>MATCH(H2615,H$3:H2615,0)</f>
        <v>2613</v>
      </c>
      <c r="B2615">
        <f t="shared" si="80"/>
        <v>1</v>
      </c>
      <c r="C2615">
        <f t="shared" ca="1" si="81"/>
        <v>2615</v>
      </c>
      <c r="H2615">
        <v>2613</v>
      </c>
      <c r="I2615" t="s">
        <v>1075</v>
      </c>
      <c r="J2615" t="s">
        <v>3154</v>
      </c>
    </row>
    <row r="2616" spans="1:10" ht="25.5">
      <c r="A2616">
        <f>MATCH(H2616,H$3:H2616,0)</f>
        <v>2614</v>
      </c>
      <c r="B2616">
        <f t="shared" si="80"/>
        <v>1</v>
      </c>
      <c r="C2616">
        <f t="shared" ca="1" si="81"/>
        <v>2616</v>
      </c>
      <c r="H2616">
        <v>2614</v>
      </c>
      <c r="I2616" s="9" t="s">
        <v>3563</v>
      </c>
      <c r="J2616" s="9" t="s">
        <v>3564</v>
      </c>
    </row>
    <row r="2617" spans="1:10">
      <c r="A2617">
        <f>MATCH(H2617,H$3:H2617,0)</f>
        <v>2615</v>
      </c>
      <c r="B2617">
        <f t="shared" si="80"/>
        <v>1</v>
      </c>
      <c r="C2617">
        <f t="shared" ca="1" si="81"/>
        <v>2617</v>
      </c>
      <c r="H2617">
        <v>2615</v>
      </c>
      <c r="I2617" t="s">
        <v>1931</v>
      </c>
      <c r="J2617" t="s">
        <v>2807</v>
      </c>
    </row>
    <row r="2618" spans="1:10">
      <c r="A2618">
        <f>MATCH(H2618,H$3:H2618,0)</f>
        <v>2616</v>
      </c>
      <c r="B2618">
        <f t="shared" si="80"/>
        <v>1</v>
      </c>
      <c r="C2618">
        <f t="shared" ca="1" si="81"/>
        <v>2618</v>
      </c>
      <c r="H2618">
        <v>2616</v>
      </c>
      <c r="I2618" t="s">
        <v>1932</v>
      </c>
      <c r="J2618" t="s">
        <v>2808</v>
      </c>
    </row>
    <row r="2619" spans="1:10">
      <c r="A2619">
        <f>MATCH(H2619,H$3:H2619,0)</f>
        <v>2617</v>
      </c>
      <c r="B2619">
        <f t="shared" si="80"/>
        <v>1</v>
      </c>
      <c r="C2619">
        <f t="shared" ca="1" si="81"/>
        <v>2619</v>
      </c>
      <c r="H2619">
        <v>2617</v>
      </c>
      <c r="I2619" t="s">
        <v>1928</v>
      </c>
      <c r="J2619" t="s">
        <v>2804</v>
      </c>
    </row>
    <row r="2620" spans="1:10">
      <c r="A2620">
        <f>MATCH(H2620,H$3:H2620,0)</f>
        <v>2618</v>
      </c>
      <c r="B2620">
        <f t="shared" si="80"/>
        <v>1</v>
      </c>
      <c r="C2620">
        <f t="shared" ca="1" si="81"/>
        <v>2620</v>
      </c>
      <c r="H2620">
        <v>2618</v>
      </c>
      <c r="I2620" t="s">
        <v>467</v>
      </c>
      <c r="J2620" t="s">
        <v>2760</v>
      </c>
    </row>
    <row r="2621" spans="1:10">
      <c r="A2621">
        <f>MATCH(H2621,H$3:H2621,0)</f>
        <v>2619</v>
      </c>
      <c r="B2621">
        <f t="shared" si="80"/>
        <v>1</v>
      </c>
      <c r="C2621">
        <f t="shared" ca="1" si="81"/>
        <v>2621</v>
      </c>
      <c r="H2621">
        <v>2619</v>
      </c>
      <c r="I2621" t="s">
        <v>1184</v>
      </c>
      <c r="J2621" t="s">
        <v>2245</v>
      </c>
    </row>
    <row r="2622" spans="1:10">
      <c r="A2622">
        <f>MATCH(H2622,H$3:H2622,0)</f>
        <v>2620</v>
      </c>
      <c r="B2622">
        <f t="shared" si="80"/>
        <v>1</v>
      </c>
      <c r="C2622">
        <f t="shared" ca="1" si="81"/>
        <v>2622</v>
      </c>
      <c r="H2622">
        <v>2620</v>
      </c>
      <c r="I2622" t="s">
        <v>1186</v>
      </c>
      <c r="J2622" t="s">
        <v>2247</v>
      </c>
    </row>
    <row r="2623" spans="1:10">
      <c r="A2623">
        <f>MATCH(H2623,H$3:H2623,0)</f>
        <v>2621</v>
      </c>
      <c r="B2623">
        <f t="shared" si="80"/>
        <v>1</v>
      </c>
      <c r="C2623">
        <f t="shared" ca="1" si="81"/>
        <v>2623</v>
      </c>
      <c r="H2623">
        <v>2621</v>
      </c>
      <c r="I2623" t="s">
        <v>1826</v>
      </c>
      <c r="J2623" t="s">
        <v>2797</v>
      </c>
    </row>
    <row r="2624" spans="1:10">
      <c r="A2624">
        <f>MATCH(H2624,H$3:H2624,0)</f>
        <v>2622</v>
      </c>
      <c r="B2624">
        <f t="shared" si="80"/>
        <v>1</v>
      </c>
      <c r="C2624">
        <f t="shared" ca="1" si="81"/>
        <v>2624</v>
      </c>
      <c r="H2624">
        <v>2622</v>
      </c>
      <c r="I2624" t="s">
        <v>1185</v>
      </c>
      <c r="J2624" t="s">
        <v>2246</v>
      </c>
    </row>
    <row r="2625" spans="1:10">
      <c r="A2625">
        <f>MATCH(H2625,H$3:H2625,0)</f>
        <v>2623</v>
      </c>
      <c r="B2625">
        <f t="shared" si="80"/>
        <v>1</v>
      </c>
      <c r="C2625">
        <f t="shared" ca="1" si="81"/>
        <v>2625</v>
      </c>
      <c r="H2625">
        <v>2623</v>
      </c>
      <c r="I2625" t="s">
        <v>1876</v>
      </c>
      <c r="J2625" t="s">
        <v>2754</v>
      </c>
    </row>
    <row r="2626" spans="1:10">
      <c r="A2626">
        <f>MATCH(H2626,H$3:H2626,0)</f>
        <v>2624</v>
      </c>
      <c r="B2626">
        <f t="shared" si="80"/>
        <v>1</v>
      </c>
      <c r="C2626">
        <f t="shared" ca="1" si="81"/>
        <v>2626</v>
      </c>
      <c r="H2626">
        <v>2624</v>
      </c>
      <c r="I2626" t="s">
        <v>1938</v>
      </c>
      <c r="J2626" t="s">
        <v>2811</v>
      </c>
    </row>
    <row r="2627" spans="1:10">
      <c r="A2627">
        <f>MATCH(H2627,H$3:H2627,0)</f>
        <v>2625</v>
      </c>
      <c r="B2627">
        <f t="shared" si="80"/>
        <v>1</v>
      </c>
      <c r="C2627">
        <f t="shared" ca="1" si="81"/>
        <v>2627</v>
      </c>
      <c r="H2627">
        <v>2625</v>
      </c>
      <c r="I2627" t="s">
        <v>1349</v>
      </c>
      <c r="J2627" t="s">
        <v>2384</v>
      </c>
    </row>
    <row r="2628" spans="1:10">
      <c r="A2628">
        <f>MATCH(H2628,H$3:H2628,0)</f>
        <v>2626</v>
      </c>
      <c r="B2628">
        <f t="shared" ref="B2628:B2691" si="82">COUNTIF(H$3:H$3102,H2628)</f>
        <v>1</v>
      </c>
      <c r="C2628">
        <f t="shared" ref="C2628:C2691" ca="1" si="83">LOOKUP(1,1/((OFFSET(D$3,A2628-1,0,B2628,1)="")+(OFFSET(D$3,A2628-1,0,B2628,1)=D$2))/((OFFSET(E$3,A2628-1,0,B2628,1)="")+(OFFSET(E$3,A2628-1,0,B2628,1)=E$2))/((OFFSET(F$3,A2628-1,0,B2628,1)="")+(OFFSET(F$3,A2628-1,0,B2628,1)=F$2))/((OFFSET(G$3,A2628-1,0,B2628,1)="")+(OFFSET(G$3,A2628-1,0,B2628,1)&lt;=G$2)),ROW(OFFSET(D$3,A2628-1,0,B2628,1)))</f>
        <v>2628</v>
      </c>
      <c r="H2628">
        <v>2626</v>
      </c>
      <c r="I2628" t="s">
        <v>1835</v>
      </c>
      <c r="J2628" t="s">
        <v>2725</v>
      </c>
    </row>
    <row r="2629" spans="1:10">
      <c r="A2629">
        <f>MATCH(H2629,H$3:H2629,0)</f>
        <v>2627</v>
      </c>
      <c r="B2629">
        <f t="shared" si="82"/>
        <v>1</v>
      </c>
      <c r="C2629">
        <f t="shared" ca="1" si="83"/>
        <v>2629</v>
      </c>
      <c r="H2629">
        <v>2627</v>
      </c>
      <c r="I2629" t="s">
        <v>3882</v>
      </c>
      <c r="J2629" t="s">
        <v>3883</v>
      </c>
    </row>
    <row r="2630" spans="1:10">
      <c r="A2630">
        <f>MATCH(H2630,H$3:H2630,0)</f>
        <v>2628</v>
      </c>
      <c r="B2630">
        <f t="shared" si="82"/>
        <v>1</v>
      </c>
      <c r="C2630">
        <f t="shared" ca="1" si="83"/>
        <v>2630</v>
      </c>
      <c r="H2630">
        <v>2628</v>
      </c>
      <c r="I2630" t="s">
        <v>1080</v>
      </c>
      <c r="J2630" s="1" t="s">
        <v>3251</v>
      </c>
    </row>
    <row r="2631" spans="1:10">
      <c r="A2631">
        <f>MATCH(H2631,H$3:H2631,0)</f>
        <v>2629</v>
      </c>
      <c r="B2631">
        <f t="shared" si="82"/>
        <v>1</v>
      </c>
      <c r="C2631">
        <f t="shared" ca="1" si="83"/>
        <v>2631</v>
      </c>
      <c r="H2631">
        <v>2629</v>
      </c>
      <c r="I2631" t="s">
        <v>1074</v>
      </c>
      <c r="J2631" s="1" t="s">
        <v>3252</v>
      </c>
    </row>
    <row r="2632" spans="1:10">
      <c r="A2632">
        <f>MATCH(H2632,H$3:H2632,0)</f>
        <v>2630</v>
      </c>
      <c r="B2632">
        <f t="shared" si="82"/>
        <v>1</v>
      </c>
      <c r="C2632">
        <f t="shared" ca="1" si="83"/>
        <v>2632</v>
      </c>
      <c r="H2632">
        <v>2630</v>
      </c>
      <c r="I2632" t="s">
        <v>1841</v>
      </c>
      <c r="J2632" t="s">
        <v>2731</v>
      </c>
    </row>
    <row r="2633" spans="1:10">
      <c r="A2633">
        <f>MATCH(H2633,H$3:H2633,0)</f>
        <v>2631</v>
      </c>
      <c r="B2633">
        <f t="shared" si="82"/>
        <v>1</v>
      </c>
      <c r="C2633">
        <f t="shared" ca="1" si="83"/>
        <v>2633</v>
      </c>
      <c r="H2633">
        <v>2631</v>
      </c>
      <c r="I2633" t="s">
        <v>1840</v>
      </c>
      <c r="J2633" t="s">
        <v>2730</v>
      </c>
    </row>
    <row r="2634" spans="1:10">
      <c r="A2634">
        <f>MATCH(H2634,H$3:H2634,0)</f>
        <v>2632</v>
      </c>
      <c r="B2634">
        <f t="shared" si="82"/>
        <v>1</v>
      </c>
      <c r="C2634">
        <f t="shared" ca="1" si="83"/>
        <v>2634</v>
      </c>
      <c r="H2634">
        <v>2632</v>
      </c>
      <c r="I2634" t="s">
        <v>1341</v>
      </c>
      <c r="J2634" s="1" t="s">
        <v>3253</v>
      </c>
    </row>
    <row r="2635" spans="1:10">
      <c r="A2635">
        <f>MATCH(H2635,H$3:H2635,0)</f>
        <v>2633</v>
      </c>
      <c r="B2635">
        <f t="shared" si="82"/>
        <v>1</v>
      </c>
      <c r="C2635">
        <f t="shared" ca="1" si="83"/>
        <v>2635</v>
      </c>
      <c r="H2635">
        <v>2633</v>
      </c>
      <c r="I2635" t="s">
        <v>1851</v>
      </c>
      <c r="J2635" t="s">
        <v>1851</v>
      </c>
    </row>
    <row r="2636" spans="1:10">
      <c r="A2636">
        <f>MATCH(H2636,H$3:H2636,0)</f>
        <v>2634</v>
      </c>
      <c r="B2636">
        <f t="shared" si="82"/>
        <v>1</v>
      </c>
      <c r="C2636">
        <f t="shared" ca="1" si="83"/>
        <v>2636</v>
      </c>
      <c r="H2636">
        <v>2634</v>
      </c>
      <c r="I2636" t="s">
        <v>1834</v>
      </c>
      <c r="J2636" t="s">
        <v>2724</v>
      </c>
    </row>
    <row r="2637" spans="1:10">
      <c r="A2637">
        <f>MATCH(H2637,H$3:H2637,0)</f>
        <v>2635</v>
      </c>
      <c r="B2637">
        <f t="shared" si="82"/>
        <v>1</v>
      </c>
      <c r="C2637">
        <f t="shared" ca="1" si="83"/>
        <v>2637</v>
      </c>
      <c r="H2637">
        <v>2635</v>
      </c>
      <c r="I2637" t="s">
        <v>1839</v>
      </c>
      <c r="J2637" t="s">
        <v>2729</v>
      </c>
    </row>
    <row r="2638" spans="1:10">
      <c r="A2638">
        <f>MATCH(H2638,H$3:H2638,0)</f>
        <v>2636</v>
      </c>
      <c r="B2638">
        <f t="shared" si="82"/>
        <v>1</v>
      </c>
      <c r="C2638">
        <f t="shared" ca="1" si="83"/>
        <v>2638</v>
      </c>
      <c r="H2638">
        <v>2636</v>
      </c>
      <c r="I2638" t="s">
        <v>1849</v>
      </c>
      <c r="J2638" t="s">
        <v>2736</v>
      </c>
    </row>
    <row r="2639" spans="1:10">
      <c r="A2639">
        <f>MATCH(H2639,H$3:H2639,0)</f>
        <v>2637</v>
      </c>
      <c r="B2639">
        <f t="shared" si="82"/>
        <v>1</v>
      </c>
      <c r="C2639">
        <f t="shared" ca="1" si="83"/>
        <v>2639</v>
      </c>
      <c r="H2639">
        <v>2637</v>
      </c>
      <c r="I2639" t="s">
        <v>284</v>
      </c>
      <c r="J2639" t="s">
        <v>2772</v>
      </c>
    </row>
    <row r="2640" spans="1:10">
      <c r="A2640">
        <f>MATCH(H2640,H$3:H2640,0)</f>
        <v>2638</v>
      </c>
      <c r="B2640">
        <f t="shared" si="82"/>
        <v>1</v>
      </c>
      <c r="C2640">
        <f t="shared" ca="1" si="83"/>
        <v>2640</v>
      </c>
      <c r="H2640">
        <v>2638</v>
      </c>
      <c r="I2640" t="s">
        <v>1881</v>
      </c>
      <c r="J2640" t="s">
        <v>2758</v>
      </c>
    </row>
    <row r="2641" spans="1:10">
      <c r="A2641">
        <f>MATCH(H2641,H$3:H2641,0)</f>
        <v>2639</v>
      </c>
      <c r="B2641">
        <f t="shared" si="82"/>
        <v>1</v>
      </c>
      <c r="C2641">
        <f t="shared" ca="1" si="83"/>
        <v>2641</v>
      </c>
      <c r="H2641">
        <v>2639</v>
      </c>
      <c r="I2641" t="s">
        <v>289</v>
      </c>
      <c r="J2641" s="1" t="s">
        <v>3254</v>
      </c>
    </row>
    <row r="2642" spans="1:10">
      <c r="A2642">
        <f>MATCH(H2642,H$3:H2642,0)</f>
        <v>2640</v>
      </c>
      <c r="B2642">
        <f t="shared" si="82"/>
        <v>1</v>
      </c>
      <c r="C2642">
        <f t="shared" ca="1" si="83"/>
        <v>2642</v>
      </c>
      <c r="H2642">
        <v>2640</v>
      </c>
      <c r="I2642" t="s">
        <v>1944</v>
      </c>
      <c r="J2642" t="s">
        <v>2817</v>
      </c>
    </row>
    <row r="2643" spans="1:10">
      <c r="A2643">
        <f>MATCH(H2643,H$3:H2643,0)</f>
        <v>2641</v>
      </c>
      <c r="B2643">
        <f t="shared" si="82"/>
        <v>1</v>
      </c>
      <c r="C2643">
        <f t="shared" ca="1" si="83"/>
        <v>2643</v>
      </c>
      <c r="H2643">
        <v>2641</v>
      </c>
      <c r="I2643" t="s">
        <v>1941</v>
      </c>
      <c r="J2643" t="s">
        <v>2814</v>
      </c>
    </row>
    <row r="2644" spans="1:10">
      <c r="A2644">
        <f>MATCH(H2644,H$3:H2644,0)</f>
        <v>2642</v>
      </c>
      <c r="B2644">
        <f t="shared" si="82"/>
        <v>1</v>
      </c>
      <c r="C2644">
        <f t="shared" ca="1" si="83"/>
        <v>2644</v>
      </c>
      <c r="H2644">
        <v>2642</v>
      </c>
      <c r="I2644" t="s">
        <v>1947</v>
      </c>
      <c r="J2644" t="s">
        <v>2820</v>
      </c>
    </row>
    <row r="2645" spans="1:10">
      <c r="A2645">
        <f>MATCH(H2645,H$3:H2645,0)</f>
        <v>2643</v>
      </c>
      <c r="B2645">
        <f t="shared" si="82"/>
        <v>1</v>
      </c>
      <c r="C2645">
        <f t="shared" ca="1" si="83"/>
        <v>2645</v>
      </c>
      <c r="H2645">
        <v>2643</v>
      </c>
      <c r="I2645" t="s">
        <v>1948</v>
      </c>
      <c r="J2645" t="s">
        <v>2821</v>
      </c>
    </row>
    <row r="2646" spans="1:10">
      <c r="A2646">
        <f>MATCH(H2646,H$3:H2646,0)</f>
        <v>2644</v>
      </c>
      <c r="B2646">
        <f t="shared" si="82"/>
        <v>1</v>
      </c>
      <c r="C2646">
        <f t="shared" ca="1" si="83"/>
        <v>2646</v>
      </c>
      <c r="H2646">
        <v>2644</v>
      </c>
      <c r="I2646" t="s">
        <v>1933</v>
      </c>
      <c r="J2646" t="s">
        <v>2809</v>
      </c>
    </row>
    <row r="2647" spans="1:10">
      <c r="A2647">
        <f>MATCH(H2647,H$3:H2647,0)</f>
        <v>2645</v>
      </c>
      <c r="B2647">
        <f t="shared" si="82"/>
        <v>1</v>
      </c>
      <c r="C2647">
        <f t="shared" ca="1" si="83"/>
        <v>2647</v>
      </c>
      <c r="H2647">
        <v>2645</v>
      </c>
      <c r="I2647" t="s">
        <v>1934</v>
      </c>
      <c r="J2647" t="s">
        <v>2810</v>
      </c>
    </row>
    <row r="2648" spans="1:10">
      <c r="A2648">
        <f>MATCH(H2648,H$3:H2648,0)</f>
        <v>2646</v>
      </c>
      <c r="B2648">
        <f t="shared" si="82"/>
        <v>1</v>
      </c>
      <c r="C2648">
        <f t="shared" ca="1" si="83"/>
        <v>2648</v>
      </c>
      <c r="H2648">
        <v>2646</v>
      </c>
      <c r="I2648" t="s">
        <v>1930</v>
      </c>
      <c r="J2648" t="s">
        <v>2806</v>
      </c>
    </row>
    <row r="2649" spans="1:10">
      <c r="A2649">
        <f>MATCH(H2649,H$3:H2649,0)</f>
        <v>2647</v>
      </c>
      <c r="B2649">
        <f t="shared" si="82"/>
        <v>1</v>
      </c>
      <c r="C2649">
        <f t="shared" ca="1" si="83"/>
        <v>2649</v>
      </c>
      <c r="H2649">
        <v>2647</v>
      </c>
      <c r="I2649" t="s">
        <v>1929</v>
      </c>
      <c r="J2649" t="s">
        <v>2805</v>
      </c>
    </row>
    <row r="2650" spans="1:10">
      <c r="A2650">
        <f>MATCH(H2650,H$3:H2650,0)</f>
        <v>2648</v>
      </c>
      <c r="B2650">
        <f t="shared" si="82"/>
        <v>1</v>
      </c>
      <c r="C2650">
        <f t="shared" ca="1" si="83"/>
        <v>2650</v>
      </c>
      <c r="H2650">
        <v>2648</v>
      </c>
      <c r="I2650" t="s">
        <v>1147</v>
      </c>
      <c r="J2650" t="s">
        <v>2224</v>
      </c>
    </row>
    <row r="2651" spans="1:10">
      <c r="A2651">
        <f>MATCH(H2651,H$3:H2651,0)</f>
        <v>2649</v>
      </c>
      <c r="B2651">
        <f t="shared" si="82"/>
        <v>1</v>
      </c>
      <c r="C2651">
        <f t="shared" ca="1" si="83"/>
        <v>2651</v>
      </c>
      <c r="H2651">
        <v>2649</v>
      </c>
      <c r="I2651" t="s">
        <v>1127</v>
      </c>
      <c r="J2651" t="s">
        <v>1127</v>
      </c>
    </row>
    <row r="2652" spans="1:10">
      <c r="A2652">
        <f>MATCH(H2652,H$3:H2652,0)</f>
        <v>2650</v>
      </c>
      <c r="B2652">
        <f t="shared" si="82"/>
        <v>1</v>
      </c>
      <c r="C2652">
        <f t="shared" ca="1" si="83"/>
        <v>2652</v>
      </c>
      <c r="H2652">
        <v>2650</v>
      </c>
      <c r="I2652" t="s">
        <v>1417</v>
      </c>
      <c r="J2652" t="s">
        <v>2437</v>
      </c>
    </row>
    <row r="2653" spans="1:10">
      <c r="A2653">
        <f>MATCH(H2653,H$3:H2653,0)</f>
        <v>2651</v>
      </c>
      <c r="B2653">
        <f t="shared" si="82"/>
        <v>1</v>
      </c>
      <c r="C2653">
        <f t="shared" ca="1" si="83"/>
        <v>2653</v>
      </c>
      <c r="H2653">
        <v>2651</v>
      </c>
      <c r="I2653" t="s">
        <v>1997</v>
      </c>
      <c r="J2653" t="s">
        <v>3155</v>
      </c>
    </row>
    <row r="2654" spans="1:10">
      <c r="A2654">
        <f>MATCH(H2654,H$3:H2654,0)</f>
        <v>2652</v>
      </c>
      <c r="B2654">
        <f t="shared" si="82"/>
        <v>1</v>
      </c>
      <c r="C2654">
        <f t="shared" ca="1" si="83"/>
        <v>2654</v>
      </c>
      <c r="H2654">
        <v>2652</v>
      </c>
      <c r="I2654" t="s">
        <v>2000</v>
      </c>
      <c r="J2654" t="s">
        <v>3156</v>
      </c>
    </row>
    <row r="2655" spans="1:10">
      <c r="A2655">
        <f>MATCH(H2655,H$3:H2655,0)</f>
        <v>2653</v>
      </c>
      <c r="B2655">
        <f t="shared" si="82"/>
        <v>1</v>
      </c>
      <c r="C2655">
        <f t="shared" ca="1" si="83"/>
        <v>2655</v>
      </c>
      <c r="H2655">
        <v>2653</v>
      </c>
      <c r="I2655" t="s">
        <v>1431</v>
      </c>
      <c r="J2655" s="1" t="s">
        <v>3256</v>
      </c>
    </row>
    <row r="2656" spans="1:10">
      <c r="A2656">
        <f>MATCH(H2656,H$3:H2656,0)</f>
        <v>2654</v>
      </c>
      <c r="B2656">
        <f t="shared" si="82"/>
        <v>1</v>
      </c>
      <c r="C2656">
        <f t="shared" ca="1" si="83"/>
        <v>2656</v>
      </c>
      <c r="H2656">
        <v>2654</v>
      </c>
      <c r="I2656" t="s">
        <v>1430</v>
      </c>
      <c r="J2656" s="1" t="s">
        <v>3255</v>
      </c>
    </row>
    <row r="2657" spans="1:10">
      <c r="A2657">
        <f>MATCH(H2657,H$3:H2657,0)</f>
        <v>2655</v>
      </c>
      <c r="B2657">
        <f t="shared" si="82"/>
        <v>1</v>
      </c>
      <c r="C2657">
        <f t="shared" ca="1" si="83"/>
        <v>2657</v>
      </c>
      <c r="H2657">
        <v>2655</v>
      </c>
      <c r="I2657" t="s">
        <v>1374</v>
      </c>
      <c r="J2657" t="s">
        <v>2406</v>
      </c>
    </row>
    <row r="2658" spans="1:10">
      <c r="A2658">
        <f>MATCH(H2658,H$3:H2658,0)</f>
        <v>2656</v>
      </c>
      <c r="B2658">
        <f t="shared" si="82"/>
        <v>1</v>
      </c>
      <c r="C2658">
        <f t="shared" ca="1" si="83"/>
        <v>2658</v>
      </c>
      <c r="H2658">
        <v>2656</v>
      </c>
      <c r="I2658" t="s">
        <v>1751</v>
      </c>
      <c r="J2658" t="s">
        <v>2662</v>
      </c>
    </row>
    <row r="2659" spans="1:10">
      <c r="A2659">
        <f>MATCH(H2659,H$3:H2659,0)</f>
        <v>2657</v>
      </c>
      <c r="B2659">
        <f t="shared" si="82"/>
        <v>1</v>
      </c>
      <c r="C2659">
        <f t="shared" ca="1" si="83"/>
        <v>2659</v>
      </c>
      <c r="H2659">
        <v>2657</v>
      </c>
      <c r="I2659" t="s">
        <v>2172</v>
      </c>
      <c r="J2659" t="s">
        <v>2984</v>
      </c>
    </row>
    <row r="2660" spans="1:10">
      <c r="A2660">
        <f>MATCH(H2660,H$3:H2660,0)</f>
        <v>2658</v>
      </c>
      <c r="B2660">
        <f t="shared" si="82"/>
        <v>1</v>
      </c>
      <c r="C2660">
        <f t="shared" ca="1" si="83"/>
        <v>2660</v>
      </c>
      <c r="H2660">
        <v>2658</v>
      </c>
      <c r="I2660" t="s">
        <v>3027</v>
      </c>
      <c r="J2660" t="s">
        <v>3059</v>
      </c>
    </row>
    <row r="2661" spans="1:10">
      <c r="A2661">
        <f>MATCH(H2661,H$3:H2661,0)</f>
        <v>2659</v>
      </c>
      <c r="B2661">
        <f t="shared" si="82"/>
        <v>1</v>
      </c>
      <c r="C2661">
        <f t="shared" ca="1" si="83"/>
        <v>2661</v>
      </c>
      <c r="H2661">
        <v>2659</v>
      </c>
      <c r="I2661" t="s">
        <v>2134</v>
      </c>
      <c r="J2661" s="1" t="s">
        <v>3257</v>
      </c>
    </row>
    <row r="2662" spans="1:10">
      <c r="A2662">
        <f>MATCH(H2662,H$3:H2662,0)</f>
        <v>2660</v>
      </c>
      <c r="B2662">
        <f t="shared" si="82"/>
        <v>1</v>
      </c>
      <c r="C2662">
        <f t="shared" ca="1" si="83"/>
        <v>2662</v>
      </c>
      <c r="H2662">
        <v>2660</v>
      </c>
      <c r="I2662" t="s">
        <v>2127</v>
      </c>
      <c r="J2662" s="1" t="s">
        <v>3258</v>
      </c>
    </row>
    <row r="2663" spans="1:10">
      <c r="A2663">
        <f>MATCH(H2663,H$3:H2663,0)</f>
        <v>2661</v>
      </c>
      <c r="B2663">
        <f t="shared" si="82"/>
        <v>1</v>
      </c>
      <c r="C2663">
        <f t="shared" ca="1" si="83"/>
        <v>2663</v>
      </c>
      <c r="H2663">
        <v>2661</v>
      </c>
      <c r="I2663" t="s">
        <v>2121</v>
      </c>
      <c r="J2663" s="1" t="s">
        <v>3259</v>
      </c>
    </row>
    <row r="2664" spans="1:10">
      <c r="A2664">
        <f>MATCH(H2664,H$3:H2664,0)</f>
        <v>2662</v>
      </c>
      <c r="B2664">
        <f t="shared" si="82"/>
        <v>1</v>
      </c>
      <c r="C2664">
        <f t="shared" ca="1" si="83"/>
        <v>2664</v>
      </c>
      <c r="H2664">
        <v>2662</v>
      </c>
      <c r="I2664" t="s">
        <v>2120</v>
      </c>
      <c r="J2664" s="1" t="s">
        <v>3260</v>
      </c>
    </row>
    <row r="2665" spans="1:10">
      <c r="A2665">
        <f>MATCH(H2665,H$3:H2665,0)</f>
        <v>2663</v>
      </c>
      <c r="B2665">
        <f t="shared" si="82"/>
        <v>1</v>
      </c>
      <c r="C2665">
        <f t="shared" ca="1" si="83"/>
        <v>2665</v>
      </c>
      <c r="H2665">
        <v>2663</v>
      </c>
      <c r="I2665" t="s">
        <v>2119</v>
      </c>
      <c r="J2665" s="1" t="s">
        <v>3261</v>
      </c>
    </row>
    <row r="2666" spans="1:10">
      <c r="A2666">
        <f>MATCH(H2666,H$3:H2666,0)</f>
        <v>2664</v>
      </c>
      <c r="B2666">
        <f t="shared" si="82"/>
        <v>1</v>
      </c>
      <c r="C2666">
        <f t="shared" ca="1" si="83"/>
        <v>2666</v>
      </c>
      <c r="H2666">
        <v>2664</v>
      </c>
      <c r="I2666" t="s">
        <v>3914</v>
      </c>
      <c r="J2666" s="1" t="s">
        <v>3916</v>
      </c>
    </row>
    <row r="2667" spans="1:10">
      <c r="A2667">
        <f>MATCH(H2667,H$3:H2667,0)</f>
        <v>2665</v>
      </c>
      <c r="B2667">
        <f t="shared" si="82"/>
        <v>1</v>
      </c>
      <c r="C2667">
        <f t="shared" ca="1" si="83"/>
        <v>2667</v>
      </c>
      <c r="H2667">
        <v>2665</v>
      </c>
      <c r="I2667" t="s">
        <v>3915</v>
      </c>
      <c r="J2667" s="1" t="s">
        <v>3917</v>
      </c>
    </row>
    <row r="2668" spans="1:10">
      <c r="A2668">
        <f>MATCH(H2668,H$3:H2668,0)</f>
        <v>2666</v>
      </c>
      <c r="B2668">
        <f t="shared" si="82"/>
        <v>1</v>
      </c>
      <c r="C2668">
        <f t="shared" ca="1" si="83"/>
        <v>2668</v>
      </c>
      <c r="H2668">
        <v>2666</v>
      </c>
      <c r="I2668" t="s">
        <v>1257</v>
      </c>
      <c r="J2668" t="s">
        <v>2163</v>
      </c>
    </row>
    <row r="2669" spans="1:10">
      <c r="A2669">
        <f>MATCH(H2669,H$3:H2669,0)</f>
        <v>2667</v>
      </c>
      <c r="B2669">
        <f t="shared" si="82"/>
        <v>1</v>
      </c>
      <c r="C2669">
        <f t="shared" ca="1" si="83"/>
        <v>2669</v>
      </c>
      <c r="H2669">
        <v>2667</v>
      </c>
      <c r="I2669" t="s">
        <v>1136</v>
      </c>
      <c r="J2669" t="s">
        <v>3062</v>
      </c>
    </row>
    <row r="2670" spans="1:10">
      <c r="A2670">
        <f>MATCH(H2670,H$3:H2670,0)</f>
        <v>2668</v>
      </c>
      <c r="B2670">
        <f t="shared" si="82"/>
        <v>1</v>
      </c>
      <c r="C2670">
        <f t="shared" ca="1" si="83"/>
        <v>2670</v>
      </c>
      <c r="H2670">
        <v>2668</v>
      </c>
      <c r="I2670" t="s">
        <v>1704</v>
      </c>
      <c r="J2670" t="s">
        <v>3262</v>
      </c>
    </row>
    <row r="2671" spans="1:10">
      <c r="A2671">
        <f>MATCH(H2671,H$3:H2671,0)</f>
        <v>2669</v>
      </c>
      <c r="B2671">
        <f t="shared" si="82"/>
        <v>1</v>
      </c>
      <c r="C2671">
        <f t="shared" ca="1" si="83"/>
        <v>2671</v>
      </c>
      <c r="H2671">
        <v>2669</v>
      </c>
      <c r="I2671" t="s">
        <v>2177</v>
      </c>
      <c r="J2671" t="s">
        <v>2987</v>
      </c>
    </row>
    <row r="2672" spans="1:10">
      <c r="A2672">
        <f>MATCH(H2672,H$3:H2672,0)</f>
        <v>2670</v>
      </c>
      <c r="B2672">
        <f t="shared" si="82"/>
        <v>1</v>
      </c>
      <c r="C2672">
        <f t="shared" ca="1" si="83"/>
        <v>2672</v>
      </c>
      <c r="H2672">
        <v>2670</v>
      </c>
      <c r="I2672" t="s">
        <v>4002</v>
      </c>
      <c r="J2672" s="1" t="s">
        <v>4004</v>
      </c>
    </row>
    <row r="2673" spans="1:10">
      <c r="A2673">
        <f>MATCH(H2673,H$3:H2673,0)</f>
        <v>2671</v>
      </c>
      <c r="B2673">
        <f t="shared" si="82"/>
        <v>1</v>
      </c>
      <c r="C2673">
        <f t="shared" ca="1" si="83"/>
        <v>2673</v>
      </c>
      <c r="H2673">
        <v>2671</v>
      </c>
      <c r="I2673" t="s">
        <v>4007</v>
      </c>
      <c r="J2673" s="1" t="s">
        <v>4008</v>
      </c>
    </row>
    <row r="2674" spans="1:10">
      <c r="A2674">
        <f>MATCH(H2674,H$3:H2674,0)</f>
        <v>2672</v>
      </c>
      <c r="B2674">
        <f t="shared" si="82"/>
        <v>1</v>
      </c>
      <c r="C2674">
        <f t="shared" ca="1" si="83"/>
        <v>2674</v>
      </c>
      <c r="H2674">
        <v>2672</v>
      </c>
      <c r="I2674" t="s">
        <v>3839</v>
      </c>
      <c r="J2674" s="1" t="s">
        <v>3840</v>
      </c>
    </row>
    <row r="2675" spans="1:10">
      <c r="A2675">
        <f>MATCH(H2675,H$3:H2675,0)</f>
        <v>2673</v>
      </c>
      <c r="B2675">
        <f t="shared" si="82"/>
        <v>1</v>
      </c>
      <c r="C2675">
        <f t="shared" ca="1" si="83"/>
        <v>2675</v>
      </c>
      <c r="H2675">
        <v>2673</v>
      </c>
      <c r="I2675" t="s">
        <v>4005</v>
      </c>
      <c r="J2675" t="s">
        <v>4006</v>
      </c>
    </row>
    <row r="2676" spans="1:10">
      <c r="A2676">
        <f>MATCH(H2676,H$3:H2676,0)</f>
        <v>2674</v>
      </c>
      <c r="B2676">
        <f t="shared" si="82"/>
        <v>1</v>
      </c>
      <c r="C2676">
        <f t="shared" ca="1" si="83"/>
        <v>2676</v>
      </c>
      <c r="H2676">
        <v>2674</v>
      </c>
      <c r="I2676" t="s">
        <v>1435</v>
      </c>
      <c r="J2676" t="s">
        <v>2012</v>
      </c>
    </row>
    <row r="2677" spans="1:10">
      <c r="A2677">
        <f>MATCH(H2677,H$3:H2677,0)</f>
        <v>2675</v>
      </c>
      <c r="B2677">
        <f t="shared" si="82"/>
        <v>1</v>
      </c>
      <c r="C2677">
        <f t="shared" ca="1" si="83"/>
        <v>2677</v>
      </c>
      <c r="H2677">
        <v>2675</v>
      </c>
      <c r="I2677" t="s">
        <v>1191</v>
      </c>
      <c r="J2677" t="s">
        <v>2252</v>
      </c>
    </row>
    <row r="2678" spans="1:10">
      <c r="A2678">
        <f>MATCH(H2678,H$3:H2678,0)</f>
        <v>2676</v>
      </c>
      <c r="B2678">
        <f t="shared" si="82"/>
        <v>1</v>
      </c>
      <c r="C2678">
        <f t="shared" ca="1" si="83"/>
        <v>2678</v>
      </c>
      <c r="H2678">
        <v>2676</v>
      </c>
      <c r="I2678" t="s">
        <v>1650</v>
      </c>
      <c r="J2678" t="s">
        <v>2590</v>
      </c>
    </row>
    <row r="2679" spans="1:10">
      <c r="A2679">
        <f>MATCH(H2679,H$3:H2679,0)</f>
        <v>2677</v>
      </c>
      <c r="B2679">
        <f t="shared" si="82"/>
        <v>1</v>
      </c>
      <c r="C2679">
        <f t="shared" ca="1" si="83"/>
        <v>2679</v>
      </c>
      <c r="H2679">
        <v>2677</v>
      </c>
      <c r="I2679" t="s">
        <v>1760</v>
      </c>
      <c r="J2679" t="s">
        <v>2671</v>
      </c>
    </row>
    <row r="2680" spans="1:10">
      <c r="A2680">
        <f>MATCH(H2680,H$3:H2680,0)</f>
        <v>2678</v>
      </c>
      <c r="B2680">
        <f t="shared" si="82"/>
        <v>1</v>
      </c>
      <c r="C2680">
        <f t="shared" ca="1" si="83"/>
        <v>2680</v>
      </c>
      <c r="H2680">
        <v>2678</v>
      </c>
      <c r="I2680" t="s">
        <v>248</v>
      </c>
      <c r="J2680" t="s">
        <v>2440</v>
      </c>
    </row>
    <row r="2681" spans="1:10">
      <c r="A2681">
        <f>MATCH(H2681,H$3:H2681,0)</f>
        <v>2679</v>
      </c>
      <c r="B2681">
        <f t="shared" si="82"/>
        <v>1</v>
      </c>
      <c r="C2681">
        <f t="shared" ca="1" si="83"/>
        <v>2681</v>
      </c>
      <c r="H2681">
        <v>2679</v>
      </c>
      <c r="I2681" t="s">
        <v>1778</v>
      </c>
      <c r="J2681" t="s">
        <v>2687</v>
      </c>
    </row>
    <row r="2682" spans="1:10">
      <c r="A2682">
        <f>MATCH(H2682,H$3:H2682,0)</f>
        <v>2680</v>
      </c>
      <c r="B2682">
        <f t="shared" si="82"/>
        <v>1</v>
      </c>
      <c r="C2682">
        <f t="shared" ca="1" si="83"/>
        <v>2682</v>
      </c>
      <c r="H2682">
        <v>2680</v>
      </c>
      <c r="I2682" t="s">
        <v>1576</v>
      </c>
      <c r="J2682" t="s">
        <v>2550</v>
      </c>
    </row>
    <row r="2683" spans="1:10">
      <c r="A2683">
        <f>MATCH(H2683,H$3:H2683,0)</f>
        <v>2681</v>
      </c>
      <c r="B2683">
        <f t="shared" si="82"/>
        <v>1</v>
      </c>
      <c r="C2683">
        <f t="shared" ca="1" si="83"/>
        <v>2683</v>
      </c>
      <c r="H2683">
        <v>2681</v>
      </c>
      <c r="I2683" t="s">
        <v>256</v>
      </c>
      <c r="J2683" t="s">
        <v>2207</v>
      </c>
    </row>
    <row r="2684" spans="1:10">
      <c r="A2684">
        <f>MATCH(H2684,H$3:H2684,0)</f>
        <v>2682</v>
      </c>
      <c r="B2684">
        <f t="shared" si="82"/>
        <v>1</v>
      </c>
      <c r="C2684">
        <f t="shared" ca="1" si="83"/>
        <v>2684</v>
      </c>
      <c r="H2684">
        <v>2682</v>
      </c>
      <c r="I2684" t="s">
        <v>1869</v>
      </c>
      <c r="J2684" t="s">
        <v>2654</v>
      </c>
    </row>
    <row r="2685" spans="1:10">
      <c r="A2685">
        <f>MATCH(H2685,H$3:H2685,0)</f>
        <v>2683</v>
      </c>
      <c r="B2685">
        <f t="shared" si="82"/>
        <v>1</v>
      </c>
      <c r="C2685">
        <f t="shared" ca="1" si="83"/>
        <v>2685</v>
      </c>
      <c r="H2685">
        <v>2683</v>
      </c>
      <c r="I2685" t="s">
        <v>1981</v>
      </c>
      <c r="J2685" t="s">
        <v>2857</v>
      </c>
    </row>
    <row r="2686" spans="1:10">
      <c r="A2686">
        <f>MATCH(H2686,H$3:H2686,0)</f>
        <v>2684</v>
      </c>
      <c r="B2686">
        <f t="shared" si="82"/>
        <v>1</v>
      </c>
      <c r="C2686">
        <f t="shared" ca="1" si="83"/>
        <v>2686</v>
      </c>
      <c r="H2686">
        <v>2684</v>
      </c>
      <c r="I2686" t="s">
        <v>369</v>
      </c>
      <c r="J2686" t="s">
        <v>747</v>
      </c>
    </row>
    <row r="2687" spans="1:10">
      <c r="A2687">
        <f>MATCH(H2687,H$3:H2687,0)</f>
        <v>2685</v>
      </c>
      <c r="B2687">
        <f t="shared" si="82"/>
        <v>1</v>
      </c>
      <c r="C2687">
        <f t="shared" ca="1" si="83"/>
        <v>2687</v>
      </c>
      <c r="H2687">
        <v>2685</v>
      </c>
      <c r="I2687" t="s">
        <v>1919</v>
      </c>
      <c r="J2687" t="s">
        <v>2794</v>
      </c>
    </row>
    <row r="2688" spans="1:10">
      <c r="A2688">
        <f>MATCH(H2688,H$3:H2688,0)</f>
        <v>2686</v>
      </c>
      <c r="B2688">
        <f t="shared" si="82"/>
        <v>1</v>
      </c>
      <c r="C2688">
        <f t="shared" ca="1" si="83"/>
        <v>2688</v>
      </c>
      <c r="H2688">
        <v>2686</v>
      </c>
      <c r="I2688" t="s">
        <v>1772</v>
      </c>
      <c r="J2688" t="s">
        <v>2680</v>
      </c>
    </row>
    <row r="2689" spans="1:10">
      <c r="A2689">
        <f>MATCH(H2689,H$3:H2689,0)</f>
        <v>2687</v>
      </c>
      <c r="B2689">
        <f t="shared" si="82"/>
        <v>1</v>
      </c>
      <c r="C2689">
        <f t="shared" ca="1" si="83"/>
        <v>2689</v>
      </c>
      <c r="H2689">
        <v>2687</v>
      </c>
      <c r="I2689" t="s">
        <v>1129</v>
      </c>
      <c r="J2689" t="s">
        <v>2278</v>
      </c>
    </row>
    <row r="2690" spans="1:10">
      <c r="A2690">
        <f>MATCH(H2690,H$3:H2690,0)</f>
        <v>2688</v>
      </c>
      <c r="B2690">
        <f t="shared" si="82"/>
        <v>1</v>
      </c>
      <c r="C2690">
        <f t="shared" ca="1" si="83"/>
        <v>2690</v>
      </c>
      <c r="H2690">
        <v>2688</v>
      </c>
      <c r="I2690" t="s">
        <v>3018</v>
      </c>
      <c r="J2690" t="s">
        <v>3054</v>
      </c>
    </row>
    <row r="2691" spans="1:10">
      <c r="A2691">
        <f>MATCH(H2691,H$3:H2691,0)</f>
        <v>2689</v>
      </c>
      <c r="B2691">
        <f t="shared" si="82"/>
        <v>1</v>
      </c>
      <c r="C2691">
        <f t="shared" ca="1" si="83"/>
        <v>2691</v>
      </c>
      <c r="H2691">
        <v>2689</v>
      </c>
      <c r="I2691" t="s">
        <v>3020</v>
      </c>
      <c r="J2691" t="s">
        <v>3056</v>
      </c>
    </row>
    <row r="2692" spans="1:10">
      <c r="A2692">
        <f>MATCH(H2692,H$3:H2692,0)</f>
        <v>2690</v>
      </c>
      <c r="B2692">
        <f t="shared" ref="B2692:B2755" si="84">COUNTIF(H$3:H$3102,H2692)</f>
        <v>1</v>
      </c>
      <c r="C2692">
        <f t="shared" ref="C2692:C2755" ca="1" si="85">LOOKUP(1,1/((OFFSET(D$3,A2692-1,0,B2692,1)="")+(OFFSET(D$3,A2692-1,0,B2692,1)=D$2))/((OFFSET(E$3,A2692-1,0,B2692,1)="")+(OFFSET(E$3,A2692-1,0,B2692,1)=E$2))/((OFFSET(F$3,A2692-1,0,B2692,1)="")+(OFFSET(F$3,A2692-1,0,B2692,1)=F$2))/((OFFSET(G$3,A2692-1,0,B2692,1)="")+(OFFSET(G$3,A2692-1,0,B2692,1)&lt;=G$2)),ROW(OFFSET(D$3,A2692-1,0,B2692,1)))</f>
        <v>2692</v>
      </c>
      <c r="H2692">
        <v>2690</v>
      </c>
      <c r="I2692" t="s">
        <v>3019</v>
      </c>
      <c r="J2692" t="s">
        <v>3055</v>
      </c>
    </row>
    <row r="2693" spans="1:10">
      <c r="A2693">
        <f>MATCH(H2693,H$3:H2693,0)</f>
        <v>2691</v>
      </c>
      <c r="B2693">
        <f t="shared" si="84"/>
        <v>1</v>
      </c>
      <c r="C2693">
        <f t="shared" ca="1" si="85"/>
        <v>2693</v>
      </c>
      <c r="H2693">
        <v>2691</v>
      </c>
      <c r="I2693" t="s">
        <v>1669</v>
      </c>
      <c r="J2693" t="s">
        <v>2251</v>
      </c>
    </row>
    <row r="2694" spans="1:10">
      <c r="A2694">
        <f>MATCH(H2694,H$3:H2694,0)</f>
        <v>2692</v>
      </c>
      <c r="B2694">
        <f t="shared" si="84"/>
        <v>1</v>
      </c>
      <c r="C2694">
        <f t="shared" ca="1" si="85"/>
        <v>2694</v>
      </c>
      <c r="H2694">
        <v>2692</v>
      </c>
      <c r="I2694" t="s">
        <v>1937</v>
      </c>
      <c r="J2694" t="s">
        <v>3086</v>
      </c>
    </row>
    <row r="2695" spans="1:10">
      <c r="A2695">
        <f>MATCH(H2695,H$3:H2695,0)</f>
        <v>2693</v>
      </c>
      <c r="B2695">
        <f t="shared" si="84"/>
        <v>1</v>
      </c>
      <c r="C2695">
        <f t="shared" ca="1" si="85"/>
        <v>2695</v>
      </c>
      <c r="H2695">
        <v>2693</v>
      </c>
      <c r="I2695" t="s">
        <v>374</v>
      </c>
      <c r="J2695" t="s">
        <v>780</v>
      </c>
    </row>
    <row r="2696" spans="1:10">
      <c r="A2696">
        <f>MATCH(H2696,H$3:H2696,0)</f>
        <v>2694</v>
      </c>
      <c r="B2696">
        <f t="shared" si="84"/>
        <v>1</v>
      </c>
      <c r="C2696">
        <f t="shared" ca="1" si="85"/>
        <v>2696</v>
      </c>
      <c r="H2696">
        <v>2694</v>
      </c>
      <c r="I2696" t="s">
        <v>2001</v>
      </c>
      <c r="J2696" t="s">
        <v>2857</v>
      </c>
    </row>
    <row r="2697" spans="1:10">
      <c r="A2697">
        <f>MATCH(H2697,H$3:H2697,0)</f>
        <v>2695</v>
      </c>
      <c r="B2697">
        <f t="shared" si="84"/>
        <v>1</v>
      </c>
      <c r="C2697">
        <f t="shared" ca="1" si="85"/>
        <v>2697</v>
      </c>
      <c r="H2697">
        <v>2695</v>
      </c>
      <c r="I2697" t="s">
        <v>1870</v>
      </c>
      <c r="J2697" t="s">
        <v>2749</v>
      </c>
    </row>
    <row r="2698" spans="1:10">
      <c r="A2698">
        <f>MATCH(H2698,H$3:H2698,0)</f>
        <v>2696</v>
      </c>
      <c r="B2698">
        <f t="shared" si="84"/>
        <v>1</v>
      </c>
      <c r="C2698">
        <f t="shared" ca="1" si="85"/>
        <v>2698</v>
      </c>
      <c r="H2698">
        <v>2696</v>
      </c>
      <c r="I2698" t="s">
        <v>1103</v>
      </c>
      <c r="J2698" t="s">
        <v>2200</v>
      </c>
    </row>
    <row r="2699" spans="1:10" ht="38.25">
      <c r="A2699">
        <f>MATCH(H2699,H$3:H2699,0)</f>
        <v>2697</v>
      </c>
      <c r="B2699">
        <f t="shared" si="84"/>
        <v>1</v>
      </c>
      <c r="C2699">
        <f t="shared" ca="1" si="85"/>
        <v>2699</v>
      </c>
      <c r="H2699">
        <v>2697</v>
      </c>
      <c r="I2699" s="9" t="s">
        <v>3565</v>
      </c>
      <c r="J2699" s="9" t="s">
        <v>3566</v>
      </c>
    </row>
    <row r="2700" spans="1:10">
      <c r="A2700">
        <f>MATCH(H2700,H$3:H2700,0)</f>
        <v>2698</v>
      </c>
      <c r="B2700">
        <f t="shared" si="84"/>
        <v>1</v>
      </c>
      <c r="C2700">
        <f t="shared" ca="1" si="85"/>
        <v>2700</v>
      </c>
      <c r="H2700">
        <v>2698</v>
      </c>
      <c r="I2700" t="s">
        <v>2070</v>
      </c>
      <c r="J2700" t="s">
        <v>3157</v>
      </c>
    </row>
    <row r="2701" spans="1:10">
      <c r="A2701">
        <f>MATCH(H2701,H$3:H2701,0)</f>
        <v>2699</v>
      </c>
      <c r="B2701">
        <f t="shared" si="84"/>
        <v>1</v>
      </c>
      <c r="C2701">
        <f t="shared" ca="1" si="85"/>
        <v>2701</v>
      </c>
      <c r="H2701">
        <v>2699</v>
      </c>
      <c r="I2701" t="s">
        <v>1388</v>
      </c>
      <c r="J2701" t="s">
        <v>2419</v>
      </c>
    </row>
    <row r="2702" spans="1:10">
      <c r="A2702">
        <f>MATCH(H2702,H$3:H2702,0)</f>
        <v>2700</v>
      </c>
      <c r="B2702">
        <f t="shared" si="84"/>
        <v>1</v>
      </c>
      <c r="C2702">
        <f t="shared" ca="1" si="85"/>
        <v>2702</v>
      </c>
      <c r="H2702">
        <v>2700</v>
      </c>
      <c r="I2702" t="s">
        <v>1387</v>
      </c>
      <c r="J2702" t="s">
        <v>2414</v>
      </c>
    </row>
    <row r="2703" spans="1:10">
      <c r="A2703">
        <f>MATCH(H2703,H$3:H2703,0)</f>
        <v>2701</v>
      </c>
      <c r="B2703">
        <f t="shared" si="84"/>
        <v>1</v>
      </c>
      <c r="C2703">
        <f t="shared" ca="1" si="85"/>
        <v>2703</v>
      </c>
      <c r="H2703">
        <v>2701</v>
      </c>
      <c r="I2703" t="s">
        <v>1264</v>
      </c>
      <c r="J2703" t="s">
        <v>2310</v>
      </c>
    </row>
    <row r="2704" spans="1:10">
      <c r="A2704">
        <f>MATCH(H2704,H$3:H2704,0)</f>
        <v>2702</v>
      </c>
      <c r="B2704">
        <f t="shared" si="84"/>
        <v>1</v>
      </c>
      <c r="C2704">
        <f t="shared" ca="1" si="85"/>
        <v>2704</v>
      </c>
      <c r="H2704">
        <v>2702</v>
      </c>
      <c r="I2704" t="s">
        <v>1422</v>
      </c>
      <c r="J2704" t="s">
        <v>2442</v>
      </c>
    </row>
    <row r="2705" spans="1:10">
      <c r="A2705">
        <f>MATCH(H2705,H$3:H2705,0)</f>
        <v>2703</v>
      </c>
      <c r="B2705">
        <f t="shared" si="84"/>
        <v>1</v>
      </c>
      <c r="C2705">
        <f t="shared" ca="1" si="85"/>
        <v>2705</v>
      </c>
      <c r="H2705">
        <v>2703</v>
      </c>
      <c r="I2705" t="s">
        <v>2015</v>
      </c>
      <c r="J2705" t="s">
        <v>2866</v>
      </c>
    </row>
    <row r="2706" spans="1:10">
      <c r="A2706">
        <f>MATCH(H2706,H$3:H2706,0)</f>
        <v>2704</v>
      </c>
      <c r="B2706">
        <f t="shared" si="84"/>
        <v>1</v>
      </c>
      <c r="C2706">
        <f t="shared" ca="1" si="85"/>
        <v>2706</v>
      </c>
      <c r="H2706">
        <v>2704</v>
      </c>
      <c r="I2706" t="s">
        <v>2018</v>
      </c>
      <c r="J2706" t="s">
        <v>2869</v>
      </c>
    </row>
    <row r="2707" spans="1:10">
      <c r="A2707">
        <f>MATCH(H2707,H$3:H2707,0)</f>
        <v>2705</v>
      </c>
      <c r="B2707">
        <f t="shared" si="84"/>
        <v>1</v>
      </c>
      <c r="C2707">
        <f t="shared" ca="1" si="85"/>
        <v>2707</v>
      </c>
      <c r="H2707">
        <v>2705</v>
      </c>
      <c r="I2707" t="s">
        <v>208</v>
      </c>
      <c r="J2707" t="s">
        <v>3088</v>
      </c>
    </row>
    <row r="2708" spans="1:10">
      <c r="A2708">
        <f>MATCH(H2708,H$3:H2708,0)</f>
        <v>2706</v>
      </c>
      <c r="B2708">
        <f t="shared" si="84"/>
        <v>1</v>
      </c>
      <c r="C2708">
        <f t="shared" ca="1" si="85"/>
        <v>2708</v>
      </c>
      <c r="H2708">
        <v>2706</v>
      </c>
      <c r="I2708" t="s">
        <v>1530</v>
      </c>
      <c r="J2708" t="s">
        <v>2517</v>
      </c>
    </row>
    <row r="2709" spans="1:10">
      <c r="A2709">
        <f>MATCH(H2709,H$3:H2709,0)</f>
        <v>2707</v>
      </c>
      <c r="B2709">
        <f t="shared" si="84"/>
        <v>1</v>
      </c>
      <c r="C2709">
        <f t="shared" ca="1" si="85"/>
        <v>2709</v>
      </c>
      <c r="H2709">
        <v>2707</v>
      </c>
      <c r="I2709" t="s">
        <v>1671</v>
      </c>
      <c r="J2709" t="s">
        <v>2603</v>
      </c>
    </row>
    <row r="2710" spans="1:10">
      <c r="A2710">
        <f>MATCH(H2710,H$3:H2710,0)</f>
        <v>2708</v>
      </c>
      <c r="B2710">
        <f t="shared" si="84"/>
        <v>1</v>
      </c>
      <c r="C2710">
        <f t="shared" ca="1" si="85"/>
        <v>2710</v>
      </c>
      <c r="H2710">
        <v>2708</v>
      </c>
      <c r="I2710" t="s">
        <v>1402</v>
      </c>
      <c r="J2710" t="s">
        <v>2428</v>
      </c>
    </row>
    <row r="2711" spans="1:10">
      <c r="A2711">
        <f>MATCH(H2711,H$3:H2711,0)</f>
        <v>2709</v>
      </c>
      <c r="B2711">
        <f t="shared" si="84"/>
        <v>1</v>
      </c>
      <c r="C2711">
        <f t="shared" ca="1" si="85"/>
        <v>2711</v>
      </c>
      <c r="H2711">
        <v>2709</v>
      </c>
      <c r="I2711" t="s">
        <v>1602</v>
      </c>
      <c r="J2711" t="s">
        <v>2569</v>
      </c>
    </row>
    <row r="2712" spans="1:10">
      <c r="A2712">
        <f>MATCH(H2712,H$3:H2712,0)</f>
        <v>2710</v>
      </c>
      <c r="B2712">
        <f t="shared" si="84"/>
        <v>1</v>
      </c>
      <c r="C2712">
        <f t="shared" ca="1" si="85"/>
        <v>2712</v>
      </c>
      <c r="H2712">
        <v>2710</v>
      </c>
      <c r="I2712" t="s">
        <v>301</v>
      </c>
      <c r="J2712" t="s">
        <v>2916</v>
      </c>
    </row>
    <row r="2713" spans="1:10">
      <c r="A2713">
        <f>MATCH(H2713,H$3:H2713,0)</f>
        <v>2711</v>
      </c>
      <c r="B2713">
        <f t="shared" si="84"/>
        <v>1</v>
      </c>
      <c r="C2713">
        <f t="shared" ca="1" si="85"/>
        <v>2713</v>
      </c>
      <c r="H2713">
        <v>2711</v>
      </c>
      <c r="I2713" t="s">
        <v>1012</v>
      </c>
      <c r="J2713" t="s">
        <v>1012</v>
      </c>
    </row>
    <row r="2714" spans="1:10">
      <c r="A2714">
        <f>MATCH(H2714,H$3:H2714,0)</f>
        <v>2712</v>
      </c>
      <c r="B2714">
        <f t="shared" si="84"/>
        <v>1</v>
      </c>
      <c r="C2714">
        <f t="shared" ca="1" si="85"/>
        <v>2714</v>
      </c>
      <c r="H2714">
        <v>2712</v>
      </c>
      <c r="I2714" t="s">
        <v>2048</v>
      </c>
      <c r="J2714" t="s">
        <v>2048</v>
      </c>
    </row>
    <row r="2715" spans="1:10">
      <c r="A2715">
        <f>MATCH(H2715,H$3:H2715,0)</f>
        <v>2713</v>
      </c>
      <c r="B2715">
        <f t="shared" si="84"/>
        <v>1</v>
      </c>
      <c r="C2715">
        <f t="shared" ca="1" si="85"/>
        <v>2715</v>
      </c>
      <c r="H2715">
        <v>2713</v>
      </c>
      <c r="I2715" t="s">
        <v>1694</v>
      </c>
      <c r="J2715" t="s">
        <v>2622</v>
      </c>
    </row>
    <row r="2716" spans="1:10">
      <c r="A2716">
        <f>MATCH(H2716,H$3:H2716,0)</f>
        <v>2714</v>
      </c>
      <c r="B2716">
        <f t="shared" si="84"/>
        <v>1</v>
      </c>
      <c r="C2716">
        <f t="shared" ca="1" si="85"/>
        <v>2716</v>
      </c>
      <c r="H2716">
        <v>2714</v>
      </c>
      <c r="I2716" t="s">
        <v>1705</v>
      </c>
      <c r="J2716" t="s">
        <v>2629</v>
      </c>
    </row>
    <row r="2717" spans="1:10">
      <c r="A2717">
        <f>MATCH(H2717,H$3:H2717,0)</f>
        <v>2715</v>
      </c>
      <c r="B2717">
        <f t="shared" si="84"/>
        <v>1</v>
      </c>
      <c r="C2717">
        <f t="shared" ca="1" si="85"/>
        <v>2717</v>
      </c>
      <c r="H2717">
        <v>2715</v>
      </c>
      <c r="I2717" t="s">
        <v>1600</v>
      </c>
      <c r="J2717" t="s">
        <v>1600</v>
      </c>
    </row>
    <row r="2718" spans="1:10">
      <c r="A2718">
        <f>MATCH(H2718,H$3:H2718,0)</f>
        <v>2716</v>
      </c>
      <c r="B2718">
        <f t="shared" si="84"/>
        <v>1</v>
      </c>
      <c r="C2718">
        <f t="shared" ca="1" si="85"/>
        <v>2718</v>
      </c>
      <c r="H2718">
        <v>2716</v>
      </c>
      <c r="I2718" t="s">
        <v>2034</v>
      </c>
      <c r="J2718" t="s">
        <v>2880</v>
      </c>
    </row>
    <row r="2719" spans="1:10">
      <c r="A2719">
        <f>MATCH(H2719,H$3:H2719,0)</f>
        <v>2717</v>
      </c>
      <c r="B2719">
        <f t="shared" si="84"/>
        <v>1</v>
      </c>
      <c r="C2719">
        <f t="shared" ca="1" si="85"/>
        <v>2719</v>
      </c>
      <c r="H2719">
        <v>2717</v>
      </c>
      <c r="I2719" t="s">
        <v>2143</v>
      </c>
      <c r="J2719" t="s">
        <v>2963</v>
      </c>
    </row>
    <row r="2720" spans="1:10">
      <c r="A2720">
        <f>MATCH(H2720,H$3:H2720,0)</f>
        <v>2718</v>
      </c>
      <c r="B2720">
        <f t="shared" si="84"/>
        <v>1</v>
      </c>
      <c r="C2720">
        <f t="shared" ca="1" si="85"/>
        <v>2720</v>
      </c>
      <c r="H2720">
        <v>2718</v>
      </c>
      <c r="I2720" t="s">
        <v>2176</v>
      </c>
      <c r="J2720" t="s">
        <v>2176</v>
      </c>
    </row>
    <row r="2721" spans="1:10">
      <c r="A2721">
        <f>MATCH(H2721,H$3:H2721,0)</f>
        <v>2719</v>
      </c>
      <c r="B2721">
        <f t="shared" si="84"/>
        <v>1</v>
      </c>
      <c r="C2721">
        <f t="shared" ca="1" si="85"/>
        <v>2721</v>
      </c>
      <c r="H2721">
        <v>2719</v>
      </c>
      <c r="I2721" s="1" t="s">
        <v>3173</v>
      </c>
      <c r="J2721" s="1" t="s">
        <v>3175</v>
      </c>
    </row>
    <row r="2722" spans="1:10">
      <c r="A2722">
        <f>MATCH(H2722,H$3:H2722,0)</f>
        <v>2720</v>
      </c>
      <c r="B2722">
        <f t="shared" si="84"/>
        <v>1</v>
      </c>
      <c r="C2722">
        <f t="shared" ca="1" si="85"/>
        <v>2722</v>
      </c>
      <c r="H2722">
        <v>2720</v>
      </c>
      <c r="I2722" s="1" t="s">
        <v>3174</v>
      </c>
      <c r="J2722" s="1" t="s">
        <v>3176</v>
      </c>
    </row>
    <row r="2723" spans="1:10">
      <c r="A2723">
        <f>MATCH(H2723,H$3:H2723,0)</f>
        <v>2721</v>
      </c>
      <c r="B2723">
        <f t="shared" si="84"/>
        <v>1</v>
      </c>
      <c r="C2723">
        <f t="shared" ca="1" si="85"/>
        <v>2723</v>
      </c>
      <c r="H2723">
        <v>2721</v>
      </c>
      <c r="I2723" t="s">
        <v>1143</v>
      </c>
      <c r="J2723" t="s">
        <v>2187</v>
      </c>
    </row>
    <row r="2724" spans="1:10">
      <c r="A2724">
        <f>MATCH(H2724,H$3:H2724,0)</f>
        <v>2722</v>
      </c>
      <c r="B2724">
        <f t="shared" si="84"/>
        <v>1</v>
      </c>
      <c r="C2724">
        <f t="shared" ca="1" si="85"/>
        <v>2724</v>
      </c>
      <c r="H2724">
        <v>2722</v>
      </c>
      <c r="I2724" t="s">
        <v>1209</v>
      </c>
      <c r="J2724" t="s">
        <v>3158</v>
      </c>
    </row>
    <row r="2725" spans="1:10">
      <c r="A2725">
        <f>MATCH(H2725,H$3:H2725,0)</f>
        <v>2723</v>
      </c>
      <c r="B2725">
        <f t="shared" si="84"/>
        <v>1</v>
      </c>
      <c r="C2725">
        <f t="shared" ca="1" si="85"/>
        <v>2725</v>
      </c>
      <c r="H2725">
        <v>2723</v>
      </c>
      <c r="I2725" t="s">
        <v>1086</v>
      </c>
      <c r="J2725" t="s">
        <v>3060</v>
      </c>
    </row>
    <row r="2726" spans="1:10">
      <c r="A2726">
        <f>MATCH(H2726,H$3:H2726,0)</f>
        <v>2724</v>
      </c>
      <c r="B2726">
        <f t="shared" si="84"/>
        <v>1</v>
      </c>
      <c r="C2726">
        <f t="shared" ca="1" si="85"/>
        <v>2726</v>
      </c>
      <c r="H2726">
        <v>2724</v>
      </c>
      <c r="I2726" t="s">
        <v>1703</v>
      </c>
      <c r="J2726" t="s">
        <v>3263</v>
      </c>
    </row>
    <row r="2727" spans="1:10">
      <c r="A2727">
        <f>MATCH(H2727,H$3:H2727,0)</f>
        <v>2725</v>
      </c>
      <c r="B2727">
        <f t="shared" si="84"/>
        <v>1</v>
      </c>
      <c r="C2727">
        <f t="shared" ca="1" si="85"/>
        <v>2727</v>
      </c>
      <c r="H2727">
        <v>2725</v>
      </c>
      <c r="I2727" t="s">
        <v>1676</v>
      </c>
      <c r="J2727" t="s">
        <v>3264</v>
      </c>
    </row>
    <row r="2728" spans="1:10">
      <c r="A2728">
        <f>MATCH(H2728,H$3:H2728,0)</f>
        <v>2726</v>
      </c>
      <c r="B2728">
        <f t="shared" si="84"/>
        <v>1</v>
      </c>
      <c r="C2728">
        <f t="shared" ca="1" si="85"/>
        <v>2728</v>
      </c>
      <c r="H2728">
        <v>2726</v>
      </c>
      <c r="I2728" t="s">
        <v>1737</v>
      </c>
      <c r="J2728" t="s">
        <v>2012</v>
      </c>
    </row>
    <row r="2729" spans="1:10">
      <c r="A2729">
        <f>MATCH(H2729,H$3:H2729,0)</f>
        <v>2727</v>
      </c>
      <c r="B2729">
        <f t="shared" si="84"/>
        <v>1</v>
      </c>
      <c r="C2729">
        <f t="shared" ca="1" si="85"/>
        <v>2729</v>
      </c>
      <c r="H2729">
        <v>2727</v>
      </c>
      <c r="I2729" t="s">
        <v>1128</v>
      </c>
      <c r="J2729" t="s">
        <v>2856</v>
      </c>
    </row>
    <row r="2730" spans="1:10">
      <c r="A2730">
        <f>MATCH(H2730,H$3:H2730,0)</f>
        <v>2728</v>
      </c>
      <c r="B2730">
        <f t="shared" si="84"/>
        <v>1</v>
      </c>
      <c r="C2730">
        <f t="shared" ca="1" si="85"/>
        <v>2730</v>
      </c>
      <c r="H2730">
        <v>2728</v>
      </c>
      <c r="I2730" t="s">
        <v>2164</v>
      </c>
      <c r="J2730" t="s">
        <v>2977</v>
      </c>
    </row>
    <row r="2731" spans="1:10">
      <c r="A2731">
        <f>MATCH(H2731,H$3:H2731,0)</f>
        <v>2729</v>
      </c>
      <c r="B2731">
        <f t="shared" si="84"/>
        <v>1</v>
      </c>
      <c r="C2731">
        <f t="shared" ca="1" si="85"/>
        <v>2731</v>
      </c>
      <c r="H2731">
        <v>2729</v>
      </c>
      <c r="I2731" t="s">
        <v>1225</v>
      </c>
      <c r="J2731" t="s">
        <v>2280</v>
      </c>
    </row>
    <row r="2732" spans="1:10">
      <c r="A2732">
        <f>MATCH(H2732,H$3:H2732,0)</f>
        <v>2730</v>
      </c>
      <c r="B2732">
        <f t="shared" si="84"/>
        <v>1</v>
      </c>
      <c r="C2732">
        <f t="shared" ca="1" si="85"/>
        <v>2732</v>
      </c>
      <c r="H2732">
        <v>2730</v>
      </c>
      <c r="I2732" t="s">
        <v>1640</v>
      </c>
      <c r="J2732" t="s">
        <v>2587</v>
      </c>
    </row>
    <row r="2733" spans="1:10">
      <c r="A2733">
        <f>MATCH(H2733,H$3:H2733,0)</f>
        <v>2731</v>
      </c>
      <c r="B2733">
        <f t="shared" si="84"/>
        <v>1</v>
      </c>
      <c r="C2733">
        <f t="shared" ca="1" si="85"/>
        <v>2733</v>
      </c>
      <c r="H2733">
        <v>2731</v>
      </c>
      <c r="I2733" t="s">
        <v>2131</v>
      </c>
      <c r="J2733" t="s">
        <v>3265</v>
      </c>
    </row>
    <row r="2734" spans="1:10">
      <c r="A2734">
        <f>MATCH(H2734,H$3:H2734,0)</f>
        <v>2732</v>
      </c>
      <c r="B2734">
        <f t="shared" si="84"/>
        <v>1</v>
      </c>
      <c r="C2734">
        <f t="shared" ca="1" si="85"/>
        <v>2734</v>
      </c>
      <c r="H2734">
        <v>2732</v>
      </c>
      <c r="I2734" t="s">
        <v>2076</v>
      </c>
      <c r="J2734" t="s">
        <v>2910</v>
      </c>
    </row>
    <row r="2735" spans="1:10">
      <c r="A2735">
        <f>MATCH(H2735,H$3:H2735,0)</f>
        <v>2733</v>
      </c>
      <c r="B2735">
        <f t="shared" si="84"/>
        <v>1</v>
      </c>
      <c r="C2735">
        <f t="shared" ca="1" si="85"/>
        <v>2735</v>
      </c>
      <c r="H2735">
        <v>2733</v>
      </c>
      <c r="I2735" t="s">
        <v>1073</v>
      </c>
      <c r="J2735" t="s">
        <v>2217</v>
      </c>
    </row>
    <row r="2736" spans="1:10">
      <c r="A2736">
        <f>MATCH(H2736,H$3:H2736,0)</f>
        <v>2734</v>
      </c>
      <c r="B2736">
        <f t="shared" si="84"/>
        <v>1</v>
      </c>
      <c r="C2736">
        <f t="shared" ca="1" si="85"/>
        <v>2736</v>
      </c>
      <c r="H2736">
        <v>2734</v>
      </c>
      <c r="I2736" t="s">
        <v>2162</v>
      </c>
      <c r="J2736" t="s">
        <v>2977</v>
      </c>
    </row>
    <row r="2737" spans="1:10">
      <c r="A2737">
        <f>MATCH(H2737,H$3:H2737,0)</f>
        <v>2735</v>
      </c>
      <c r="B2737">
        <f t="shared" si="84"/>
        <v>1</v>
      </c>
      <c r="C2737">
        <f t="shared" ca="1" si="85"/>
        <v>2737</v>
      </c>
      <c r="H2737">
        <v>2735</v>
      </c>
      <c r="I2737" t="s">
        <v>2123</v>
      </c>
      <c r="J2737" t="s">
        <v>3159</v>
      </c>
    </row>
    <row r="2738" spans="1:10">
      <c r="A2738">
        <f>MATCH(H2738,H$3:H2738,0)</f>
        <v>2736</v>
      </c>
      <c r="B2738">
        <f t="shared" si="84"/>
        <v>1</v>
      </c>
      <c r="C2738">
        <f t="shared" ca="1" si="85"/>
        <v>2738</v>
      </c>
      <c r="H2738">
        <v>2736</v>
      </c>
      <c r="I2738" t="s">
        <v>1404</v>
      </c>
      <c r="J2738" t="s">
        <v>2430</v>
      </c>
    </row>
    <row r="2739" spans="1:10">
      <c r="A2739">
        <f>MATCH(H2739,H$3:H2739,0)</f>
        <v>2737</v>
      </c>
      <c r="B2739">
        <f t="shared" si="84"/>
        <v>1</v>
      </c>
      <c r="C2739">
        <f t="shared" ca="1" si="85"/>
        <v>2739</v>
      </c>
      <c r="H2739">
        <v>2737</v>
      </c>
      <c r="I2739" t="s">
        <v>1204</v>
      </c>
      <c r="J2739" t="s">
        <v>2262</v>
      </c>
    </row>
    <row r="2740" spans="1:10">
      <c r="A2740">
        <f>MATCH(H2740,H$3:H2740,0)</f>
        <v>2738</v>
      </c>
      <c r="B2740">
        <f t="shared" si="84"/>
        <v>1</v>
      </c>
      <c r="C2740">
        <f t="shared" ca="1" si="85"/>
        <v>2740</v>
      </c>
      <c r="H2740">
        <v>2738</v>
      </c>
      <c r="I2740" t="s">
        <v>1408</v>
      </c>
      <c r="J2740" s="1" t="s">
        <v>3266</v>
      </c>
    </row>
    <row r="2741" spans="1:10">
      <c r="A2741">
        <f>MATCH(H2741,H$3:H2741,0)</f>
        <v>2739</v>
      </c>
      <c r="B2741">
        <f t="shared" si="84"/>
        <v>1</v>
      </c>
      <c r="C2741">
        <f t="shared" ca="1" si="85"/>
        <v>2741</v>
      </c>
      <c r="H2741">
        <v>2739</v>
      </c>
      <c r="I2741" t="s">
        <v>1801</v>
      </c>
      <c r="J2741" t="s">
        <v>2702</v>
      </c>
    </row>
    <row r="2742" spans="1:10">
      <c r="A2742">
        <f>MATCH(H2742,H$3:H2742,0)</f>
        <v>2740</v>
      </c>
      <c r="B2742">
        <f t="shared" si="84"/>
        <v>1</v>
      </c>
      <c r="C2742">
        <f t="shared" ca="1" si="85"/>
        <v>2742</v>
      </c>
      <c r="H2742">
        <v>2740</v>
      </c>
      <c r="I2742" t="s">
        <v>2055</v>
      </c>
      <c r="J2742" t="s">
        <v>2894</v>
      </c>
    </row>
    <row r="2743" spans="1:10">
      <c r="A2743">
        <f>MATCH(H2743,H$3:H2743,0)</f>
        <v>2741</v>
      </c>
      <c r="B2743">
        <f t="shared" si="84"/>
        <v>1</v>
      </c>
      <c r="C2743">
        <f t="shared" ca="1" si="85"/>
        <v>2743</v>
      </c>
      <c r="H2743">
        <v>2741</v>
      </c>
      <c r="I2743" t="s">
        <v>2054</v>
      </c>
      <c r="J2743" t="s">
        <v>2893</v>
      </c>
    </row>
    <row r="2744" spans="1:10">
      <c r="A2744">
        <f>MATCH(H2744,H$3:H2744,0)</f>
        <v>2742</v>
      </c>
      <c r="B2744">
        <f t="shared" si="84"/>
        <v>1</v>
      </c>
      <c r="C2744">
        <f t="shared" ca="1" si="85"/>
        <v>2744</v>
      </c>
      <c r="H2744">
        <v>2742</v>
      </c>
      <c r="I2744" t="s">
        <v>1786</v>
      </c>
      <c r="J2744" t="s">
        <v>2691</v>
      </c>
    </row>
    <row r="2745" spans="1:10">
      <c r="A2745">
        <f>MATCH(H2745,H$3:H2745,0)</f>
        <v>2743</v>
      </c>
      <c r="B2745">
        <f t="shared" si="84"/>
        <v>1</v>
      </c>
      <c r="C2745">
        <f t="shared" ca="1" si="85"/>
        <v>2745</v>
      </c>
      <c r="H2745">
        <v>2743</v>
      </c>
      <c r="I2745" t="s">
        <v>1661</v>
      </c>
      <c r="J2745" t="s">
        <v>2595</v>
      </c>
    </row>
    <row r="2746" spans="1:10">
      <c r="A2746">
        <f>MATCH(H2746,H$3:H2746,0)</f>
        <v>2744</v>
      </c>
      <c r="B2746">
        <f t="shared" si="84"/>
        <v>1</v>
      </c>
      <c r="C2746">
        <f t="shared" ca="1" si="85"/>
        <v>2746</v>
      </c>
      <c r="H2746">
        <v>2744</v>
      </c>
      <c r="I2746" s="1" t="s">
        <v>3567</v>
      </c>
      <c r="J2746" s="9" t="s">
        <v>3927</v>
      </c>
    </row>
    <row r="2747" spans="1:10">
      <c r="A2747">
        <f>MATCH(H2747,H$3:H2747,0)</f>
        <v>2745</v>
      </c>
      <c r="B2747">
        <f t="shared" si="84"/>
        <v>1</v>
      </c>
      <c r="C2747">
        <f t="shared" ca="1" si="85"/>
        <v>2747</v>
      </c>
      <c r="H2747">
        <v>2745</v>
      </c>
      <c r="I2747" t="s">
        <v>1590</v>
      </c>
      <c r="J2747" t="s">
        <v>2560</v>
      </c>
    </row>
    <row r="2748" spans="1:10">
      <c r="A2748">
        <f>MATCH(H2748,H$3:H2748,0)</f>
        <v>2746</v>
      </c>
      <c r="B2748">
        <f t="shared" si="84"/>
        <v>1</v>
      </c>
      <c r="C2748">
        <f t="shared" ca="1" si="85"/>
        <v>2748</v>
      </c>
      <c r="H2748">
        <v>2746</v>
      </c>
      <c r="I2748" t="s">
        <v>2060</v>
      </c>
      <c r="J2748" t="s">
        <v>2899</v>
      </c>
    </row>
    <row r="2749" spans="1:10">
      <c r="A2749">
        <f>MATCH(H2749,H$3:H2749,0)</f>
        <v>2747</v>
      </c>
      <c r="B2749">
        <f t="shared" si="84"/>
        <v>1</v>
      </c>
      <c r="C2749">
        <f t="shared" ca="1" si="85"/>
        <v>2749</v>
      </c>
      <c r="H2749">
        <v>2747</v>
      </c>
      <c r="I2749" t="s">
        <v>1868</v>
      </c>
      <c r="J2749" t="s">
        <v>2782</v>
      </c>
    </row>
    <row r="2750" spans="1:10">
      <c r="A2750">
        <f>MATCH(H2750,H$3:H2750,0)</f>
        <v>2748</v>
      </c>
      <c r="B2750">
        <f t="shared" si="84"/>
        <v>1</v>
      </c>
      <c r="C2750">
        <f t="shared" ca="1" si="85"/>
        <v>2750</v>
      </c>
      <c r="H2750">
        <v>2748</v>
      </c>
      <c r="I2750" t="s">
        <v>1292</v>
      </c>
      <c r="J2750" t="s">
        <v>2336</v>
      </c>
    </row>
    <row r="2751" spans="1:10">
      <c r="A2751">
        <f>MATCH(H2751,H$3:H2751,0)</f>
        <v>2749</v>
      </c>
      <c r="B2751">
        <f t="shared" si="84"/>
        <v>1</v>
      </c>
      <c r="C2751">
        <f t="shared" ca="1" si="85"/>
        <v>2751</v>
      </c>
      <c r="H2751">
        <v>2749</v>
      </c>
      <c r="I2751" t="s">
        <v>1714</v>
      </c>
      <c r="J2751" t="s">
        <v>2634</v>
      </c>
    </row>
    <row r="2752" spans="1:10">
      <c r="A2752">
        <f>MATCH(H2752,H$3:H2752,0)</f>
        <v>2750</v>
      </c>
      <c r="B2752">
        <f t="shared" si="84"/>
        <v>1</v>
      </c>
      <c r="C2752">
        <f t="shared" ca="1" si="85"/>
        <v>2752</v>
      </c>
      <c r="H2752">
        <v>2750</v>
      </c>
      <c r="I2752" t="s">
        <v>3568</v>
      </c>
      <c r="J2752" t="s">
        <v>3569</v>
      </c>
    </row>
    <row r="2753" spans="1:10">
      <c r="A2753">
        <f>MATCH(H2753,H$3:H2753,0)</f>
        <v>2751</v>
      </c>
      <c r="B2753">
        <f t="shared" si="84"/>
        <v>1</v>
      </c>
      <c r="C2753">
        <f t="shared" ca="1" si="85"/>
        <v>2753</v>
      </c>
      <c r="H2753">
        <v>2751</v>
      </c>
      <c r="I2753" t="s">
        <v>3570</v>
      </c>
      <c r="J2753" t="s">
        <v>3571</v>
      </c>
    </row>
    <row r="2754" spans="1:10">
      <c r="A2754">
        <f>MATCH(H2754,H$3:H2754,0)</f>
        <v>2752</v>
      </c>
      <c r="B2754">
        <f t="shared" si="84"/>
        <v>1</v>
      </c>
      <c r="C2754">
        <f t="shared" ca="1" si="85"/>
        <v>2754</v>
      </c>
      <c r="H2754">
        <v>2752</v>
      </c>
      <c r="I2754" t="s">
        <v>2140</v>
      </c>
      <c r="J2754" t="s">
        <v>2960</v>
      </c>
    </row>
    <row r="2755" spans="1:10">
      <c r="A2755">
        <f>MATCH(H2755,H$3:H2755,0)</f>
        <v>2753</v>
      </c>
      <c r="B2755">
        <f t="shared" si="84"/>
        <v>1</v>
      </c>
      <c r="C2755">
        <f t="shared" ca="1" si="85"/>
        <v>2755</v>
      </c>
      <c r="H2755">
        <v>2753</v>
      </c>
      <c r="I2755" t="s">
        <v>3572</v>
      </c>
      <c r="J2755" t="s">
        <v>3573</v>
      </c>
    </row>
    <row r="2756" spans="1:10">
      <c r="A2756">
        <f>MATCH(H2756,H$3:H2756,0)</f>
        <v>2754</v>
      </c>
      <c r="B2756">
        <f t="shared" ref="B2756:B2819" si="86">COUNTIF(H$3:H$3102,H2756)</f>
        <v>1</v>
      </c>
      <c r="C2756">
        <f t="shared" ref="C2756:C2819" ca="1" si="87">LOOKUP(1,1/((OFFSET(D$3,A2756-1,0,B2756,1)="")+(OFFSET(D$3,A2756-1,0,B2756,1)=D$2))/((OFFSET(E$3,A2756-1,0,B2756,1)="")+(OFFSET(E$3,A2756-1,0,B2756,1)=E$2))/((OFFSET(F$3,A2756-1,0,B2756,1)="")+(OFFSET(F$3,A2756-1,0,B2756,1)=F$2))/((OFFSET(G$3,A2756-1,0,B2756,1)="")+(OFFSET(G$3,A2756-1,0,B2756,1)&lt;=G$2)),ROW(OFFSET(D$3,A2756-1,0,B2756,1)))</f>
        <v>2756</v>
      </c>
      <c r="H2756">
        <v>2754</v>
      </c>
      <c r="I2756" s="1" t="s">
        <v>3972</v>
      </c>
      <c r="J2756" s="1" t="s">
        <v>3973</v>
      </c>
    </row>
    <row r="2757" spans="1:10">
      <c r="A2757">
        <f>MATCH(H2757,H$3:H2757,0)</f>
        <v>2755</v>
      </c>
      <c r="B2757">
        <f t="shared" si="86"/>
        <v>1</v>
      </c>
      <c r="C2757">
        <f t="shared" ca="1" si="87"/>
        <v>2757</v>
      </c>
      <c r="H2757">
        <v>2755</v>
      </c>
      <c r="I2757" t="s">
        <v>3574</v>
      </c>
      <c r="J2757" t="s">
        <v>3575</v>
      </c>
    </row>
    <row r="2758" spans="1:10">
      <c r="A2758">
        <f>MATCH(H2758,H$3:H2758,0)</f>
        <v>2756</v>
      </c>
      <c r="B2758">
        <f t="shared" si="86"/>
        <v>1</v>
      </c>
      <c r="C2758">
        <f t="shared" ca="1" si="87"/>
        <v>2758</v>
      </c>
      <c r="H2758">
        <v>2756</v>
      </c>
      <c r="I2758" t="s">
        <v>1407</v>
      </c>
      <c r="J2758" s="1" t="s">
        <v>3267</v>
      </c>
    </row>
    <row r="2759" spans="1:10">
      <c r="A2759">
        <f>MATCH(H2759,H$3:H2759,0)</f>
        <v>2757</v>
      </c>
      <c r="B2759">
        <f t="shared" si="86"/>
        <v>1</v>
      </c>
      <c r="C2759">
        <f t="shared" ca="1" si="87"/>
        <v>2759</v>
      </c>
      <c r="H2759">
        <v>2757</v>
      </c>
      <c r="I2759" t="s">
        <v>1817</v>
      </c>
      <c r="J2759" t="s">
        <v>2717</v>
      </c>
    </row>
    <row r="2760" spans="1:10">
      <c r="A2760">
        <f>MATCH(H2760,H$3:H2760,0)</f>
        <v>2758</v>
      </c>
      <c r="B2760">
        <f t="shared" si="86"/>
        <v>1</v>
      </c>
      <c r="C2760">
        <f t="shared" ca="1" si="87"/>
        <v>2760</v>
      </c>
      <c r="H2760">
        <v>2758</v>
      </c>
      <c r="I2760" t="s">
        <v>1815</v>
      </c>
      <c r="J2760" t="s">
        <v>2715</v>
      </c>
    </row>
    <row r="2761" spans="1:10">
      <c r="A2761">
        <f>MATCH(H2761,H$3:H2761,0)</f>
        <v>2759</v>
      </c>
      <c r="B2761">
        <f t="shared" si="86"/>
        <v>1</v>
      </c>
      <c r="C2761">
        <f t="shared" ca="1" si="87"/>
        <v>2761</v>
      </c>
      <c r="H2761">
        <v>2759</v>
      </c>
      <c r="I2761" t="s">
        <v>1555</v>
      </c>
      <c r="J2761" t="s">
        <v>2536</v>
      </c>
    </row>
    <row r="2762" spans="1:10">
      <c r="A2762">
        <f>MATCH(H2762,H$3:H2762,0)</f>
        <v>2760</v>
      </c>
      <c r="B2762">
        <f t="shared" si="86"/>
        <v>1</v>
      </c>
      <c r="C2762">
        <f t="shared" ca="1" si="87"/>
        <v>2762</v>
      </c>
      <c r="H2762">
        <v>2760</v>
      </c>
      <c r="I2762" t="s">
        <v>1165</v>
      </c>
      <c r="J2762" t="s">
        <v>2234</v>
      </c>
    </row>
    <row r="2763" spans="1:10">
      <c r="A2763">
        <f>MATCH(H2763,H$3:H2763,0)</f>
        <v>2761</v>
      </c>
      <c r="B2763">
        <f t="shared" si="86"/>
        <v>1</v>
      </c>
      <c r="C2763">
        <f t="shared" ca="1" si="87"/>
        <v>2763</v>
      </c>
      <c r="H2763">
        <v>2761</v>
      </c>
      <c r="I2763" t="s">
        <v>1156</v>
      </c>
      <c r="J2763" t="s">
        <v>2230</v>
      </c>
    </row>
    <row r="2764" spans="1:10">
      <c r="A2764">
        <f>MATCH(H2764,H$3:H2764,0)</f>
        <v>2762</v>
      </c>
      <c r="B2764">
        <f t="shared" si="86"/>
        <v>1</v>
      </c>
      <c r="C2764">
        <f t="shared" ca="1" si="87"/>
        <v>2764</v>
      </c>
      <c r="H2764">
        <v>2762</v>
      </c>
      <c r="I2764" t="s">
        <v>1785</v>
      </c>
      <c r="J2764" t="s">
        <v>2690</v>
      </c>
    </row>
    <row r="2765" spans="1:10">
      <c r="A2765">
        <f>MATCH(H2765,H$3:H2765,0)</f>
        <v>2763</v>
      </c>
      <c r="B2765">
        <f t="shared" si="86"/>
        <v>1</v>
      </c>
      <c r="C2765">
        <f t="shared" ca="1" si="87"/>
        <v>2765</v>
      </c>
      <c r="H2765">
        <v>2763</v>
      </c>
      <c r="I2765" t="s">
        <v>1370</v>
      </c>
      <c r="J2765" t="s">
        <v>2407</v>
      </c>
    </row>
    <row r="2766" spans="1:10">
      <c r="A2766">
        <f>MATCH(H2766,H$3:H2766,0)</f>
        <v>2764</v>
      </c>
      <c r="B2766">
        <f t="shared" si="86"/>
        <v>1</v>
      </c>
      <c r="C2766">
        <f t="shared" ca="1" si="87"/>
        <v>2766</v>
      </c>
      <c r="H2766">
        <v>2764</v>
      </c>
      <c r="I2766" t="s">
        <v>1501</v>
      </c>
      <c r="J2766" t="s">
        <v>1501</v>
      </c>
    </row>
    <row r="2767" spans="1:10">
      <c r="A2767">
        <f>MATCH(H2767,H$3:H2767,0)</f>
        <v>2765</v>
      </c>
      <c r="B2767">
        <f t="shared" si="86"/>
        <v>1</v>
      </c>
      <c r="C2767">
        <f t="shared" ca="1" si="87"/>
        <v>2767</v>
      </c>
      <c r="H2767">
        <v>2765</v>
      </c>
      <c r="I2767" t="s">
        <v>503</v>
      </c>
      <c r="J2767" t="s">
        <v>503</v>
      </c>
    </row>
    <row r="2768" spans="1:10">
      <c r="A2768">
        <f>MATCH(H2768,H$3:H2768,0)</f>
        <v>2766</v>
      </c>
      <c r="B2768">
        <f t="shared" si="86"/>
        <v>1</v>
      </c>
      <c r="C2768">
        <f t="shared" ca="1" si="87"/>
        <v>2768</v>
      </c>
      <c r="H2768">
        <v>2766</v>
      </c>
      <c r="I2768" t="s">
        <v>1231</v>
      </c>
      <c r="J2768" t="s">
        <v>1231</v>
      </c>
    </row>
    <row r="2769" spans="1:10">
      <c r="A2769">
        <f>MATCH(H2769,H$3:H2769,0)</f>
        <v>2767</v>
      </c>
      <c r="B2769">
        <f t="shared" si="86"/>
        <v>1</v>
      </c>
      <c r="C2769">
        <f t="shared" ca="1" si="87"/>
        <v>2769</v>
      </c>
      <c r="H2769">
        <v>2767</v>
      </c>
      <c r="I2769" t="s">
        <v>1230</v>
      </c>
      <c r="J2769" t="s">
        <v>1230</v>
      </c>
    </row>
    <row r="2770" spans="1:10">
      <c r="A2770">
        <f>MATCH(H2770,H$3:H2770,0)</f>
        <v>2768</v>
      </c>
      <c r="B2770">
        <f t="shared" si="86"/>
        <v>1</v>
      </c>
      <c r="C2770">
        <f t="shared" ca="1" si="87"/>
        <v>2770</v>
      </c>
      <c r="H2770">
        <v>2768</v>
      </c>
      <c r="I2770" t="s">
        <v>1987</v>
      </c>
      <c r="J2770" t="s">
        <v>1987</v>
      </c>
    </row>
    <row r="2771" spans="1:10">
      <c r="A2771">
        <f>MATCH(H2771,H$3:H2771,0)</f>
        <v>2769</v>
      </c>
      <c r="B2771">
        <f t="shared" si="86"/>
        <v>1</v>
      </c>
      <c r="C2771">
        <f t="shared" ca="1" si="87"/>
        <v>2771</v>
      </c>
      <c r="H2771">
        <v>2769</v>
      </c>
      <c r="I2771" t="s">
        <v>1652</v>
      </c>
      <c r="J2771" t="s">
        <v>2592</v>
      </c>
    </row>
    <row r="2772" spans="1:10">
      <c r="A2772">
        <f>MATCH(H2772,H$3:H2772,0)</f>
        <v>2770</v>
      </c>
      <c r="B2772">
        <f t="shared" si="86"/>
        <v>1</v>
      </c>
      <c r="C2772">
        <f t="shared" ca="1" si="87"/>
        <v>2772</v>
      </c>
      <c r="H2772">
        <v>2770</v>
      </c>
      <c r="I2772" t="s">
        <v>1653</v>
      </c>
      <c r="J2772" t="s">
        <v>2593</v>
      </c>
    </row>
    <row r="2773" spans="1:10">
      <c r="A2773">
        <f>MATCH(H2773,H$3:H2773,0)</f>
        <v>2771</v>
      </c>
      <c r="B2773">
        <f t="shared" si="86"/>
        <v>1</v>
      </c>
      <c r="C2773">
        <f t="shared" ca="1" si="87"/>
        <v>2773</v>
      </c>
      <c r="H2773">
        <v>2771</v>
      </c>
      <c r="I2773" t="s">
        <v>1359</v>
      </c>
      <c r="J2773" t="s">
        <v>2394</v>
      </c>
    </row>
    <row r="2774" spans="1:10">
      <c r="A2774">
        <f>MATCH(H2774,H$3:H2774,0)</f>
        <v>2772</v>
      </c>
      <c r="B2774">
        <f t="shared" si="86"/>
        <v>1</v>
      </c>
      <c r="C2774">
        <f t="shared" ca="1" si="87"/>
        <v>2774</v>
      </c>
      <c r="H2774">
        <v>2772</v>
      </c>
      <c r="I2774" s="1" t="s">
        <v>3576</v>
      </c>
      <c r="J2774" s="1" t="s">
        <v>3579</v>
      </c>
    </row>
    <row r="2775" spans="1:10">
      <c r="A2775">
        <f>MATCH(H2775,H$3:H2775,0)</f>
        <v>2773</v>
      </c>
      <c r="B2775">
        <f t="shared" si="86"/>
        <v>1</v>
      </c>
      <c r="C2775">
        <f t="shared" ca="1" si="87"/>
        <v>2775</v>
      </c>
      <c r="H2775">
        <v>2773</v>
      </c>
      <c r="I2775" t="s">
        <v>1384</v>
      </c>
      <c r="J2775" t="s">
        <v>2412</v>
      </c>
    </row>
    <row r="2776" spans="1:10">
      <c r="A2776">
        <f>MATCH(H2776,H$3:H2776,0)</f>
        <v>2774</v>
      </c>
      <c r="B2776">
        <f t="shared" si="86"/>
        <v>1</v>
      </c>
      <c r="C2776">
        <f t="shared" ca="1" si="87"/>
        <v>2776</v>
      </c>
      <c r="H2776">
        <v>2774</v>
      </c>
      <c r="I2776" t="s">
        <v>1383</v>
      </c>
      <c r="J2776" t="s">
        <v>2411</v>
      </c>
    </row>
    <row r="2777" spans="1:10">
      <c r="A2777">
        <f>MATCH(H2777,H$3:H2777,0)</f>
        <v>2775</v>
      </c>
      <c r="B2777">
        <f t="shared" si="86"/>
        <v>1</v>
      </c>
      <c r="C2777">
        <f t="shared" ca="1" si="87"/>
        <v>2777</v>
      </c>
      <c r="H2777">
        <v>2775</v>
      </c>
      <c r="I2777" t="s">
        <v>1289</v>
      </c>
      <c r="J2777" t="s">
        <v>2333</v>
      </c>
    </row>
    <row r="2778" spans="1:10">
      <c r="A2778">
        <f>MATCH(H2778,H$3:H2778,0)</f>
        <v>2776</v>
      </c>
      <c r="B2778">
        <f t="shared" si="86"/>
        <v>1</v>
      </c>
      <c r="C2778">
        <f t="shared" ca="1" si="87"/>
        <v>2778</v>
      </c>
      <c r="H2778">
        <v>2776</v>
      </c>
      <c r="I2778" t="s">
        <v>1314</v>
      </c>
      <c r="J2778" t="s">
        <v>2345</v>
      </c>
    </row>
    <row r="2779" spans="1:10">
      <c r="A2779">
        <f>MATCH(H2779,H$3:H2779,0)</f>
        <v>2777</v>
      </c>
      <c r="B2779">
        <f t="shared" si="86"/>
        <v>1</v>
      </c>
      <c r="C2779">
        <f t="shared" ca="1" si="87"/>
        <v>2779</v>
      </c>
      <c r="H2779">
        <v>2777</v>
      </c>
      <c r="I2779" t="s">
        <v>1390</v>
      </c>
      <c r="J2779" t="s">
        <v>2416</v>
      </c>
    </row>
    <row r="2780" spans="1:10">
      <c r="A2780">
        <f>MATCH(H2780,H$3:H2780,0)</f>
        <v>2778</v>
      </c>
      <c r="B2780">
        <f t="shared" si="86"/>
        <v>1</v>
      </c>
      <c r="C2780">
        <f t="shared" ca="1" si="87"/>
        <v>2780</v>
      </c>
      <c r="H2780">
        <v>2778</v>
      </c>
      <c r="I2780" t="s">
        <v>1323</v>
      </c>
      <c r="J2780" t="s">
        <v>2354</v>
      </c>
    </row>
    <row r="2781" spans="1:10">
      <c r="A2781">
        <f>MATCH(H2781,H$3:H2781,0)</f>
        <v>2779</v>
      </c>
      <c r="B2781">
        <f t="shared" si="86"/>
        <v>1</v>
      </c>
      <c r="C2781">
        <f t="shared" ca="1" si="87"/>
        <v>2781</v>
      </c>
      <c r="H2781">
        <v>2779</v>
      </c>
      <c r="I2781" t="s">
        <v>1342</v>
      </c>
      <c r="J2781" t="s">
        <v>2379</v>
      </c>
    </row>
    <row r="2782" spans="1:10">
      <c r="A2782">
        <f>MATCH(H2782,H$3:H2782,0)</f>
        <v>2780</v>
      </c>
      <c r="B2782">
        <f t="shared" si="86"/>
        <v>1</v>
      </c>
      <c r="C2782">
        <f t="shared" ca="1" si="87"/>
        <v>2782</v>
      </c>
      <c r="H2782">
        <v>2780</v>
      </c>
      <c r="I2782" t="s">
        <v>1354</v>
      </c>
      <c r="J2782" t="s">
        <v>2388</v>
      </c>
    </row>
    <row r="2783" spans="1:10">
      <c r="A2783">
        <f>MATCH(H2783,H$3:H2783,0)</f>
        <v>2781</v>
      </c>
      <c r="B2783">
        <f t="shared" si="86"/>
        <v>1</v>
      </c>
      <c r="C2783">
        <f t="shared" ca="1" si="87"/>
        <v>2783</v>
      </c>
      <c r="H2783">
        <v>2781</v>
      </c>
      <c r="I2783" t="s">
        <v>1376</v>
      </c>
      <c r="J2783" t="s">
        <v>3066</v>
      </c>
    </row>
    <row r="2784" spans="1:10">
      <c r="A2784">
        <f>MATCH(H2784,H$3:H2784,0)</f>
        <v>2782</v>
      </c>
      <c r="B2784">
        <f t="shared" si="86"/>
        <v>1</v>
      </c>
      <c r="C2784">
        <f t="shared" ca="1" si="87"/>
        <v>2784</v>
      </c>
      <c r="H2784">
        <v>2782</v>
      </c>
      <c r="I2784" t="s">
        <v>1399</v>
      </c>
      <c r="J2784" t="s">
        <v>2426</v>
      </c>
    </row>
    <row r="2785" spans="1:10">
      <c r="A2785">
        <f>MATCH(H2785,H$3:H2785,0)</f>
        <v>2783</v>
      </c>
      <c r="B2785">
        <f t="shared" si="86"/>
        <v>1</v>
      </c>
      <c r="C2785">
        <f t="shared" ca="1" si="87"/>
        <v>2785</v>
      </c>
      <c r="H2785">
        <v>2783</v>
      </c>
      <c r="I2785" t="s">
        <v>1389</v>
      </c>
      <c r="J2785" t="s">
        <v>2411</v>
      </c>
    </row>
    <row r="2786" spans="1:10">
      <c r="A2786">
        <f>MATCH(H2786,H$3:H2786,0)</f>
        <v>2784</v>
      </c>
      <c r="B2786">
        <f t="shared" si="86"/>
        <v>1</v>
      </c>
      <c r="C2786">
        <f t="shared" ca="1" si="87"/>
        <v>2786</v>
      </c>
      <c r="H2786">
        <v>2784</v>
      </c>
      <c r="I2786" t="s">
        <v>1394</v>
      </c>
      <c r="J2786" t="s">
        <v>2421</v>
      </c>
    </row>
    <row r="2787" spans="1:10">
      <c r="A2787">
        <f>MATCH(H2787,H$3:H2787,0)</f>
        <v>2785</v>
      </c>
      <c r="B2787">
        <f t="shared" si="86"/>
        <v>1</v>
      </c>
      <c r="C2787">
        <f t="shared" ca="1" si="87"/>
        <v>2787</v>
      </c>
      <c r="H2787">
        <v>2785</v>
      </c>
      <c r="I2787" t="s">
        <v>1362</v>
      </c>
      <c r="J2787" t="s">
        <v>2396</v>
      </c>
    </row>
    <row r="2788" spans="1:10">
      <c r="A2788">
        <f>MATCH(H2788,H$3:H2788,0)</f>
        <v>2786</v>
      </c>
      <c r="B2788">
        <f t="shared" si="86"/>
        <v>1</v>
      </c>
      <c r="C2788">
        <f t="shared" ca="1" si="87"/>
        <v>2788</v>
      </c>
      <c r="H2788">
        <v>2786</v>
      </c>
      <c r="I2788" t="s">
        <v>1217</v>
      </c>
      <c r="J2788" t="s">
        <v>2272</v>
      </c>
    </row>
    <row r="2789" spans="1:10">
      <c r="A2789">
        <f>MATCH(H2789,H$3:H2789,0)</f>
        <v>2787</v>
      </c>
      <c r="B2789">
        <f t="shared" si="86"/>
        <v>1</v>
      </c>
      <c r="C2789">
        <f t="shared" ca="1" si="87"/>
        <v>2789</v>
      </c>
      <c r="H2789">
        <v>2787</v>
      </c>
      <c r="I2789" t="s">
        <v>1961</v>
      </c>
      <c r="J2789" t="s">
        <v>2831</v>
      </c>
    </row>
    <row r="2790" spans="1:10">
      <c r="A2790">
        <f>MATCH(H2790,H$3:H2790,0)</f>
        <v>2788</v>
      </c>
      <c r="B2790">
        <f t="shared" si="86"/>
        <v>1</v>
      </c>
      <c r="C2790">
        <f t="shared" ca="1" si="87"/>
        <v>2790</v>
      </c>
      <c r="H2790">
        <v>2788</v>
      </c>
      <c r="I2790" t="s">
        <v>1215</v>
      </c>
      <c r="J2790" t="s">
        <v>2271</v>
      </c>
    </row>
    <row r="2791" spans="1:10">
      <c r="A2791">
        <f>MATCH(H2791,H$3:H2791,0)</f>
        <v>2789</v>
      </c>
      <c r="B2791">
        <f t="shared" si="86"/>
        <v>1</v>
      </c>
      <c r="C2791">
        <f t="shared" ca="1" si="87"/>
        <v>2791</v>
      </c>
      <c r="H2791">
        <v>2789</v>
      </c>
      <c r="I2791" t="s">
        <v>1959</v>
      </c>
      <c r="J2791" t="s">
        <v>2830</v>
      </c>
    </row>
    <row r="2792" spans="1:10">
      <c r="A2792">
        <f>MATCH(H2792,H$3:H2792,0)</f>
        <v>2790</v>
      </c>
      <c r="B2792">
        <f t="shared" si="86"/>
        <v>1</v>
      </c>
      <c r="C2792">
        <f t="shared" ca="1" si="87"/>
        <v>2792</v>
      </c>
      <c r="H2792">
        <v>2790</v>
      </c>
      <c r="I2792" t="s">
        <v>1492</v>
      </c>
      <c r="J2792" t="s">
        <v>2496</v>
      </c>
    </row>
    <row r="2793" spans="1:10">
      <c r="A2793">
        <f>MATCH(H2793,H$3:H2793,0)</f>
        <v>2791</v>
      </c>
      <c r="B2793">
        <f t="shared" si="86"/>
        <v>1</v>
      </c>
      <c r="C2793">
        <f t="shared" ca="1" si="87"/>
        <v>2793</v>
      </c>
      <c r="H2793">
        <v>2791</v>
      </c>
      <c r="I2793" t="s">
        <v>1214</v>
      </c>
      <c r="J2793" t="s">
        <v>2270</v>
      </c>
    </row>
    <row r="2794" spans="1:10">
      <c r="A2794">
        <f>MATCH(H2794,H$3:H2794,0)</f>
        <v>2792</v>
      </c>
      <c r="B2794">
        <f t="shared" si="86"/>
        <v>1</v>
      </c>
      <c r="C2794">
        <f t="shared" ca="1" si="87"/>
        <v>2794</v>
      </c>
      <c r="H2794">
        <v>2792</v>
      </c>
      <c r="I2794" t="s">
        <v>1216</v>
      </c>
      <c r="J2794" t="s">
        <v>2829</v>
      </c>
    </row>
    <row r="2795" spans="1:10">
      <c r="A2795">
        <f>MATCH(H2795,H$3:H2795,0)</f>
        <v>2793</v>
      </c>
      <c r="B2795">
        <f t="shared" si="86"/>
        <v>1</v>
      </c>
      <c r="C2795">
        <f t="shared" ca="1" si="87"/>
        <v>2795</v>
      </c>
      <c r="H2795">
        <v>2793</v>
      </c>
      <c r="I2795" t="s">
        <v>1748</v>
      </c>
      <c r="J2795" t="s">
        <v>2495</v>
      </c>
    </row>
    <row r="2796" spans="1:10">
      <c r="A2796">
        <f>MATCH(H2796,H$3:H2796,0)</f>
        <v>2794</v>
      </c>
      <c r="B2796">
        <f t="shared" si="86"/>
        <v>1</v>
      </c>
      <c r="C2796">
        <f t="shared" ca="1" si="87"/>
        <v>2796</v>
      </c>
      <c r="H2796">
        <v>2794</v>
      </c>
      <c r="I2796" t="s">
        <v>1213</v>
      </c>
      <c r="J2796" t="s">
        <v>3160</v>
      </c>
    </row>
    <row r="2797" spans="1:10">
      <c r="A2797">
        <f>MATCH(H2797,H$3:H2797,0)</f>
        <v>2795</v>
      </c>
      <c r="B2797">
        <f t="shared" si="86"/>
        <v>1</v>
      </c>
      <c r="C2797">
        <f t="shared" ca="1" si="87"/>
        <v>2797</v>
      </c>
      <c r="H2797">
        <v>2795</v>
      </c>
      <c r="I2797" t="s">
        <v>1750</v>
      </c>
      <c r="J2797" t="s">
        <v>3161</v>
      </c>
    </row>
    <row r="2798" spans="1:10">
      <c r="A2798">
        <f>MATCH(H2798,H$3:H2798,0)</f>
        <v>2796</v>
      </c>
      <c r="B2798">
        <f t="shared" si="86"/>
        <v>1</v>
      </c>
      <c r="C2798">
        <f t="shared" ca="1" si="87"/>
        <v>2798</v>
      </c>
      <c r="H2798">
        <v>2796</v>
      </c>
      <c r="I2798" t="s">
        <v>1614</v>
      </c>
      <c r="J2798" t="s">
        <v>2575</v>
      </c>
    </row>
    <row r="2799" spans="1:10">
      <c r="A2799">
        <f>MATCH(H2799,H$3:H2799,0)</f>
        <v>2797</v>
      </c>
      <c r="B2799">
        <f t="shared" si="86"/>
        <v>1</v>
      </c>
      <c r="C2799">
        <f t="shared" ca="1" si="87"/>
        <v>2799</v>
      </c>
      <c r="H2799">
        <v>2797</v>
      </c>
      <c r="I2799" t="s">
        <v>1358</v>
      </c>
      <c r="J2799" t="s">
        <v>2393</v>
      </c>
    </row>
    <row r="2800" spans="1:10">
      <c r="A2800">
        <f>MATCH(H2800,H$3:H2800,0)</f>
        <v>2798</v>
      </c>
      <c r="B2800">
        <f t="shared" si="86"/>
        <v>1</v>
      </c>
      <c r="C2800">
        <f t="shared" ca="1" si="87"/>
        <v>2800</v>
      </c>
      <c r="H2800">
        <v>2798</v>
      </c>
      <c r="I2800" s="1" t="s">
        <v>3974</v>
      </c>
      <c r="J2800" s="1" t="s">
        <v>3974</v>
      </c>
    </row>
    <row r="2801" spans="1:10">
      <c r="A2801">
        <f>MATCH(H2801,H$3:H2801,0)</f>
        <v>2799</v>
      </c>
      <c r="B2801">
        <f t="shared" si="86"/>
        <v>1</v>
      </c>
      <c r="C2801">
        <f t="shared" ca="1" si="87"/>
        <v>2801</v>
      </c>
      <c r="H2801">
        <v>2799</v>
      </c>
      <c r="I2801" t="s">
        <v>1371</v>
      </c>
      <c r="J2801" t="s">
        <v>2403</v>
      </c>
    </row>
    <row r="2802" spans="1:10">
      <c r="A2802">
        <f>MATCH(H2802,H$3:H2802,0)</f>
        <v>2800</v>
      </c>
      <c r="B2802">
        <f t="shared" si="86"/>
        <v>1</v>
      </c>
      <c r="C2802">
        <f t="shared" ca="1" si="87"/>
        <v>2802</v>
      </c>
      <c r="H2802">
        <v>2800</v>
      </c>
      <c r="I2802" t="s">
        <v>1294</v>
      </c>
      <c r="J2802" t="s">
        <v>2368</v>
      </c>
    </row>
    <row r="2803" spans="1:10">
      <c r="A2803">
        <f>MATCH(H2803,H$3:H2803,0)</f>
        <v>2801</v>
      </c>
      <c r="B2803">
        <f t="shared" si="86"/>
        <v>1</v>
      </c>
      <c r="C2803">
        <f t="shared" ca="1" si="87"/>
        <v>2803</v>
      </c>
      <c r="H2803">
        <v>2801</v>
      </c>
      <c r="I2803" t="s">
        <v>1295</v>
      </c>
      <c r="J2803" t="s">
        <v>2369</v>
      </c>
    </row>
    <row r="2804" spans="1:10">
      <c r="A2804">
        <f>MATCH(H2804,H$3:H2804,0)</f>
        <v>2802</v>
      </c>
      <c r="B2804">
        <f t="shared" si="86"/>
        <v>1</v>
      </c>
      <c r="C2804">
        <f t="shared" ca="1" si="87"/>
        <v>2804</v>
      </c>
      <c r="H2804">
        <v>2802</v>
      </c>
      <c r="I2804" t="s">
        <v>1293</v>
      </c>
      <c r="J2804" t="s">
        <v>2367</v>
      </c>
    </row>
    <row r="2805" spans="1:10">
      <c r="A2805">
        <f>MATCH(H2805,H$3:H2805,0)</f>
        <v>2803</v>
      </c>
      <c r="B2805">
        <f t="shared" si="86"/>
        <v>1</v>
      </c>
      <c r="C2805">
        <f t="shared" ca="1" si="87"/>
        <v>2805</v>
      </c>
      <c r="H2805">
        <v>2803</v>
      </c>
      <c r="I2805" t="s">
        <v>1307</v>
      </c>
      <c r="J2805" t="s">
        <v>3162</v>
      </c>
    </row>
    <row r="2806" spans="1:10">
      <c r="A2806">
        <f>MATCH(H2806,H$3:H2806,0)</f>
        <v>2804</v>
      </c>
      <c r="B2806">
        <f t="shared" si="86"/>
        <v>1</v>
      </c>
      <c r="C2806">
        <f t="shared" ca="1" si="87"/>
        <v>2806</v>
      </c>
      <c r="H2806">
        <v>2804</v>
      </c>
      <c r="I2806" t="s">
        <v>1627</v>
      </c>
      <c r="J2806" t="s">
        <v>1627</v>
      </c>
    </row>
    <row r="2807" spans="1:10">
      <c r="A2807">
        <f>MATCH(H2807,H$3:H2807,0)</f>
        <v>2805</v>
      </c>
      <c r="B2807">
        <f t="shared" si="86"/>
        <v>1</v>
      </c>
      <c r="C2807">
        <f t="shared" ca="1" si="87"/>
        <v>2807</v>
      </c>
      <c r="H2807">
        <v>2805</v>
      </c>
      <c r="I2807" t="s">
        <v>1988</v>
      </c>
      <c r="J2807" t="s">
        <v>1988</v>
      </c>
    </row>
    <row r="2808" spans="1:10">
      <c r="A2808">
        <f>MATCH(H2808,H$3:H2808,0)</f>
        <v>2806</v>
      </c>
      <c r="B2808">
        <f t="shared" si="86"/>
        <v>1</v>
      </c>
      <c r="C2808">
        <f t="shared" ca="1" si="87"/>
        <v>2808</v>
      </c>
      <c r="H2808">
        <v>2806</v>
      </c>
      <c r="I2808" t="s">
        <v>1973</v>
      </c>
      <c r="J2808" t="s">
        <v>2842</v>
      </c>
    </row>
    <row r="2809" spans="1:10">
      <c r="A2809">
        <f>MATCH(H2809,H$3:H2809,0)</f>
        <v>2807</v>
      </c>
      <c r="B2809">
        <f t="shared" si="86"/>
        <v>1</v>
      </c>
      <c r="C2809">
        <f t="shared" ca="1" si="87"/>
        <v>2809</v>
      </c>
      <c r="H2809">
        <v>2807</v>
      </c>
      <c r="I2809" t="s">
        <v>1972</v>
      </c>
      <c r="J2809" t="s">
        <v>2841</v>
      </c>
    </row>
    <row r="2810" spans="1:10">
      <c r="A2810">
        <f>MATCH(H2810,H$3:H2810,0)</f>
        <v>2808</v>
      </c>
      <c r="B2810">
        <f t="shared" si="86"/>
        <v>1</v>
      </c>
      <c r="C2810">
        <f t="shared" ca="1" si="87"/>
        <v>2810</v>
      </c>
      <c r="H2810">
        <v>2808</v>
      </c>
      <c r="I2810" t="s">
        <v>1970</v>
      </c>
      <c r="J2810" t="s">
        <v>2839</v>
      </c>
    </row>
    <row r="2811" spans="1:10">
      <c r="A2811">
        <f>MATCH(H2811,H$3:H2811,0)</f>
        <v>2809</v>
      </c>
      <c r="B2811">
        <f t="shared" si="86"/>
        <v>1</v>
      </c>
      <c r="C2811">
        <f t="shared" ca="1" si="87"/>
        <v>2811</v>
      </c>
      <c r="H2811">
        <v>2809</v>
      </c>
      <c r="I2811" t="s">
        <v>1971</v>
      </c>
      <c r="J2811" t="s">
        <v>2840</v>
      </c>
    </row>
    <row r="2812" spans="1:10">
      <c r="A2812">
        <f>MATCH(H2812,H$3:H2812,0)</f>
        <v>2810</v>
      </c>
      <c r="B2812">
        <f t="shared" si="86"/>
        <v>1</v>
      </c>
      <c r="C2812">
        <f t="shared" ca="1" si="87"/>
        <v>2812</v>
      </c>
      <c r="H2812">
        <v>2810</v>
      </c>
      <c r="I2812" t="s">
        <v>1644</v>
      </c>
      <c r="J2812" t="s">
        <v>3268</v>
      </c>
    </row>
    <row r="2813" spans="1:10">
      <c r="A2813">
        <f>MATCH(H2813,H$3:H2813,0)</f>
        <v>2811</v>
      </c>
      <c r="B2813">
        <f t="shared" si="86"/>
        <v>1</v>
      </c>
      <c r="C2813">
        <f t="shared" ca="1" si="87"/>
        <v>2813</v>
      </c>
      <c r="H2813">
        <v>2811</v>
      </c>
      <c r="I2813" t="s">
        <v>1550</v>
      </c>
      <c r="J2813" t="s">
        <v>3269</v>
      </c>
    </row>
    <row r="2814" spans="1:10">
      <c r="A2814">
        <f>MATCH(H2814,H$3:H2814,0)</f>
        <v>2812</v>
      </c>
      <c r="B2814">
        <f t="shared" si="86"/>
        <v>1</v>
      </c>
      <c r="C2814">
        <f t="shared" ca="1" si="87"/>
        <v>2814</v>
      </c>
      <c r="H2814">
        <v>2812</v>
      </c>
      <c r="I2814" t="s">
        <v>2005</v>
      </c>
      <c r="J2814" t="s">
        <v>2838</v>
      </c>
    </row>
    <row r="2815" spans="1:10">
      <c r="A2815">
        <f>MATCH(H2815,H$3:H2815,0)</f>
        <v>2813</v>
      </c>
      <c r="B2815">
        <f t="shared" si="86"/>
        <v>1</v>
      </c>
      <c r="C2815">
        <f t="shared" ca="1" si="87"/>
        <v>2815</v>
      </c>
      <c r="H2815">
        <v>2813</v>
      </c>
      <c r="I2815" t="s">
        <v>1969</v>
      </c>
      <c r="J2815" t="s">
        <v>3163</v>
      </c>
    </row>
    <row r="2816" spans="1:10">
      <c r="A2816">
        <f>MATCH(H2816,H$3:H2816,0)</f>
        <v>2814</v>
      </c>
      <c r="B2816">
        <f t="shared" si="86"/>
        <v>1</v>
      </c>
      <c r="C2816">
        <f t="shared" ca="1" si="87"/>
        <v>2816</v>
      </c>
      <c r="H2816">
        <v>2814</v>
      </c>
      <c r="I2816" t="s">
        <v>2006</v>
      </c>
      <c r="J2816" t="s">
        <v>3164</v>
      </c>
    </row>
    <row r="2817" spans="1:10">
      <c r="A2817">
        <f>MATCH(H2817,H$3:H2817,0)</f>
        <v>2815</v>
      </c>
      <c r="B2817">
        <f t="shared" si="86"/>
        <v>1</v>
      </c>
      <c r="C2817">
        <f t="shared" ca="1" si="87"/>
        <v>2817</v>
      </c>
      <c r="H2817">
        <v>2815</v>
      </c>
      <c r="I2817" t="s">
        <v>1615</v>
      </c>
      <c r="J2817" t="s">
        <v>2576</v>
      </c>
    </row>
    <row r="2818" spans="1:10">
      <c r="A2818">
        <f>MATCH(H2818,H$3:H2818,0)</f>
        <v>2816</v>
      </c>
      <c r="B2818">
        <f t="shared" si="86"/>
        <v>1</v>
      </c>
      <c r="C2818">
        <f t="shared" ca="1" si="87"/>
        <v>2818</v>
      </c>
      <c r="H2818">
        <v>2816</v>
      </c>
      <c r="I2818" t="s">
        <v>1558</v>
      </c>
      <c r="J2818" t="s">
        <v>2538</v>
      </c>
    </row>
    <row r="2819" spans="1:10">
      <c r="A2819">
        <f>MATCH(H2819,H$3:H2819,0)</f>
        <v>2817</v>
      </c>
      <c r="B2819">
        <f t="shared" si="86"/>
        <v>1</v>
      </c>
      <c r="C2819">
        <f t="shared" ca="1" si="87"/>
        <v>2819</v>
      </c>
      <c r="H2819">
        <v>2817</v>
      </c>
      <c r="I2819" t="s">
        <v>1372</v>
      </c>
      <c r="J2819" t="s">
        <v>2404</v>
      </c>
    </row>
    <row r="2820" spans="1:10">
      <c r="A2820">
        <f>MATCH(H2820,H$3:H2820,0)</f>
        <v>2818</v>
      </c>
      <c r="B2820">
        <f t="shared" ref="B2820:B2883" si="88">COUNTIF(H$3:H$3102,H2820)</f>
        <v>1</v>
      </c>
      <c r="C2820">
        <f t="shared" ref="C2820:C2883" ca="1" si="89">LOOKUP(1,1/((OFFSET(D$3,A2820-1,0,B2820,1)="")+(OFFSET(D$3,A2820-1,0,B2820,1)=D$2))/((OFFSET(E$3,A2820-1,0,B2820,1)="")+(OFFSET(E$3,A2820-1,0,B2820,1)=E$2))/((OFFSET(F$3,A2820-1,0,B2820,1)="")+(OFFSET(F$3,A2820-1,0,B2820,1)=F$2))/((OFFSET(G$3,A2820-1,0,B2820,1)="")+(OFFSET(G$3,A2820-1,0,B2820,1)&lt;=G$2)),ROW(OFFSET(D$3,A2820-1,0,B2820,1)))</f>
        <v>2820</v>
      </c>
      <c r="H2820">
        <v>2818</v>
      </c>
      <c r="I2820" t="s">
        <v>1297</v>
      </c>
      <c r="J2820" t="s">
        <v>2371</v>
      </c>
    </row>
    <row r="2821" spans="1:10">
      <c r="A2821">
        <f>MATCH(H2821,H$3:H2821,0)</f>
        <v>2819</v>
      </c>
      <c r="B2821">
        <f t="shared" si="88"/>
        <v>1</v>
      </c>
      <c r="C2821">
        <f t="shared" ca="1" si="89"/>
        <v>2821</v>
      </c>
      <c r="H2821">
        <v>2819</v>
      </c>
      <c r="I2821" t="s">
        <v>1298</v>
      </c>
      <c r="J2821" t="s">
        <v>2372</v>
      </c>
    </row>
    <row r="2822" spans="1:10">
      <c r="A2822">
        <f>MATCH(H2822,H$3:H2822,0)</f>
        <v>2820</v>
      </c>
      <c r="B2822">
        <f t="shared" si="88"/>
        <v>1</v>
      </c>
      <c r="C2822">
        <f t="shared" ca="1" si="89"/>
        <v>2822</v>
      </c>
      <c r="H2822">
        <v>2820</v>
      </c>
      <c r="I2822" t="s">
        <v>1296</v>
      </c>
      <c r="J2822" t="s">
        <v>2370</v>
      </c>
    </row>
    <row r="2823" spans="1:10">
      <c r="A2823">
        <f>MATCH(H2823,H$3:H2823,0)</f>
        <v>2821</v>
      </c>
      <c r="B2823">
        <f t="shared" si="88"/>
        <v>1</v>
      </c>
      <c r="C2823">
        <f t="shared" ca="1" si="89"/>
        <v>2823</v>
      </c>
      <c r="H2823">
        <v>2821</v>
      </c>
      <c r="I2823" t="s">
        <v>1308</v>
      </c>
      <c r="J2823" t="s">
        <v>3165</v>
      </c>
    </row>
    <row r="2824" spans="1:10">
      <c r="A2824">
        <f>MATCH(H2824,H$3:H2824,0)</f>
        <v>2822</v>
      </c>
      <c r="B2824">
        <f t="shared" si="88"/>
        <v>1</v>
      </c>
      <c r="C2824">
        <f t="shared" ca="1" si="89"/>
        <v>2824</v>
      </c>
      <c r="H2824">
        <v>2822</v>
      </c>
      <c r="I2824" t="s">
        <v>1397</v>
      </c>
      <c r="J2824" t="s">
        <v>2424</v>
      </c>
    </row>
    <row r="2825" spans="1:10">
      <c r="A2825">
        <f>MATCH(H2825,H$3:H2825,0)</f>
        <v>2823</v>
      </c>
      <c r="B2825">
        <f t="shared" si="88"/>
        <v>1</v>
      </c>
      <c r="C2825">
        <f t="shared" ca="1" si="89"/>
        <v>2825</v>
      </c>
      <c r="H2825">
        <v>2823</v>
      </c>
      <c r="I2825" t="s">
        <v>1396</v>
      </c>
      <c r="J2825" t="s">
        <v>2423</v>
      </c>
    </row>
    <row r="2826" spans="1:10">
      <c r="A2826">
        <f>MATCH(H2826,H$3:H2826,0)</f>
        <v>2824</v>
      </c>
      <c r="B2826">
        <f t="shared" si="88"/>
        <v>1</v>
      </c>
      <c r="C2826">
        <f t="shared" ca="1" si="89"/>
        <v>2826</v>
      </c>
      <c r="H2826">
        <v>2824</v>
      </c>
      <c r="I2826" t="s">
        <v>1398</v>
      </c>
      <c r="J2826" t="s">
        <v>2425</v>
      </c>
    </row>
    <row r="2827" spans="1:10">
      <c r="A2827">
        <f>MATCH(H2827,H$3:H2827,0)</f>
        <v>2825</v>
      </c>
      <c r="B2827">
        <f t="shared" si="88"/>
        <v>1</v>
      </c>
      <c r="C2827">
        <f t="shared" ca="1" si="89"/>
        <v>2827</v>
      </c>
      <c r="H2827">
        <v>2825</v>
      </c>
      <c r="I2827" t="s">
        <v>1500</v>
      </c>
      <c r="J2827" t="s">
        <v>2503</v>
      </c>
    </row>
    <row r="2828" spans="1:10">
      <c r="A2828">
        <f>MATCH(H2828,H$3:H2828,0)</f>
        <v>2826</v>
      </c>
      <c r="B2828">
        <f t="shared" si="88"/>
        <v>1</v>
      </c>
      <c r="C2828">
        <f t="shared" ca="1" si="89"/>
        <v>2828</v>
      </c>
      <c r="H2828">
        <v>2826</v>
      </c>
      <c r="I2828" t="s">
        <v>2009</v>
      </c>
      <c r="J2828" t="s">
        <v>2862</v>
      </c>
    </row>
    <row r="2829" spans="1:10">
      <c r="A2829">
        <f>MATCH(H2829,H$3:H2829,0)</f>
        <v>2827</v>
      </c>
      <c r="B2829">
        <f t="shared" si="88"/>
        <v>1</v>
      </c>
      <c r="C2829">
        <f t="shared" ca="1" si="89"/>
        <v>2829</v>
      </c>
      <c r="H2829">
        <v>2827</v>
      </c>
      <c r="I2829" t="s">
        <v>2030</v>
      </c>
      <c r="J2829" t="s">
        <v>2878</v>
      </c>
    </row>
    <row r="2830" spans="1:10">
      <c r="A2830">
        <f>MATCH(H2830,H$3:H2830,0)</f>
        <v>2828</v>
      </c>
      <c r="B2830">
        <f t="shared" si="88"/>
        <v>1</v>
      </c>
      <c r="C2830">
        <f t="shared" ca="1" si="89"/>
        <v>2830</v>
      </c>
      <c r="H2830">
        <v>2828</v>
      </c>
      <c r="I2830" t="s">
        <v>2029</v>
      </c>
      <c r="J2830" t="s">
        <v>2877</v>
      </c>
    </row>
    <row r="2831" spans="1:10">
      <c r="A2831">
        <f>MATCH(H2831,H$3:H2831,0)</f>
        <v>2829</v>
      </c>
      <c r="B2831">
        <f t="shared" si="88"/>
        <v>1</v>
      </c>
      <c r="C2831">
        <f t="shared" ca="1" si="89"/>
        <v>2831</v>
      </c>
      <c r="H2831">
        <v>2829</v>
      </c>
      <c r="I2831" t="s">
        <v>1989</v>
      </c>
      <c r="J2831" t="s">
        <v>2852</v>
      </c>
    </row>
    <row r="2832" spans="1:10">
      <c r="A2832">
        <f>MATCH(H2832,H$3:H2832,0)</f>
        <v>2830</v>
      </c>
      <c r="B2832">
        <f t="shared" si="88"/>
        <v>1</v>
      </c>
      <c r="C2832">
        <f t="shared" ca="1" si="89"/>
        <v>2832</v>
      </c>
      <c r="H2832">
        <v>2830</v>
      </c>
      <c r="I2832" t="s">
        <v>1754</v>
      </c>
      <c r="J2832" t="s">
        <v>2666</v>
      </c>
    </row>
    <row r="2833" spans="1:10">
      <c r="A2833">
        <f>MATCH(H2833,H$3:H2833,0)</f>
        <v>2831</v>
      </c>
      <c r="B2833">
        <f t="shared" si="88"/>
        <v>1</v>
      </c>
      <c r="C2833">
        <f t="shared" ca="1" si="89"/>
        <v>2833</v>
      </c>
      <c r="H2833">
        <v>2831</v>
      </c>
      <c r="I2833" t="s">
        <v>2093</v>
      </c>
      <c r="J2833" t="s">
        <v>2930</v>
      </c>
    </row>
    <row r="2834" spans="1:10">
      <c r="A2834">
        <f>MATCH(H2834,H$3:H2834,0)</f>
        <v>2832</v>
      </c>
      <c r="B2834">
        <f t="shared" si="88"/>
        <v>1</v>
      </c>
      <c r="C2834">
        <f t="shared" ca="1" si="89"/>
        <v>2834</v>
      </c>
      <c r="H2834">
        <v>2832</v>
      </c>
      <c r="I2834" t="s">
        <v>2092</v>
      </c>
      <c r="J2834" t="s">
        <v>2929</v>
      </c>
    </row>
    <row r="2835" spans="1:10">
      <c r="A2835">
        <f>MATCH(H2835,H$3:H2835,0)</f>
        <v>2833</v>
      </c>
      <c r="B2835">
        <f t="shared" si="88"/>
        <v>1</v>
      </c>
      <c r="C2835">
        <f t="shared" ca="1" si="89"/>
        <v>2835</v>
      </c>
      <c r="H2835">
        <v>2833</v>
      </c>
      <c r="I2835" t="s">
        <v>1769</v>
      </c>
      <c r="J2835" t="s">
        <v>2678</v>
      </c>
    </row>
    <row r="2836" spans="1:10">
      <c r="A2836">
        <f>MATCH(H2836,H$3:H2836,0)</f>
        <v>2834</v>
      </c>
      <c r="B2836">
        <f t="shared" si="88"/>
        <v>1</v>
      </c>
      <c r="C2836">
        <f t="shared" ca="1" si="89"/>
        <v>2836</v>
      </c>
      <c r="H2836">
        <v>2834</v>
      </c>
      <c r="I2836" t="s">
        <v>2008</v>
      </c>
      <c r="J2836" t="s">
        <v>2861</v>
      </c>
    </row>
    <row r="2837" spans="1:10">
      <c r="A2837">
        <f>MATCH(H2837,H$3:H2837,0)</f>
        <v>2835</v>
      </c>
      <c r="B2837">
        <f t="shared" si="88"/>
        <v>1</v>
      </c>
      <c r="C2837">
        <f t="shared" ca="1" si="89"/>
        <v>2837</v>
      </c>
      <c r="H2837">
        <v>2835</v>
      </c>
      <c r="I2837" t="s">
        <v>2024</v>
      </c>
      <c r="J2837" t="s">
        <v>2873</v>
      </c>
    </row>
    <row r="2838" spans="1:10">
      <c r="A2838">
        <f>MATCH(H2838,H$3:H2838,0)</f>
        <v>2836</v>
      </c>
      <c r="B2838">
        <f t="shared" si="88"/>
        <v>1</v>
      </c>
      <c r="C2838">
        <f t="shared" ca="1" si="89"/>
        <v>2838</v>
      </c>
      <c r="H2838">
        <v>2836</v>
      </c>
      <c r="I2838" t="s">
        <v>2026</v>
      </c>
      <c r="J2838" t="s">
        <v>2875</v>
      </c>
    </row>
    <row r="2839" spans="1:10">
      <c r="A2839">
        <f>MATCH(H2839,H$3:H2839,0)</f>
        <v>2837</v>
      </c>
      <c r="B2839">
        <f t="shared" si="88"/>
        <v>1</v>
      </c>
      <c r="C2839">
        <f t="shared" ca="1" si="89"/>
        <v>2839</v>
      </c>
      <c r="H2839">
        <v>2837</v>
      </c>
      <c r="I2839" t="s">
        <v>2097</v>
      </c>
      <c r="J2839" t="s">
        <v>2936</v>
      </c>
    </row>
    <row r="2840" spans="1:10">
      <c r="A2840">
        <f>MATCH(H2840,H$3:H2840,0)</f>
        <v>2838</v>
      </c>
      <c r="B2840">
        <f t="shared" si="88"/>
        <v>1</v>
      </c>
      <c r="C2840">
        <f t="shared" ca="1" si="89"/>
        <v>2840</v>
      </c>
      <c r="H2840">
        <v>2838</v>
      </c>
      <c r="I2840" t="s">
        <v>2098</v>
      </c>
      <c r="J2840" t="s">
        <v>2937</v>
      </c>
    </row>
    <row r="2841" spans="1:10">
      <c r="A2841">
        <f>MATCH(H2841,H$3:H2841,0)</f>
        <v>2839</v>
      </c>
      <c r="B2841">
        <f t="shared" si="88"/>
        <v>1</v>
      </c>
      <c r="C2841">
        <f t="shared" ca="1" si="89"/>
        <v>2841</v>
      </c>
      <c r="H2841">
        <v>2839</v>
      </c>
      <c r="I2841" t="s">
        <v>1986</v>
      </c>
      <c r="J2841" t="s">
        <v>2851</v>
      </c>
    </row>
    <row r="2842" spans="1:10">
      <c r="A2842">
        <f>MATCH(H2842,H$3:H2842,0)</f>
        <v>2840</v>
      </c>
      <c r="B2842">
        <f t="shared" si="88"/>
        <v>1</v>
      </c>
      <c r="C2842">
        <f t="shared" ca="1" si="89"/>
        <v>2842</v>
      </c>
      <c r="H2842">
        <v>2840</v>
      </c>
      <c r="I2842" t="s">
        <v>1228</v>
      </c>
      <c r="J2842" t="s">
        <v>2282</v>
      </c>
    </row>
    <row r="2843" spans="1:10">
      <c r="A2843">
        <f>MATCH(H2843,H$3:H2843,0)</f>
        <v>2841</v>
      </c>
      <c r="B2843">
        <f t="shared" si="88"/>
        <v>1</v>
      </c>
      <c r="C2843">
        <f t="shared" ca="1" si="89"/>
        <v>2843</v>
      </c>
      <c r="H2843">
        <v>2841</v>
      </c>
      <c r="I2843" t="s">
        <v>1595</v>
      </c>
      <c r="J2843" t="s">
        <v>2474</v>
      </c>
    </row>
    <row r="2844" spans="1:10">
      <c r="A2844">
        <f>MATCH(H2844,H$3:H2844,0)</f>
        <v>2842</v>
      </c>
      <c r="B2844">
        <f t="shared" si="88"/>
        <v>1</v>
      </c>
      <c r="C2844">
        <f t="shared" ca="1" si="89"/>
        <v>2844</v>
      </c>
      <c r="H2844">
        <v>2842</v>
      </c>
      <c r="I2844" t="s">
        <v>2158</v>
      </c>
      <c r="J2844" t="s">
        <v>2973</v>
      </c>
    </row>
    <row r="2845" spans="1:10">
      <c r="A2845">
        <f>MATCH(H2845,H$3:H2845,0)</f>
        <v>2843</v>
      </c>
      <c r="B2845">
        <f t="shared" si="88"/>
        <v>1</v>
      </c>
      <c r="C2845">
        <f t="shared" ca="1" si="89"/>
        <v>2845</v>
      </c>
      <c r="H2845">
        <v>2843</v>
      </c>
      <c r="I2845" t="s">
        <v>1518</v>
      </c>
      <c r="J2845" t="s">
        <v>2526</v>
      </c>
    </row>
    <row r="2846" spans="1:10">
      <c r="A2846">
        <f>MATCH(H2846,H$3:H2846,0)</f>
        <v>2844</v>
      </c>
      <c r="B2846">
        <f t="shared" si="88"/>
        <v>1</v>
      </c>
      <c r="C2846">
        <f t="shared" ca="1" si="89"/>
        <v>2846</v>
      </c>
      <c r="H2846">
        <v>2844</v>
      </c>
      <c r="I2846" t="s">
        <v>1507</v>
      </c>
      <c r="J2846" t="s">
        <v>1024</v>
      </c>
    </row>
    <row r="2847" spans="1:10">
      <c r="A2847">
        <f>MATCH(H2847,H$3:H2847,0)</f>
        <v>2845</v>
      </c>
      <c r="B2847">
        <f t="shared" si="88"/>
        <v>1</v>
      </c>
      <c r="C2847">
        <f t="shared" ca="1" si="89"/>
        <v>2847</v>
      </c>
      <c r="H2847">
        <v>2845</v>
      </c>
      <c r="I2847" t="s">
        <v>2094</v>
      </c>
      <c r="J2847" t="s">
        <v>2932</v>
      </c>
    </row>
    <row r="2848" spans="1:10">
      <c r="A2848">
        <f>MATCH(H2848,H$3:H2848,0)</f>
        <v>2846</v>
      </c>
      <c r="B2848">
        <f t="shared" si="88"/>
        <v>1</v>
      </c>
      <c r="C2848">
        <f t="shared" ca="1" si="89"/>
        <v>2848</v>
      </c>
      <c r="H2848">
        <v>2846</v>
      </c>
      <c r="I2848" t="s">
        <v>1464</v>
      </c>
      <c r="J2848" t="s">
        <v>2474</v>
      </c>
    </row>
    <row r="2849" spans="1:10">
      <c r="A2849">
        <f>MATCH(H2849,H$3:H2849,0)</f>
        <v>2847</v>
      </c>
      <c r="B2849">
        <f t="shared" si="88"/>
        <v>1</v>
      </c>
      <c r="C2849">
        <f t="shared" ca="1" si="89"/>
        <v>2849</v>
      </c>
      <c r="H2849">
        <v>2847</v>
      </c>
      <c r="I2849" t="s">
        <v>1867</v>
      </c>
      <c r="J2849" t="s">
        <v>2748</v>
      </c>
    </row>
    <row r="2850" spans="1:10">
      <c r="A2850">
        <f>MATCH(H2850,H$3:H2850,0)</f>
        <v>2848</v>
      </c>
      <c r="B2850">
        <f t="shared" si="88"/>
        <v>1</v>
      </c>
      <c r="C2850">
        <f t="shared" ca="1" si="89"/>
        <v>2850</v>
      </c>
      <c r="H2850">
        <v>2848</v>
      </c>
      <c r="I2850" t="s">
        <v>1245</v>
      </c>
      <c r="J2850" t="s">
        <v>2294</v>
      </c>
    </row>
    <row r="2851" spans="1:10">
      <c r="A2851">
        <f>MATCH(H2851,H$3:H2851,0)</f>
        <v>2849</v>
      </c>
      <c r="B2851">
        <f t="shared" si="88"/>
        <v>1</v>
      </c>
      <c r="C2851">
        <f t="shared" ca="1" si="89"/>
        <v>2851</v>
      </c>
      <c r="H2851">
        <v>2849</v>
      </c>
      <c r="I2851" t="s">
        <v>1993</v>
      </c>
      <c r="J2851" t="s">
        <v>2855</v>
      </c>
    </row>
    <row r="2852" spans="1:10">
      <c r="A2852">
        <f>MATCH(H2852,H$3:H2852,0)</f>
        <v>2850</v>
      </c>
      <c r="B2852">
        <f t="shared" si="88"/>
        <v>1</v>
      </c>
      <c r="C2852">
        <f t="shared" ca="1" si="89"/>
        <v>2852</v>
      </c>
      <c r="H2852">
        <v>2850</v>
      </c>
      <c r="I2852" t="s">
        <v>1190</v>
      </c>
      <c r="J2852" t="s">
        <v>2250</v>
      </c>
    </row>
    <row r="2853" spans="1:10">
      <c r="A2853">
        <f>MATCH(H2853,H$3:H2853,0)</f>
        <v>2851</v>
      </c>
      <c r="B2853">
        <f t="shared" si="88"/>
        <v>1</v>
      </c>
      <c r="C2853">
        <f t="shared" ca="1" si="89"/>
        <v>2853</v>
      </c>
      <c r="H2853">
        <v>2851</v>
      </c>
      <c r="I2853" t="s">
        <v>1150</v>
      </c>
      <c r="J2853" t="s">
        <v>2226</v>
      </c>
    </row>
    <row r="2854" spans="1:10">
      <c r="A2854">
        <f>MATCH(H2854,H$3:H2854,0)</f>
        <v>2852</v>
      </c>
      <c r="B2854">
        <f t="shared" si="88"/>
        <v>1</v>
      </c>
      <c r="C2854">
        <f t="shared" ca="1" si="89"/>
        <v>2854</v>
      </c>
      <c r="H2854">
        <v>2852</v>
      </c>
      <c r="I2854" t="s">
        <v>1104</v>
      </c>
      <c r="J2854" s="1" t="s">
        <v>750</v>
      </c>
    </row>
    <row r="2855" spans="1:10">
      <c r="A2855">
        <f>MATCH(H2855,H$3:H2855,0)</f>
        <v>2853</v>
      </c>
      <c r="B2855">
        <f t="shared" si="88"/>
        <v>1</v>
      </c>
      <c r="C2855">
        <f t="shared" ca="1" si="89"/>
        <v>2855</v>
      </c>
      <c r="H2855">
        <v>2853</v>
      </c>
      <c r="I2855" t="s">
        <v>3177</v>
      </c>
      <c r="J2855" t="s">
        <v>3177</v>
      </c>
    </row>
    <row r="2856" spans="1:10">
      <c r="A2856">
        <f>MATCH(H2856,H$3:H2856,0)</f>
        <v>2854</v>
      </c>
      <c r="B2856">
        <f t="shared" si="88"/>
        <v>1</v>
      </c>
      <c r="C2856">
        <f t="shared" ca="1" si="89"/>
        <v>2856</v>
      </c>
      <c r="H2856">
        <v>2854</v>
      </c>
      <c r="I2856" t="s">
        <v>1196</v>
      </c>
    </row>
    <row r="2857" spans="1:10">
      <c r="A2857">
        <f>MATCH(H2857,H$3:H2857,0)</f>
        <v>2855</v>
      </c>
      <c r="B2857">
        <f t="shared" si="88"/>
        <v>1</v>
      </c>
      <c r="C2857">
        <f t="shared" ca="1" si="89"/>
        <v>2857</v>
      </c>
      <c r="H2857">
        <v>2855</v>
      </c>
      <c r="I2857" t="s">
        <v>1263</v>
      </c>
      <c r="J2857" s="1" t="s">
        <v>3178</v>
      </c>
    </row>
    <row r="2858" spans="1:10">
      <c r="A2858">
        <f>MATCH(H2858,H$3:H2858,0)</f>
        <v>2856</v>
      </c>
      <c r="B2858">
        <f t="shared" si="88"/>
        <v>1</v>
      </c>
      <c r="C2858">
        <f t="shared" ca="1" si="89"/>
        <v>2858</v>
      </c>
      <c r="H2858">
        <v>2856</v>
      </c>
      <c r="I2858" s="3" t="s">
        <v>3577</v>
      </c>
      <c r="J2858" s="3" t="s">
        <v>3578</v>
      </c>
    </row>
    <row r="2859" spans="1:10">
      <c r="A2859">
        <f>MATCH(H2859,H$3:H2859,0)</f>
        <v>2857</v>
      </c>
      <c r="B2859">
        <f t="shared" si="88"/>
        <v>1</v>
      </c>
      <c r="C2859">
        <f t="shared" ca="1" si="89"/>
        <v>2859</v>
      </c>
      <c r="H2859">
        <v>2857</v>
      </c>
      <c r="I2859" t="s">
        <v>1364</v>
      </c>
      <c r="J2859" s="1" t="s">
        <v>3179</v>
      </c>
    </row>
    <row r="2860" spans="1:10">
      <c r="A2860">
        <f>MATCH(H2860,H$3:H2860,0)</f>
        <v>2858</v>
      </c>
      <c r="B2860">
        <f t="shared" si="88"/>
        <v>1</v>
      </c>
      <c r="C2860">
        <f t="shared" ca="1" si="89"/>
        <v>2860</v>
      </c>
      <c r="H2860">
        <v>2858</v>
      </c>
      <c r="I2860" t="s">
        <v>1412</v>
      </c>
      <c r="J2860" s="1" t="s">
        <v>2432</v>
      </c>
    </row>
    <row r="2861" spans="1:10">
      <c r="A2861">
        <f>MATCH(H2861,H$3:H2861,0)</f>
        <v>2859</v>
      </c>
      <c r="B2861">
        <f t="shared" si="88"/>
        <v>1</v>
      </c>
      <c r="C2861">
        <f t="shared" ca="1" si="89"/>
        <v>2861</v>
      </c>
      <c r="H2861">
        <v>2859</v>
      </c>
      <c r="I2861" t="s">
        <v>1432</v>
      </c>
      <c r="J2861" s="1" t="s">
        <v>3180</v>
      </c>
    </row>
    <row r="2862" spans="1:10">
      <c r="A2862">
        <f>MATCH(H2862,H$3:H2862,0)</f>
        <v>2860</v>
      </c>
      <c r="B2862">
        <f t="shared" si="88"/>
        <v>1</v>
      </c>
      <c r="C2862">
        <f t="shared" ca="1" si="89"/>
        <v>2862</v>
      </c>
      <c r="H2862">
        <v>2860</v>
      </c>
      <c r="I2862" t="s">
        <v>1475</v>
      </c>
      <c r="J2862" s="1" t="s">
        <v>3181</v>
      </c>
    </row>
    <row r="2863" spans="1:10">
      <c r="A2863">
        <f>MATCH(H2863,H$3:H2863,0)</f>
        <v>2861</v>
      </c>
      <c r="B2863">
        <f t="shared" si="88"/>
        <v>1</v>
      </c>
      <c r="C2863">
        <f t="shared" ca="1" si="89"/>
        <v>2863</v>
      </c>
      <c r="H2863">
        <v>2861</v>
      </c>
      <c r="I2863" t="s">
        <v>1528</v>
      </c>
      <c r="J2863" t="s">
        <v>3144</v>
      </c>
    </row>
    <row r="2864" spans="1:10">
      <c r="A2864">
        <f>MATCH(H2864,H$3:H2864,0)</f>
        <v>2862</v>
      </c>
      <c r="B2864">
        <f t="shared" si="88"/>
        <v>1</v>
      </c>
      <c r="C2864">
        <f t="shared" ca="1" si="89"/>
        <v>2864</v>
      </c>
      <c r="H2864">
        <v>2862</v>
      </c>
      <c r="I2864" t="s">
        <v>1532</v>
      </c>
      <c r="J2864" t="s">
        <v>2520</v>
      </c>
    </row>
    <row r="2865" spans="1:10">
      <c r="A2865">
        <f>MATCH(H2865,H$3:H2865,0)</f>
        <v>2863</v>
      </c>
      <c r="B2865">
        <f t="shared" si="88"/>
        <v>1</v>
      </c>
      <c r="C2865">
        <f t="shared" ca="1" si="89"/>
        <v>2865</v>
      </c>
      <c r="H2865">
        <v>2863</v>
      </c>
      <c r="I2865" t="s">
        <v>1537</v>
      </c>
      <c r="J2865" s="1" t="s">
        <v>2527</v>
      </c>
    </row>
    <row r="2866" spans="1:10">
      <c r="A2866">
        <f>MATCH(H2866,H$3:H2866,0)</f>
        <v>2864</v>
      </c>
      <c r="B2866">
        <f t="shared" si="88"/>
        <v>1</v>
      </c>
      <c r="C2866">
        <f t="shared" ca="1" si="89"/>
        <v>2866</v>
      </c>
      <c r="H2866">
        <v>2864</v>
      </c>
      <c r="I2866" t="s">
        <v>1604</v>
      </c>
      <c r="J2866" s="1" t="s">
        <v>3848</v>
      </c>
    </row>
    <row r="2867" spans="1:10">
      <c r="A2867">
        <f>MATCH(H2867,H$3:H2867,0)</f>
        <v>2865</v>
      </c>
      <c r="B2867">
        <f t="shared" si="88"/>
        <v>1</v>
      </c>
      <c r="C2867">
        <f t="shared" ca="1" si="89"/>
        <v>2867</v>
      </c>
      <c r="H2867">
        <v>2865</v>
      </c>
      <c r="I2867" t="s">
        <v>1608</v>
      </c>
      <c r="J2867" s="1" t="s">
        <v>2564</v>
      </c>
    </row>
    <row r="2868" spans="1:10">
      <c r="A2868">
        <f>MATCH(H2868,H$3:H2868,0)</f>
        <v>2866</v>
      </c>
      <c r="B2868">
        <f t="shared" si="88"/>
        <v>1</v>
      </c>
      <c r="C2868">
        <f t="shared" ca="1" si="89"/>
        <v>2868</v>
      </c>
      <c r="H2868">
        <v>2866</v>
      </c>
      <c r="I2868" t="s">
        <v>1609</v>
      </c>
      <c r="J2868" s="1" t="s">
        <v>2565</v>
      </c>
    </row>
    <row r="2869" spans="1:10">
      <c r="A2869">
        <f>MATCH(H2869,H$3:H2869,0)</f>
        <v>2867</v>
      </c>
      <c r="B2869">
        <f t="shared" si="88"/>
        <v>1</v>
      </c>
      <c r="C2869">
        <f t="shared" ca="1" si="89"/>
        <v>2869</v>
      </c>
      <c r="H2869">
        <v>2867</v>
      </c>
      <c r="I2869" t="s">
        <v>1610</v>
      </c>
      <c r="J2869" s="1" t="s">
        <v>2573</v>
      </c>
    </row>
    <row r="2870" spans="1:10">
      <c r="A2870">
        <f>MATCH(H2870,H$3:H2870,0)</f>
        <v>2868</v>
      </c>
      <c r="B2870">
        <f t="shared" si="88"/>
        <v>1</v>
      </c>
      <c r="C2870">
        <f t="shared" ca="1" si="89"/>
        <v>2870</v>
      </c>
      <c r="H2870">
        <v>2868</v>
      </c>
      <c r="I2870" t="s">
        <v>1626</v>
      </c>
    </row>
    <row r="2871" spans="1:10">
      <c r="A2871">
        <f>MATCH(H2871,H$3:H2871,0)</f>
        <v>2869</v>
      </c>
      <c r="B2871">
        <f t="shared" si="88"/>
        <v>1</v>
      </c>
      <c r="C2871">
        <f t="shared" ca="1" si="89"/>
        <v>2871</v>
      </c>
      <c r="H2871">
        <v>2869</v>
      </c>
      <c r="I2871" t="s">
        <v>1634</v>
      </c>
      <c r="J2871" s="1" t="s">
        <v>3182</v>
      </c>
    </row>
    <row r="2872" spans="1:10">
      <c r="A2872">
        <f>MATCH(H2872,H$3:H2872,0)</f>
        <v>2870</v>
      </c>
      <c r="B2872">
        <f t="shared" si="88"/>
        <v>1</v>
      </c>
      <c r="C2872">
        <f t="shared" ca="1" si="89"/>
        <v>2872</v>
      </c>
      <c r="H2872">
        <v>2870</v>
      </c>
      <c r="I2872" t="s">
        <v>1635</v>
      </c>
      <c r="J2872" s="1" t="s">
        <v>3183</v>
      </c>
    </row>
    <row r="2873" spans="1:10">
      <c r="A2873">
        <f>MATCH(H2873,H$3:H2873,0)</f>
        <v>2871</v>
      </c>
      <c r="B2873">
        <f t="shared" si="88"/>
        <v>1</v>
      </c>
      <c r="C2873">
        <f t="shared" ca="1" si="89"/>
        <v>2873</v>
      </c>
      <c r="H2873">
        <v>2871</v>
      </c>
      <c r="I2873" s="1" t="s">
        <v>1755</v>
      </c>
      <c r="J2873" s="1" t="s">
        <v>3184</v>
      </c>
    </row>
    <row r="2874" spans="1:10">
      <c r="A2874">
        <f>MATCH(H2874,H$3:H2874,0)</f>
        <v>2872</v>
      </c>
      <c r="B2874">
        <f t="shared" si="88"/>
        <v>1</v>
      </c>
      <c r="C2874">
        <f t="shared" ca="1" si="89"/>
        <v>2874</v>
      </c>
      <c r="H2874">
        <v>2872</v>
      </c>
      <c r="I2874" s="1" t="s">
        <v>1756</v>
      </c>
      <c r="J2874" s="1" t="s">
        <v>3185</v>
      </c>
    </row>
    <row r="2875" spans="1:10">
      <c r="A2875">
        <f>MATCH(H2875,H$3:H2875,0)</f>
        <v>2873</v>
      </c>
      <c r="B2875">
        <f t="shared" si="88"/>
        <v>1</v>
      </c>
      <c r="C2875">
        <f t="shared" ca="1" si="89"/>
        <v>2875</v>
      </c>
      <c r="H2875">
        <v>2873</v>
      </c>
      <c r="I2875" t="s">
        <v>1848</v>
      </c>
    </row>
    <row r="2876" spans="1:10">
      <c r="A2876">
        <f>MATCH(H2876,H$3:H2876,0)</f>
        <v>2874</v>
      </c>
      <c r="B2876">
        <f t="shared" si="88"/>
        <v>1</v>
      </c>
      <c r="C2876">
        <f t="shared" ca="1" si="89"/>
        <v>2876</v>
      </c>
      <c r="H2876">
        <v>2874</v>
      </c>
      <c r="I2876" s="1" t="s">
        <v>1890</v>
      </c>
      <c r="J2876" s="1" t="s">
        <v>3186</v>
      </c>
    </row>
    <row r="2877" spans="1:10">
      <c r="A2877">
        <f>MATCH(H2877,H$3:H2877,0)</f>
        <v>2875</v>
      </c>
      <c r="B2877">
        <f t="shared" si="88"/>
        <v>1</v>
      </c>
      <c r="C2877">
        <f t="shared" ca="1" si="89"/>
        <v>2877</v>
      </c>
      <c r="H2877">
        <v>2875</v>
      </c>
      <c r="I2877" t="s">
        <v>3187</v>
      </c>
      <c r="J2877" t="s">
        <v>3187</v>
      </c>
    </row>
    <row r="2878" spans="1:10">
      <c r="A2878">
        <f>MATCH(H2878,H$3:H2878,0)</f>
        <v>2876</v>
      </c>
      <c r="B2878">
        <f t="shared" si="88"/>
        <v>1</v>
      </c>
      <c r="C2878">
        <f t="shared" ca="1" si="89"/>
        <v>2878</v>
      </c>
      <c r="H2878">
        <v>2876</v>
      </c>
      <c r="I2878" t="s">
        <v>3188</v>
      </c>
      <c r="J2878" s="1" t="s">
        <v>3189</v>
      </c>
    </row>
    <row r="2879" spans="1:10">
      <c r="A2879">
        <f>MATCH(H2879,H$3:H2879,0)</f>
        <v>2877</v>
      </c>
      <c r="B2879">
        <f t="shared" si="88"/>
        <v>1</v>
      </c>
      <c r="C2879">
        <f t="shared" ca="1" si="89"/>
        <v>2879</v>
      </c>
      <c r="H2879">
        <v>2877</v>
      </c>
      <c r="I2879" t="s">
        <v>3190</v>
      </c>
      <c r="J2879" s="1" t="s">
        <v>3191</v>
      </c>
    </row>
    <row r="2880" spans="1:10">
      <c r="A2880">
        <f>MATCH(H2880,H$3:H2880,0)</f>
        <v>2878</v>
      </c>
      <c r="B2880">
        <f t="shared" si="88"/>
        <v>1</v>
      </c>
      <c r="C2880">
        <f t="shared" ca="1" si="89"/>
        <v>2880</v>
      </c>
      <c r="H2880">
        <v>2878</v>
      </c>
      <c r="I2880" t="s">
        <v>1960</v>
      </c>
      <c r="J2880" s="1" t="s">
        <v>3192</v>
      </c>
    </row>
    <row r="2881" spans="1:10">
      <c r="A2881">
        <f>MATCH(H2881,H$3:H2881,0)</f>
        <v>2879</v>
      </c>
      <c r="B2881">
        <f t="shared" si="88"/>
        <v>1</v>
      </c>
      <c r="C2881">
        <f t="shared" ca="1" si="89"/>
        <v>2881</v>
      </c>
      <c r="H2881">
        <v>2879</v>
      </c>
      <c r="I2881" t="s">
        <v>2027</v>
      </c>
      <c r="J2881" s="1" t="s">
        <v>2874</v>
      </c>
    </row>
    <row r="2882" spans="1:10">
      <c r="A2882">
        <f>MATCH(H2882,H$3:H2882,0)</f>
        <v>2880</v>
      </c>
      <c r="B2882">
        <f t="shared" si="88"/>
        <v>1</v>
      </c>
      <c r="C2882">
        <f t="shared" ca="1" si="89"/>
        <v>2882</v>
      </c>
      <c r="H2882">
        <v>2880</v>
      </c>
      <c r="I2882" t="s">
        <v>2064</v>
      </c>
      <c r="J2882" s="1" t="s">
        <v>3193</v>
      </c>
    </row>
    <row r="2883" spans="1:10">
      <c r="A2883">
        <f>MATCH(H2883,H$3:H2883,0)</f>
        <v>2881</v>
      </c>
      <c r="B2883">
        <f t="shared" si="88"/>
        <v>1</v>
      </c>
      <c r="C2883">
        <f t="shared" ca="1" si="89"/>
        <v>2883</v>
      </c>
      <c r="H2883">
        <v>2881</v>
      </c>
      <c r="I2883" s="1" t="s">
        <v>3975</v>
      </c>
    </row>
    <row r="2884" spans="1:10">
      <c r="A2884">
        <f>MATCH(H2884,H$3:H2884,0)</f>
        <v>2882</v>
      </c>
      <c r="B2884">
        <f t="shared" ref="B2884:B2947" si="90">COUNTIF(H$3:H$3102,H2884)</f>
        <v>1</v>
      </c>
      <c r="C2884">
        <f t="shared" ref="C2884:C2947" ca="1" si="91">LOOKUP(1,1/((OFFSET(D$3,A2884-1,0,B2884,1)="")+(OFFSET(D$3,A2884-1,0,B2884,1)=D$2))/((OFFSET(E$3,A2884-1,0,B2884,1)="")+(OFFSET(E$3,A2884-1,0,B2884,1)=E$2))/((OFFSET(F$3,A2884-1,0,B2884,1)="")+(OFFSET(F$3,A2884-1,0,B2884,1)=F$2))/((OFFSET(G$3,A2884-1,0,B2884,1)="")+(OFFSET(G$3,A2884-1,0,B2884,1)&lt;=G$2)),ROW(OFFSET(D$3,A2884-1,0,B2884,1)))</f>
        <v>2884</v>
      </c>
      <c r="H2884">
        <v>2882</v>
      </c>
      <c r="I2884" s="1" t="s">
        <v>3976</v>
      </c>
    </row>
    <row r="2885" spans="1:10">
      <c r="A2885">
        <f>MATCH(H2885,H$3:H2885,0)</f>
        <v>2883</v>
      </c>
      <c r="B2885">
        <f t="shared" si="90"/>
        <v>1</v>
      </c>
      <c r="C2885">
        <f t="shared" ca="1" si="91"/>
        <v>2885</v>
      </c>
      <c r="H2885">
        <v>2883</v>
      </c>
      <c r="I2885" s="1" t="s">
        <v>3977</v>
      </c>
    </row>
    <row r="2886" spans="1:10">
      <c r="A2886">
        <f>MATCH(H2886,H$3:H2886,0)</f>
        <v>2884</v>
      </c>
      <c r="B2886">
        <f t="shared" si="90"/>
        <v>1</v>
      </c>
      <c r="C2886">
        <f t="shared" ca="1" si="91"/>
        <v>2886</v>
      </c>
      <c r="H2886">
        <v>2884</v>
      </c>
      <c r="I2886" s="1" t="s">
        <v>3978</v>
      </c>
    </row>
    <row r="2887" spans="1:10">
      <c r="A2887">
        <f>MATCH(H2887,H$3:H2887,0)</f>
        <v>2885</v>
      </c>
      <c r="B2887">
        <f t="shared" si="90"/>
        <v>1</v>
      </c>
      <c r="C2887">
        <f t="shared" ca="1" si="91"/>
        <v>2887</v>
      </c>
      <c r="H2887">
        <v>2885</v>
      </c>
      <c r="I2887" s="1" t="s">
        <v>3368</v>
      </c>
    </row>
    <row r="2888" spans="1:10">
      <c r="A2888">
        <f>MATCH(H2888,H$3:H2888,0)</f>
        <v>2886</v>
      </c>
      <c r="B2888">
        <f t="shared" si="90"/>
        <v>1</v>
      </c>
      <c r="C2888">
        <f t="shared" ca="1" si="91"/>
        <v>2888</v>
      </c>
      <c r="H2888">
        <v>2886</v>
      </c>
      <c r="I2888" s="1" t="s">
        <v>3369</v>
      </c>
    </row>
    <row r="2889" spans="1:10">
      <c r="A2889">
        <f>MATCH(H2889,H$3:H2889,0)</f>
        <v>2887</v>
      </c>
      <c r="B2889">
        <f t="shared" si="90"/>
        <v>1</v>
      </c>
      <c r="C2889">
        <f t="shared" ca="1" si="91"/>
        <v>2889</v>
      </c>
      <c r="H2889">
        <v>2887</v>
      </c>
      <c r="I2889" s="1" t="s">
        <v>3374</v>
      </c>
    </row>
    <row r="2890" spans="1:10">
      <c r="A2890">
        <f>MATCH(H2890,H$3:H2890,0)</f>
        <v>2888</v>
      </c>
      <c r="B2890">
        <f t="shared" si="90"/>
        <v>1</v>
      </c>
      <c r="C2890">
        <f t="shared" ca="1" si="91"/>
        <v>2890</v>
      </c>
      <c r="H2890">
        <v>2888</v>
      </c>
      <c r="I2890" s="1" t="s">
        <v>3373</v>
      </c>
    </row>
    <row r="2891" spans="1:10">
      <c r="A2891">
        <f>MATCH(H2891,H$3:H2891,0)</f>
        <v>2889</v>
      </c>
      <c r="B2891">
        <f t="shared" si="90"/>
        <v>1</v>
      </c>
      <c r="C2891">
        <f t="shared" ca="1" si="91"/>
        <v>2891</v>
      </c>
      <c r="H2891">
        <v>2889</v>
      </c>
      <c r="I2891" s="1" t="s">
        <v>3979</v>
      </c>
    </row>
    <row r="2892" spans="1:10">
      <c r="A2892">
        <f>MATCH(H2892,H$3:H2892,0)</f>
        <v>2890</v>
      </c>
      <c r="B2892">
        <f t="shared" si="90"/>
        <v>1</v>
      </c>
      <c r="C2892">
        <f t="shared" ca="1" si="91"/>
        <v>2892</v>
      </c>
      <c r="H2892">
        <v>2890</v>
      </c>
      <c r="I2892" s="1" t="s">
        <v>3980</v>
      </c>
    </row>
    <row r="2893" spans="1:10">
      <c r="A2893">
        <f>MATCH(H2893,H$3:H2893,0)</f>
        <v>2891</v>
      </c>
      <c r="B2893">
        <f t="shared" si="90"/>
        <v>1</v>
      </c>
      <c r="C2893">
        <f t="shared" ca="1" si="91"/>
        <v>2893</v>
      </c>
      <c r="H2893">
        <v>2891</v>
      </c>
      <c r="I2893" s="1" t="s">
        <v>3981</v>
      </c>
    </row>
    <row r="2894" spans="1:10">
      <c r="A2894">
        <f>MATCH(H2894,H$3:H2894,0)</f>
        <v>2892</v>
      </c>
      <c r="B2894">
        <f t="shared" si="90"/>
        <v>1</v>
      </c>
      <c r="C2894">
        <f t="shared" ca="1" si="91"/>
        <v>2894</v>
      </c>
      <c r="H2894">
        <v>2892</v>
      </c>
      <c r="I2894" s="1" t="s">
        <v>3982</v>
      </c>
    </row>
    <row r="2895" spans="1:10">
      <c r="A2895">
        <f>MATCH(H2895,H$3:H2895,0)</f>
        <v>2893</v>
      </c>
      <c r="B2895">
        <f t="shared" si="90"/>
        <v>1</v>
      </c>
      <c r="C2895">
        <f t="shared" ca="1" si="91"/>
        <v>2895</v>
      </c>
      <c r="H2895">
        <v>2893</v>
      </c>
      <c r="I2895" s="1" t="s">
        <v>3983</v>
      </c>
    </row>
    <row r="2896" spans="1:10">
      <c r="A2896">
        <f>MATCH(H2896,H$3:H2896,0)</f>
        <v>2894</v>
      </c>
      <c r="B2896">
        <f t="shared" si="90"/>
        <v>1</v>
      </c>
      <c r="C2896">
        <f t="shared" ca="1" si="91"/>
        <v>2896</v>
      </c>
      <c r="H2896">
        <v>2894</v>
      </c>
      <c r="I2896" s="1" t="s">
        <v>3984</v>
      </c>
    </row>
    <row r="2897" spans="1:10">
      <c r="A2897">
        <f>MATCH(H2897,H$3:H2897,0)</f>
        <v>2895</v>
      </c>
      <c r="B2897">
        <f t="shared" si="90"/>
        <v>1</v>
      </c>
      <c r="C2897">
        <f t="shared" ca="1" si="91"/>
        <v>2897</v>
      </c>
      <c r="H2897">
        <v>2895</v>
      </c>
      <c r="I2897" s="1" t="s">
        <v>3985</v>
      </c>
    </row>
    <row r="2898" spans="1:10">
      <c r="A2898">
        <f>MATCH(H2898,H$3:H2898,0)</f>
        <v>2896</v>
      </c>
      <c r="B2898">
        <f t="shared" si="90"/>
        <v>1</v>
      </c>
      <c r="C2898">
        <f t="shared" ca="1" si="91"/>
        <v>2898</v>
      </c>
      <c r="H2898">
        <v>2896</v>
      </c>
      <c r="I2898" s="1" t="s">
        <v>3986</v>
      </c>
    </row>
    <row r="2899" spans="1:10">
      <c r="A2899">
        <f>MATCH(H2899,H$3:H2899,0)</f>
        <v>2897</v>
      </c>
      <c r="B2899">
        <f t="shared" si="90"/>
        <v>1</v>
      </c>
      <c r="C2899">
        <f t="shared" ca="1" si="91"/>
        <v>2899</v>
      </c>
      <c r="H2899">
        <v>2897</v>
      </c>
      <c r="I2899" t="s">
        <v>3580</v>
      </c>
      <c r="J2899" s="1" t="s">
        <v>3581</v>
      </c>
    </row>
    <row r="2900" spans="1:10">
      <c r="A2900">
        <f>MATCH(H2900,H$3:H2900,0)</f>
        <v>2898</v>
      </c>
      <c r="B2900">
        <f t="shared" si="90"/>
        <v>1</v>
      </c>
      <c r="C2900">
        <f t="shared" ca="1" si="91"/>
        <v>2900</v>
      </c>
      <c r="H2900">
        <v>2898</v>
      </c>
      <c r="I2900" t="s">
        <v>3582</v>
      </c>
      <c r="J2900" s="1" t="s">
        <v>3583</v>
      </c>
    </row>
    <row r="2901" spans="1:10">
      <c r="A2901">
        <f>MATCH(H2901,H$3:H2901,0)</f>
        <v>2899</v>
      </c>
      <c r="B2901">
        <f t="shared" si="90"/>
        <v>1</v>
      </c>
      <c r="C2901">
        <f t="shared" ca="1" si="91"/>
        <v>2901</v>
      </c>
      <c r="H2901">
        <v>2899</v>
      </c>
      <c r="I2901" s="1" t="s">
        <v>3584</v>
      </c>
      <c r="J2901" s="1" t="s">
        <v>3650</v>
      </c>
    </row>
    <row r="2902" spans="1:10" ht="25.5">
      <c r="A2902">
        <f>MATCH(H2902,H$3:H2902,0)</f>
        <v>2900</v>
      </c>
      <c r="B2902">
        <f t="shared" si="90"/>
        <v>1</v>
      </c>
      <c r="C2902">
        <f t="shared" ca="1" si="91"/>
        <v>2902</v>
      </c>
      <c r="H2902">
        <v>2900</v>
      </c>
      <c r="I2902" s="9" t="s">
        <v>3585</v>
      </c>
      <c r="J2902" s="9" t="s">
        <v>3587</v>
      </c>
    </row>
    <row r="2903" spans="1:10">
      <c r="A2903">
        <f>MATCH(H2903,H$3:H2903,0)</f>
        <v>2901</v>
      </c>
      <c r="B2903">
        <f t="shared" si="90"/>
        <v>1</v>
      </c>
      <c r="C2903">
        <f t="shared" ca="1" si="91"/>
        <v>2903</v>
      </c>
      <c r="H2903">
        <v>2901</v>
      </c>
      <c r="I2903" t="s">
        <v>3586</v>
      </c>
      <c r="J2903" t="s">
        <v>3588</v>
      </c>
    </row>
    <row r="2904" spans="1:10">
      <c r="A2904">
        <f>MATCH(H2904,H$3:H2904,0)</f>
        <v>2902</v>
      </c>
      <c r="B2904">
        <f t="shared" si="90"/>
        <v>1</v>
      </c>
      <c r="C2904">
        <f t="shared" ca="1" si="91"/>
        <v>2904</v>
      </c>
      <c r="H2904">
        <v>2902</v>
      </c>
      <c r="I2904" t="s">
        <v>3589</v>
      </c>
      <c r="J2904" t="s">
        <v>3590</v>
      </c>
    </row>
    <row r="2905" spans="1:10">
      <c r="A2905">
        <f>MATCH(H2905,H$3:H2905,0)</f>
        <v>2903</v>
      </c>
      <c r="B2905">
        <f t="shared" si="90"/>
        <v>1</v>
      </c>
      <c r="C2905">
        <f t="shared" ca="1" si="91"/>
        <v>2905</v>
      </c>
      <c r="H2905">
        <v>2903</v>
      </c>
      <c r="I2905" t="s">
        <v>3591</v>
      </c>
      <c r="J2905" t="s">
        <v>3592</v>
      </c>
    </row>
    <row r="2906" spans="1:10" ht="38.25">
      <c r="A2906">
        <f>MATCH(H2906,H$3:H2906,0)</f>
        <v>2904</v>
      </c>
      <c r="B2906">
        <f t="shared" si="90"/>
        <v>1</v>
      </c>
      <c r="C2906">
        <f t="shared" ca="1" si="91"/>
        <v>2906</v>
      </c>
      <c r="H2906">
        <v>2904</v>
      </c>
      <c r="I2906" s="9" t="s">
        <v>3593</v>
      </c>
      <c r="J2906" s="9" t="s">
        <v>3594</v>
      </c>
    </row>
    <row r="2907" spans="1:10">
      <c r="A2907">
        <f>MATCH(H2907,H$3:H2907,0)</f>
        <v>2905</v>
      </c>
      <c r="B2907">
        <f t="shared" si="90"/>
        <v>1</v>
      </c>
      <c r="C2907">
        <f t="shared" ca="1" si="91"/>
        <v>2907</v>
      </c>
      <c r="H2907">
        <v>2905</v>
      </c>
      <c r="I2907" t="s">
        <v>1552</v>
      </c>
      <c r="J2907" t="s">
        <v>2974</v>
      </c>
    </row>
    <row r="2908" spans="1:10">
      <c r="A2908">
        <f>MATCH(H2908,H$3:H2908,0)</f>
        <v>2906</v>
      </c>
      <c r="B2908">
        <f t="shared" si="90"/>
        <v>1</v>
      </c>
      <c r="C2908">
        <f t="shared" ca="1" si="91"/>
        <v>2908</v>
      </c>
      <c r="H2908">
        <v>2906</v>
      </c>
      <c r="I2908" s="1" t="s">
        <v>3595</v>
      </c>
      <c r="J2908" t="s">
        <v>3596</v>
      </c>
    </row>
    <row r="2909" spans="1:10">
      <c r="A2909">
        <f>MATCH(H2909,H$3:H2909,0)</f>
        <v>2907</v>
      </c>
      <c r="B2909">
        <f t="shared" si="90"/>
        <v>1</v>
      </c>
      <c r="C2909">
        <f t="shared" ca="1" si="91"/>
        <v>2909</v>
      </c>
      <c r="H2909">
        <v>2907</v>
      </c>
      <c r="I2909" t="s">
        <v>3597</v>
      </c>
      <c r="J2909" t="s">
        <v>3598</v>
      </c>
    </row>
    <row r="2910" spans="1:10">
      <c r="A2910">
        <f>MATCH(H2910,H$3:H2910,0)</f>
        <v>2908</v>
      </c>
      <c r="B2910">
        <f t="shared" si="90"/>
        <v>1</v>
      </c>
      <c r="C2910">
        <f t="shared" ca="1" si="91"/>
        <v>2910</v>
      </c>
      <c r="H2910">
        <v>2908</v>
      </c>
      <c r="I2910" t="s">
        <v>3599</v>
      </c>
      <c r="J2910" t="s">
        <v>3600</v>
      </c>
    </row>
    <row r="2911" spans="1:10">
      <c r="A2911">
        <f>MATCH(H2911,H$3:H2911,0)</f>
        <v>2909</v>
      </c>
      <c r="B2911">
        <f t="shared" si="90"/>
        <v>1</v>
      </c>
      <c r="C2911">
        <f t="shared" ca="1" si="91"/>
        <v>2911</v>
      </c>
      <c r="H2911">
        <v>2909</v>
      </c>
      <c r="I2911" s="1" t="s">
        <v>3613</v>
      </c>
      <c r="J2911" s="1" t="s">
        <v>3614</v>
      </c>
    </row>
    <row r="2912" spans="1:10">
      <c r="A2912">
        <f>MATCH(H2912,H$3:H2912,0)</f>
        <v>2910</v>
      </c>
      <c r="B2912">
        <f t="shared" si="90"/>
        <v>1</v>
      </c>
      <c r="C2912">
        <f t="shared" ca="1" si="91"/>
        <v>2912</v>
      </c>
      <c r="H2912">
        <v>2910</v>
      </c>
      <c r="I2912" t="s">
        <v>3601</v>
      </c>
      <c r="J2912" t="s">
        <v>3603</v>
      </c>
    </row>
    <row r="2913" spans="1:10">
      <c r="A2913">
        <f>MATCH(H2913,H$3:H2913,0)</f>
        <v>2911</v>
      </c>
      <c r="B2913">
        <f t="shared" si="90"/>
        <v>1</v>
      </c>
      <c r="C2913">
        <f t="shared" ca="1" si="91"/>
        <v>2913</v>
      </c>
      <c r="H2913">
        <v>2911</v>
      </c>
      <c r="I2913" t="s">
        <v>3602</v>
      </c>
      <c r="J2913" t="s">
        <v>3604</v>
      </c>
    </row>
    <row r="2914" spans="1:10">
      <c r="A2914">
        <f>MATCH(H2914,H$3:H2914,0)</f>
        <v>2912</v>
      </c>
      <c r="B2914">
        <f t="shared" si="90"/>
        <v>1</v>
      </c>
      <c r="C2914">
        <f t="shared" ca="1" si="91"/>
        <v>2914</v>
      </c>
      <c r="H2914">
        <v>2912</v>
      </c>
      <c r="I2914" t="s">
        <v>3605</v>
      </c>
      <c r="J2914" t="s">
        <v>3606</v>
      </c>
    </row>
    <row r="2915" spans="1:10">
      <c r="A2915">
        <f>MATCH(H2915,H$3:H2915,0)</f>
        <v>2913</v>
      </c>
      <c r="B2915">
        <f t="shared" si="90"/>
        <v>1</v>
      </c>
      <c r="C2915">
        <f t="shared" ca="1" si="91"/>
        <v>2915</v>
      </c>
      <c r="H2915">
        <v>2913</v>
      </c>
      <c r="I2915" t="s">
        <v>3607</v>
      </c>
      <c r="J2915" t="s">
        <v>3604</v>
      </c>
    </row>
    <row r="2916" spans="1:10">
      <c r="A2916">
        <f>MATCH(H2916,H$3:H2916,0)</f>
        <v>2914</v>
      </c>
      <c r="B2916">
        <f t="shared" si="90"/>
        <v>1</v>
      </c>
      <c r="C2916">
        <f t="shared" ca="1" si="91"/>
        <v>2916</v>
      </c>
      <c r="H2916">
        <v>2914</v>
      </c>
      <c r="I2916" t="s">
        <v>3608</v>
      </c>
      <c r="J2916" t="s">
        <v>3609</v>
      </c>
    </row>
    <row r="2917" spans="1:10">
      <c r="A2917">
        <f>MATCH(H2917,H$3:H2917,0)</f>
        <v>2915</v>
      </c>
      <c r="B2917">
        <f t="shared" si="90"/>
        <v>1</v>
      </c>
      <c r="C2917">
        <f t="shared" ca="1" si="91"/>
        <v>2917</v>
      </c>
      <c r="H2917">
        <v>2915</v>
      </c>
      <c r="I2917" t="s">
        <v>3610</v>
      </c>
      <c r="J2917" t="s">
        <v>3604</v>
      </c>
    </row>
    <row r="2918" spans="1:10">
      <c r="A2918">
        <f>MATCH(H2918,H$3:H2918,0)</f>
        <v>2916</v>
      </c>
      <c r="B2918">
        <f t="shared" si="90"/>
        <v>1</v>
      </c>
      <c r="C2918">
        <f t="shared" ca="1" si="91"/>
        <v>2918</v>
      </c>
      <c r="H2918">
        <v>2916</v>
      </c>
      <c r="I2918" t="s">
        <v>3611</v>
      </c>
      <c r="J2918" t="s">
        <v>3612</v>
      </c>
    </row>
    <row r="2919" spans="1:10">
      <c r="A2919">
        <f>MATCH(H2919,H$3:H2919,0)</f>
        <v>2917</v>
      </c>
      <c r="B2919">
        <f t="shared" si="90"/>
        <v>1</v>
      </c>
      <c r="C2919">
        <f t="shared" ca="1" si="91"/>
        <v>2919</v>
      </c>
      <c r="H2919">
        <v>2917</v>
      </c>
      <c r="I2919" s="1" t="s">
        <v>3615</v>
      </c>
      <c r="J2919" s="1" t="s">
        <v>3616</v>
      </c>
    </row>
    <row r="2920" spans="1:10">
      <c r="A2920">
        <f>MATCH(H2920,H$3:H2920,0)</f>
        <v>2918</v>
      </c>
      <c r="B2920">
        <f t="shared" si="90"/>
        <v>1</v>
      </c>
      <c r="C2920">
        <f t="shared" ca="1" si="91"/>
        <v>2920</v>
      </c>
      <c r="H2920">
        <v>2918</v>
      </c>
      <c r="I2920" t="s">
        <v>3617</v>
      </c>
      <c r="J2920" t="s">
        <v>3618</v>
      </c>
    </row>
    <row r="2921" spans="1:10">
      <c r="A2921">
        <f>MATCH(H2921,H$3:H2921,0)</f>
        <v>2919</v>
      </c>
      <c r="B2921">
        <f t="shared" si="90"/>
        <v>1</v>
      </c>
      <c r="C2921">
        <f t="shared" ca="1" si="91"/>
        <v>2921</v>
      </c>
      <c r="H2921">
        <v>2919</v>
      </c>
      <c r="I2921" t="s">
        <v>3619</v>
      </c>
      <c r="J2921" t="s">
        <v>3620</v>
      </c>
    </row>
    <row r="2922" spans="1:10">
      <c r="A2922">
        <f>MATCH(H2922,H$3:H2922,0)</f>
        <v>2920</v>
      </c>
      <c r="B2922">
        <f t="shared" si="90"/>
        <v>1</v>
      </c>
      <c r="C2922">
        <f t="shared" ca="1" si="91"/>
        <v>2922</v>
      </c>
      <c r="H2922">
        <v>2920</v>
      </c>
      <c r="I2922" t="s">
        <v>3621</v>
      </c>
      <c r="J2922" t="s">
        <v>3604</v>
      </c>
    </row>
    <row r="2923" spans="1:10">
      <c r="A2923">
        <f>MATCH(H2923,H$3:H2923,0)</f>
        <v>2921</v>
      </c>
      <c r="B2923">
        <f t="shared" si="90"/>
        <v>1</v>
      </c>
      <c r="C2923">
        <f t="shared" ca="1" si="91"/>
        <v>2923</v>
      </c>
      <c r="H2923">
        <v>2921</v>
      </c>
      <c r="I2923" t="s">
        <v>3622</v>
      </c>
      <c r="J2923" t="s">
        <v>3623</v>
      </c>
    </row>
    <row r="2924" spans="1:10">
      <c r="A2924">
        <f>MATCH(H2924,H$3:H2924,0)</f>
        <v>2922</v>
      </c>
      <c r="B2924">
        <f t="shared" si="90"/>
        <v>1</v>
      </c>
      <c r="C2924">
        <f t="shared" ca="1" si="91"/>
        <v>2924</v>
      </c>
      <c r="H2924">
        <v>2922</v>
      </c>
      <c r="I2924" s="1" t="s">
        <v>3624</v>
      </c>
      <c r="J2924" s="1" t="s">
        <v>3666</v>
      </c>
    </row>
    <row r="2925" spans="1:10">
      <c r="A2925">
        <f>MATCH(H2925,H$3:H2925,0)</f>
        <v>2923</v>
      </c>
      <c r="B2925">
        <f t="shared" si="90"/>
        <v>1</v>
      </c>
      <c r="C2925">
        <f t="shared" ca="1" si="91"/>
        <v>2925</v>
      </c>
      <c r="H2925">
        <v>2923</v>
      </c>
      <c r="I2925" s="1" t="s">
        <v>3625</v>
      </c>
      <c r="J2925" s="1" t="s">
        <v>3667</v>
      </c>
    </row>
    <row r="2926" spans="1:10">
      <c r="A2926">
        <f>MATCH(H2926,H$3:H2926,0)</f>
        <v>2924</v>
      </c>
      <c r="B2926">
        <f t="shared" si="90"/>
        <v>1</v>
      </c>
      <c r="C2926">
        <f t="shared" ca="1" si="91"/>
        <v>2926</v>
      </c>
      <c r="H2926">
        <v>2924</v>
      </c>
      <c r="I2926" s="1" t="s">
        <v>3665</v>
      </c>
      <c r="J2926" s="1" t="s">
        <v>3668</v>
      </c>
    </row>
    <row r="2927" spans="1:10">
      <c r="A2927">
        <f>MATCH(H2927,H$3:H2927,0)</f>
        <v>2925</v>
      </c>
      <c r="B2927">
        <f t="shared" si="90"/>
        <v>1</v>
      </c>
      <c r="C2927">
        <f t="shared" ca="1" si="91"/>
        <v>2927</v>
      </c>
      <c r="H2927">
        <v>2925</v>
      </c>
      <c r="I2927" s="1" t="s">
        <v>3987</v>
      </c>
      <c r="J2927" s="1" t="s">
        <v>3988</v>
      </c>
    </row>
    <row r="2928" spans="1:10">
      <c r="A2928">
        <f>MATCH(H2928,H$3:H2928,0)</f>
        <v>2926</v>
      </c>
      <c r="B2928">
        <f t="shared" si="90"/>
        <v>1</v>
      </c>
      <c r="C2928">
        <f t="shared" ca="1" si="91"/>
        <v>2928</v>
      </c>
      <c r="H2928">
        <v>2926</v>
      </c>
      <c r="I2928" s="1" t="s">
        <v>3626</v>
      </c>
      <c r="J2928" s="1" t="s">
        <v>3627</v>
      </c>
    </row>
    <row r="2929" spans="1:10">
      <c r="A2929">
        <f>MATCH(H2929,H$3:H2929,0)</f>
        <v>2927</v>
      </c>
      <c r="B2929">
        <f t="shared" si="90"/>
        <v>1</v>
      </c>
      <c r="C2929">
        <f t="shared" ca="1" si="91"/>
        <v>2929</v>
      </c>
      <c r="H2929">
        <v>2927</v>
      </c>
      <c r="I2929" s="1" t="s">
        <v>3628</v>
      </c>
      <c r="J2929" s="1" t="s">
        <v>3629</v>
      </c>
    </row>
    <row r="2930" spans="1:10">
      <c r="A2930">
        <f>MATCH(H2930,H$3:H2930,0)</f>
        <v>2928</v>
      </c>
      <c r="B2930">
        <f t="shared" si="90"/>
        <v>1</v>
      </c>
      <c r="C2930">
        <f t="shared" ca="1" si="91"/>
        <v>2930</v>
      </c>
      <c r="H2930">
        <v>2928</v>
      </c>
      <c r="I2930" s="1" t="s">
        <v>3630</v>
      </c>
      <c r="J2930" s="1" t="s">
        <v>3631</v>
      </c>
    </row>
    <row r="2931" spans="1:10">
      <c r="A2931">
        <f>MATCH(H2931,H$3:H2931,0)</f>
        <v>2929</v>
      </c>
      <c r="B2931">
        <f t="shared" si="90"/>
        <v>1</v>
      </c>
      <c r="C2931">
        <f t="shared" ca="1" si="91"/>
        <v>2931</v>
      </c>
      <c r="H2931">
        <v>2929</v>
      </c>
      <c r="I2931" s="1" t="s">
        <v>3989</v>
      </c>
      <c r="J2931" s="1" t="s">
        <v>3990</v>
      </c>
    </row>
    <row r="2932" spans="1:10">
      <c r="A2932">
        <f>MATCH(H2932,H$3:H2932,0)</f>
        <v>2930</v>
      </c>
      <c r="B2932">
        <f t="shared" si="90"/>
        <v>1</v>
      </c>
      <c r="C2932">
        <f t="shared" ca="1" si="91"/>
        <v>2932</v>
      </c>
      <c r="H2932">
        <v>2930</v>
      </c>
      <c r="I2932" t="s">
        <v>3632</v>
      </c>
      <c r="J2932" t="s">
        <v>3633</v>
      </c>
    </row>
    <row r="2933" spans="1:10">
      <c r="A2933">
        <f>MATCH(H2933,H$3:H2933,0)</f>
        <v>2931</v>
      </c>
      <c r="B2933">
        <f t="shared" si="90"/>
        <v>1</v>
      </c>
      <c r="C2933">
        <f t="shared" ca="1" si="91"/>
        <v>2933</v>
      </c>
      <c r="H2933">
        <v>2931</v>
      </c>
      <c r="I2933" t="s">
        <v>3634</v>
      </c>
      <c r="J2933" t="s">
        <v>3635</v>
      </c>
    </row>
    <row r="2934" spans="1:10">
      <c r="A2934">
        <f>MATCH(H2934,H$3:H2934,0)</f>
        <v>2932</v>
      </c>
      <c r="B2934">
        <f t="shared" si="90"/>
        <v>1</v>
      </c>
      <c r="C2934">
        <f t="shared" ca="1" si="91"/>
        <v>2934</v>
      </c>
      <c r="H2934">
        <v>2932</v>
      </c>
      <c r="I2934" t="s">
        <v>3636</v>
      </c>
      <c r="J2934" t="s">
        <v>3637</v>
      </c>
    </row>
    <row r="2935" spans="1:10">
      <c r="A2935">
        <f>MATCH(H2935,H$3:H2935,0)</f>
        <v>2933</v>
      </c>
      <c r="B2935">
        <f t="shared" si="90"/>
        <v>1</v>
      </c>
      <c r="C2935">
        <f t="shared" ca="1" si="91"/>
        <v>2935</v>
      </c>
      <c r="H2935">
        <v>2933</v>
      </c>
      <c r="I2935" t="s">
        <v>3638</v>
      </c>
      <c r="J2935" t="s">
        <v>3639</v>
      </c>
    </row>
    <row r="2936" spans="1:10">
      <c r="A2936">
        <f>MATCH(H2936,H$3:H2936,0)</f>
        <v>2934</v>
      </c>
      <c r="B2936">
        <f t="shared" si="90"/>
        <v>1</v>
      </c>
      <c r="C2936">
        <f t="shared" ca="1" si="91"/>
        <v>2936</v>
      </c>
      <c r="H2936">
        <v>2934</v>
      </c>
      <c r="I2936" t="s">
        <v>3582</v>
      </c>
      <c r="J2936" t="s">
        <v>3583</v>
      </c>
    </row>
    <row r="2937" spans="1:10">
      <c r="A2937">
        <f>MATCH(H2937,H$3:H2937,0)</f>
        <v>2935</v>
      </c>
      <c r="B2937">
        <f t="shared" si="90"/>
        <v>1</v>
      </c>
      <c r="C2937">
        <f t="shared" ca="1" si="91"/>
        <v>2937</v>
      </c>
      <c r="H2937">
        <v>2935</v>
      </c>
      <c r="I2937" t="s">
        <v>3640</v>
      </c>
      <c r="J2937" t="s">
        <v>3641</v>
      </c>
    </row>
    <row r="2938" spans="1:10">
      <c r="A2938">
        <f>MATCH(H2938,H$3:H2938,0)</f>
        <v>2936</v>
      </c>
      <c r="B2938">
        <f t="shared" si="90"/>
        <v>1</v>
      </c>
      <c r="C2938">
        <f t="shared" ca="1" si="91"/>
        <v>2938</v>
      </c>
      <c r="H2938">
        <v>2936</v>
      </c>
      <c r="I2938" s="1" t="s">
        <v>3643</v>
      </c>
      <c r="J2938" t="s">
        <v>3642</v>
      </c>
    </row>
    <row r="2939" spans="1:10">
      <c r="A2939">
        <f>MATCH(H2939,H$3:H2939,0)</f>
        <v>2937</v>
      </c>
      <c r="B2939">
        <f t="shared" si="90"/>
        <v>1</v>
      </c>
      <c r="C2939">
        <f t="shared" ca="1" si="91"/>
        <v>2939</v>
      </c>
      <c r="H2939">
        <v>2937</v>
      </c>
      <c r="I2939" t="s">
        <v>3653</v>
      </c>
      <c r="J2939" s="1" t="s">
        <v>3654</v>
      </c>
    </row>
    <row r="2940" spans="1:10">
      <c r="A2940">
        <f>MATCH(H2940,H$3:H2940,0)</f>
        <v>2938</v>
      </c>
      <c r="B2940">
        <f t="shared" si="90"/>
        <v>1</v>
      </c>
      <c r="C2940">
        <f t="shared" ca="1" si="91"/>
        <v>2940</v>
      </c>
      <c r="H2940">
        <v>2938</v>
      </c>
      <c r="I2940" s="1" t="s">
        <v>3669</v>
      </c>
      <c r="J2940" s="1" t="s">
        <v>3670</v>
      </c>
    </row>
    <row r="2941" spans="1:10">
      <c r="A2941">
        <f>MATCH(H2941,H$3:H2941,0)</f>
        <v>2939</v>
      </c>
      <c r="B2941">
        <f t="shared" si="90"/>
        <v>1</v>
      </c>
      <c r="C2941">
        <f t="shared" ca="1" si="91"/>
        <v>2941</v>
      </c>
      <c r="H2941">
        <v>2939</v>
      </c>
      <c r="I2941" s="1" t="s">
        <v>3655</v>
      </c>
      <c r="J2941" s="1" t="s">
        <v>3656</v>
      </c>
    </row>
    <row r="2942" spans="1:10">
      <c r="A2942">
        <f>MATCH(H2942,H$3:H2942,0)</f>
        <v>2940</v>
      </c>
      <c r="B2942">
        <f t="shared" si="90"/>
        <v>1</v>
      </c>
      <c r="C2942">
        <f t="shared" ca="1" si="91"/>
        <v>2942</v>
      </c>
      <c r="H2942">
        <v>2940</v>
      </c>
      <c r="I2942" s="1" t="s">
        <v>3657</v>
      </c>
      <c r="J2942" s="1" t="s">
        <v>3659</v>
      </c>
    </row>
    <row r="2943" spans="1:10">
      <c r="A2943">
        <f>MATCH(H2943,H$3:H2943,0)</f>
        <v>2941</v>
      </c>
      <c r="B2943">
        <f t="shared" si="90"/>
        <v>1</v>
      </c>
      <c r="C2943">
        <f t="shared" ca="1" si="91"/>
        <v>2943</v>
      </c>
      <c r="H2943">
        <v>2941</v>
      </c>
      <c r="I2943" s="1" t="s">
        <v>3658</v>
      </c>
      <c r="J2943" s="1" t="s">
        <v>3660</v>
      </c>
    </row>
    <row r="2944" spans="1:10">
      <c r="A2944">
        <f>MATCH(H2944,H$3:H2944,0)</f>
        <v>2942</v>
      </c>
      <c r="B2944">
        <f t="shared" si="90"/>
        <v>1</v>
      </c>
      <c r="C2944">
        <f t="shared" ca="1" si="91"/>
        <v>2944</v>
      </c>
      <c r="H2944">
        <v>2942</v>
      </c>
      <c r="I2944" t="s">
        <v>3644</v>
      </c>
      <c r="J2944" t="s">
        <v>3645</v>
      </c>
    </row>
    <row r="2945" spans="1:10">
      <c r="A2945">
        <f>MATCH(H2945,H$3:H2945,0)</f>
        <v>2943</v>
      </c>
      <c r="B2945">
        <f t="shared" si="90"/>
        <v>1</v>
      </c>
      <c r="C2945">
        <f t="shared" ca="1" si="91"/>
        <v>2945</v>
      </c>
      <c r="H2945">
        <v>2943</v>
      </c>
      <c r="I2945" t="s">
        <v>3646</v>
      </c>
      <c r="J2945" t="s">
        <v>3647</v>
      </c>
    </row>
    <row r="2946" spans="1:10">
      <c r="A2946">
        <f>MATCH(H2946,H$3:H2946,0)</f>
        <v>2944</v>
      </c>
      <c r="B2946">
        <f t="shared" si="90"/>
        <v>1</v>
      </c>
      <c r="C2946">
        <f t="shared" ca="1" si="91"/>
        <v>2946</v>
      </c>
      <c r="H2946">
        <v>2944</v>
      </c>
      <c r="I2946" t="s">
        <v>3648</v>
      </c>
      <c r="J2946" t="s">
        <v>3649</v>
      </c>
    </row>
    <row r="2947" spans="1:10" ht="38.25">
      <c r="A2947">
        <f>MATCH(H2947,H$3:H2947,0)</f>
        <v>2945</v>
      </c>
      <c r="B2947">
        <f t="shared" si="90"/>
        <v>1</v>
      </c>
      <c r="C2947">
        <f t="shared" ca="1" si="91"/>
        <v>2947</v>
      </c>
      <c r="H2947">
        <v>2945</v>
      </c>
      <c r="I2947" s="9" t="s">
        <v>3700</v>
      </c>
      <c r="J2947" s="9" t="s">
        <v>3701</v>
      </c>
    </row>
    <row r="2948" spans="1:10">
      <c r="A2948">
        <f>MATCH(H2948,H$3:H2948,0)</f>
        <v>2946</v>
      </c>
      <c r="B2948">
        <f t="shared" ref="B2948:B3011" si="92">COUNTIF(H$3:H$3102,H2948)</f>
        <v>1</v>
      </c>
      <c r="C2948">
        <f t="shared" ref="C2948:C3002" ca="1" si="93">LOOKUP(1,1/((OFFSET(D$3,A2948-1,0,B2948,1)="")+(OFFSET(D$3,A2948-1,0,B2948,1)=D$2))/((OFFSET(E$3,A2948-1,0,B2948,1)="")+(OFFSET(E$3,A2948-1,0,B2948,1)=E$2))/((OFFSET(F$3,A2948-1,0,B2948,1)="")+(OFFSET(F$3,A2948-1,0,B2948,1)=F$2))/((OFFSET(G$3,A2948-1,0,B2948,1)="")+(OFFSET(G$3,A2948-1,0,B2948,1)&lt;=G$2)),ROW(OFFSET(D$3,A2948-1,0,B2948,1)))</f>
        <v>2948</v>
      </c>
      <c r="H2948">
        <v>2946</v>
      </c>
      <c r="I2948" s="9" t="s">
        <v>3671</v>
      </c>
      <c r="J2948" s="9" t="s">
        <v>3672</v>
      </c>
    </row>
    <row r="2949" spans="1:10" ht="76.5">
      <c r="A2949">
        <f>MATCH(H2949,H$3:H2949,0)</f>
        <v>2947</v>
      </c>
      <c r="B2949">
        <f t="shared" si="92"/>
        <v>1</v>
      </c>
      <c r="C2949">
        <f t="shared" ca="1" si="93"/>
        <v>2949</v>
      </c>
      <c r="H2949">
        <v>2947</v>
      </c>
      <c r="I2949" s="9" t="s">
        <v>3677</v>
      </c>
      <c r="J2949" s="9" t="s">
        <v>3678</v>
      </c>
    </row>
    <row r="2950" spans="1:10">
      <c r="A2950">
        <f>MATCH(H2950,H$3:H2950,0)</f>
        <v>2948</v>
      </c>
      <c r="B2950">
        <f t="shared" si="92"/>
        <v>1</v>
      </c>
      <c r="C2950">
        <f t="shared" ca="1" si="93"/>
        <v>2950</v>
      </c>
      <c r="H2950">
        <v>2948</v>
      </c>
      <c r="I2950" s="9" t="s">
        <v>3675</v>
      </c>
      <c r="J2950" s="9" t="s">
        <v>3676</v>
      </c>
    </row>
    <row r="2951" spans="1:10" ht="63.75">
      <c r="A2951">
        <f>MATCH(H2951,H$3:H2951,0)</f>
        <v>2949</v>
      </c>
      <c r="B2951">
        <f t="shared" si="92"/>
        <v>1</v>
      </c>
      <c r="C2951">
        <f t="shared" ca="1" si="93"/>
        <v>2951</v>
      </c>
      <c r="H2951">
        <v>2949</v>
      </c>
      <c r="I2951" s="9" t="s">
        <v>3679</v>
      </c>
      <c r="J2951" s="9" t="s">
        <v>3680</v>
      </c>
    </row>
    <row r="2952" spans="1:10">
      <c r="A2952">
        <f>MATCH(H2952,H$3:H2952,0)</f>
        <v>2950</v>
      </c>
      <c r="B2952">
        <f t="shared" si="92"/>
        <v>1</v>
      </c>
      <c r="C2952">
        <f t="shared" ca="1" si="93"/>
        <v>2952</v>
      </c>
      <c r="H2952">
        <v>2950</v>
      </c>
      <c r="I2952" s="9" t="s">
        <v>3684</v>
      </c>
      <c r="J2952" s="9" t="s">
        <v>3686</v>
      </c>
    </row>
    <row r="2953" spans="1:10">
      <c r="A2953">
        <f>MATCH(H2953,H$3:H2953,0)</f>
        <v>2951</v>
      </c>
      <c r="B2953">
        <f t="shared" si="92"/>
        <v>1</v>
      </c>
      <c r="C2953">
        <f t="shared" ca="1" si="93"/>
        <v>2953</v>
      </c>
      <c r="H2953">
        <v>2951</v>
      </c>
      <c r="I2953" s="9" t="s">
        <v>3688</v>
      </c>
      <c r="J2953" s="9" t="s">
        <v>3689</v>
      </c>
    </row>
    <row r="2954" spans="1:10">
      <c r="A2954">
        <f>MATCH(H2954,H$3:H2954,0)</f>
        <v>2952</v>
      </c>
      <c r="B2954">
        <f t="shared" si="92"/>
        <v>1</v>
      </c>
      <c r="C2954">
        <f t="shared" ca="1" si="93"/>
        <v>2954</v>
      </c>
      <c r="H2954">
        <v>2952</v>
      </c>
      <c r="I2954" s="9" t="s">
        <v>3685</v>
      </c>
      <c r="J2954" s="9" t="s">
        <v>3687</v>
      </c>
    </row>
    <row r="2955" spans="1:10">
      <c r="A2955">
        <f>MATCH(H2955,H$3:H2955,0)</f>
        <v>2953</v>
      </c>
      <c r="B2955">
        <f t="shared" si="92"/>
        <v>1</v>
      </c>
      <c r="C2955">
        <f t="shared" ca="1" si="93"/>
        <v>2955</v>
      </c>
      <c r="H2955">
        <v>2953</v>
      </c>
      <c r="I2955" s="9" t="s">
        <v>3690</v>
      </c>
      <c r="J2955" s="9" t="s">
        <v>3691</v>
      </c>
    </row>
    <row r="2956" spans="1:10">
      <c r="A2956">
        <f>MATCH(H2956,H$3:H2956,0)</f>
        <v>2954</v>
      </c>
      <c r="B2956">
        <f t="shared" si="92"/>
        <v>1</v>
      </c>
      <c r="C2956">
        <f t="shared" ca="1" si="93"/>
        <v>2956</v>
      </c>
      <c r="H2956">
        <v>2954</v>
      </c>
      <c r="I2956" s="6" t="s">
        <v>3693</v>
      </c>
    </row>
    <row r="2957" spans="1:10">
      <c r="A2957">
        <f>MATCH(H2957,H$3:H2957,0)</f>
        <v>2955</v>
      </c>
      <c r="B2957">
        <f t="shared" si="92"/>
        <v>1</v>
      </c>
      <c r="C2957">
        <f t="shared" ca="1" si="93"/>
        <v>2957</v>
      </c>
      <c r="H2957">
        <v>2955</v>
      </c>
      <c r="I2957" s="9" t="s">
        <v>576</v>
      </c>
      <c r="J2957" s="9" t="s">
        <v>576</v>
      </c>
    </row>
    <row r="2958" spans="1:10" ht="25.5">
      <c r="A2958">
        <f>MATCH(H2958,H$3:H2958,0)</f>
        <v>2956</v>
      </c>
      <c r="B2958">
        <f t="shared" si="92"/>
        <v>1</v>
      </c>
      <c r="C2958">
        <f t="shared" ca="1" si="93"/>
        <v>2958</v>
      </c>
      <c r="H2958">
        <v>2956</v>
      </c>
      <c r="I2958" s="9" t="s">
        <v>3709</v>
      </c>
      <c r="J2958" s="9" t="s">
        <v>3710</v>
      </c>
    </row>
    <row r="2959" spans="1:10">
      <c r="A2959">
        <f>MATCH(H2959,H$3:H2959,0)</f>
        <v>2957</v>
      </c>
      <c r="B2959">
        <f t="shared" si="92"/>
        <v>1</v>
      </c>
      <c r="C2959">
        <f t="shared" ca="1" si="93"/>
        <v>2959</v>
      </c>
      <c r="H2959">
        <v>2957</v>
      </c>
      <c r="I2959" t="s">
        <v>3698</v>
      </c>
      <c r="J2959" s="9" t="s">
        <v>3699</v>
      </c>
    </row>
    <row r="2960" spans="1:10">
      <c r="A2960">
        <f>MATCH(H2960,H$3:H2960,0)</f>
        <v>2958</v>
      </c>
      <c r="B2960">
        <f t="shared" si="92"/>
        <v>1</v>
      </c>
      <c r="C2960">
        <f t="shared" ca="1" si="93"/>
        <v>2960</v>
      </c>
      <c r="H2960">
        <v>2958</v>
      </c>
      <c r="I2960" s="9" t="s">
        <v>3702</v>
      </c>
      <c r="J2960" s="9" t="s">
        <v>3703</v>
      </c>
    </row>
    <row r="2961" spans="1:10">
      <c r="A2961">
        <f>MATCH(H2961,H$3:H2961,0)</f>
        <v>2959</v>
      </c>
      <c r="B2961">
        <f t="shared" si="92"/>
        <v>1</v>
      </c>
      <c r="C2961">
        <f t="shared" ca="1" si="93"/>
        <v>2961</v>
      </c>
      <c r="H2961">
        <v>2959</v>
      </c>
      <c r="I2961" s="9" t="s">
        <v>3704</v>
      </c>
    </row>
    <row r="2962" spans="1:10">
      <c r="A2962">
        <f>MATCH(H2962,H$3:H2962,0)</f>
        <v>2960</v>
      </c>
      <c r="B2962">
        <f t="shared" si="92"/>
        <v>1</v>
      </c>
      <c r="C2962">
        <f t="shared" ca="1" si="93"/>
        <v>2962</v>
      </c>
      <c r="H2962">
        <v>2960</v>
      </c>
      <c r="I2962" s="1" t="s">
        <v>3705</v>
      </c>
    </row>
    <row r="2963" spans="1:10">
      <c r="A2963">
        <f>MATCH(H2963,H$3:H2963,0)</f>
        <v>2961</v>
      </c>
      <c r="B2963">
        <f t="shared" si="92"/>
        <v>1</v>
      </c>
      <c r="C2963">
        <f t="shared" ca="1" si="93"/>
        <v>2963</v>
      </c>
      <c r="H2963">
        <v>2961</v>
      </c>
      <c r="I2963" s="9" t="s">
        <v>3706</v>
      </c>
      <c r="J2963" s="9" t="s">
        <v>3708</v>
      </c>
    </row>
    <row r="2964" spans="1:10">
      <c r="A2964">
        <f>MATCH(H2964,H$3:H2964,0)</f>
        <v>2962</v>
      </c>
      <c r="B2964">
        <f t="shared" si="92"/>
        <v>1</v>
      </c>
      <c r="C2964">
        <f t="shared" ca="1" si="93"/>
        <v>2964</v>
      </c>
      <c r="H2964">
        <v>2962</v>
      </c>
      <c r="I2964" s="9" t="s">
        <v>3707</v>
      </c>
    </row>
    <row r="2965" spans="1:10">
      <c r="A2965">
        <f>MATCH(H2965,H$3:H2965,0)</f>
        <v>2963</v>
      </c>
      <c r="B2965">
        <f t="shared" si="92"/>
        <v>1</v>
      </c>
      <c r="C2965">
        <f t="shared" ca="1" si="93"/>
        <v>2965</v>
      </c>
      <c r="H2965">
        <v>2963</v>
      </c>
      <c r="I2965" s="1" t="s">
        <v>4017</v>
      </c>
      <c r="J2965" s="1" t="s">
        <v>4018</v>
      </c>
    </row>
    <row r="2966" spans="1:10" ht="63.75">
      <c r="A2966">
        <f>MATCH(H2966,H$3:H2966,0)</f>
        <v>2964</v>
      </c>
      <c r="B2966">
        <f t="shared" si="92"/>
        <v>1</v>
      </c>
      <c r="C2966">
        <f t="shared" ca="1" si="93"/>
        <v>2966</v>
      </c>
      <c r="H2966">
        <v>2964</v>
      </c>
      <c r="I2966" s="9" t="s">
        <v>3727</v>
      </c>
      <c r="J2966" s="8" t="s">
        <v>3732</v>
      </c>
    </row>
    <row r="2967" spans="1:10" ht="63.75">
      <c r="A2967">
        <f>MATCH(H2967,H$3:H2967,0)</f>
        <v>2965</v>
      </c>
      <c r="B2967">
        <f t="shared" si="92"/>
        <v>1</v>
      </c>
      <c r="C2967">
        <f t="shared" ca="1" si="93"/>
        <v>2967</v>
      </c>
      <c r="H2967">
        <v>2965</v>
      </c>
      <c r="I2967" s="9" t="s">
        <v>3728</v>
      </c>
      <c r="J2967" s="8" t="s">
        <v>3733</v>
      </c>
    </row>
    <row r="2968" spans="1:10" ht="63.75">
      <c r="A2968">
        <f>MATCH(H2968,H$3:H2968,0)</f>
        <v>2966</v>
      </c>
      <c r="B2968">
        <f t="shared" si="92"/>
        <v>1</v>
      </c>
      <c r="C2968">
        <f t="shared" ca="1" si="93"/>
        <v>2968</v>
      </c>
      <c r="H2968">
        <v>2966</v>
      </c>
      <c r="I2968" s="9" t="s">
        <v>3729</v>
      </c>
      <c r="J2968" s="8" t="s">
        <v>3734</v>
      </c>
    </row>
    <row r="2969" spans="1:10" ht="63.75">
      <c r="A2969">
        <f>MATCH(H2969,H$3:H2969,0)</f>
        <v>2967</v>
      </c>
      <c r="B2969">
        <f t="shared" si="92"/>
        <v>1</v>
      </c>
      <c r="C2969">
        <f t="shared" ca="1" si="93"/>
        <v>2969</v>
      </c>
      <c r="H2969">
        <v>2967</v>
      </c>
      <c r="I2969" s="9" t="s">
        <v>3728</v>
      </c>
      <c r="J2969" s="8" t="s">
        <v>3735</v>
      </c>
    </row>
    <row r="2970" spans="1:10" ht="51">
      <c r="A2970">
        <f>MATCH(H2970,H$3:H2970,0)</f>
        <v>2968</v>
      </c>
      <c r="B2970">
        <f t="shared" si="92"/>
        <v>1</v>
      </c>
      <c r="C2970">
        <f t="shared" ca="1" si="93"/>
        <v>2970</v>
      </c>
      <c r="H2970">
        <v>2968</v>
      </c>
      <c r="I2970" s="9" t="s">
        <v>3730</v>
      </c>
      <c r="J2970" s="8"/>
    </row>
    <row r="2971" spans="1:10" ht="51">
      <c r="A2971">
        <f>MATCH(H2971,H$3:H2971,0)</f>
        <v>2969</v>
      </c>
      <c r="B2971">
        <f t="shared" si="92"/>
        <v>1</v>
      </c>
      <c r="C2971">
        <f t="shared" ca="1" si="93"/>
        <v>2971</v>
      </c>
      <c r="H2971">
        <v>2969</v>
      </c>
      <c r="I2971" s="9" t="s">
        <v>3731</v>
      </c>
    </row>
    <row r="2972" spans="1:10" ht="63.75">
      <c r="A2972">
        <f>MATCH(H2972,H$3:H2972,0)</f>
        <v>2970</v>
      </c>
      <c r="B2972">
        <f t="shared" si="92"/>
        <v>1</v>
      </c>
      <c r="C2972">
        <f t="shared" ca="1" si="93"/>
        <v>2972</v>
      </c>
      <c r="H2972">
        <v>2970</v>
      </c>
      <c r="I2972" s="8" t="str">
        <f ca="1">CHOOSE(MATCH(INFO("SYSTEM"),{"pcdos";"mac"},0),CHOOSE(MATCH(INFO("RELEASE"),{"11.0";"12.0";"14.0";"15.0";"16.0"},1),I2965,I2966,I2967,I2968,I2969,2),CHOOSE(MATCH(INFO("VERSION"),{"14.0";"15.0"},1),I2970,CHOOSE(ISERROR(FIND(".xla]",CELL("filename")))+1,I2971,I2973)))</f>
        <v>1. Klik på Filer menuen, og klik derefter på Indstillinger.
2. Klik på Tilføjelsesprogrammer, og klik derefter på Udfør...
3. Klik på Gennemse… for at finde {-1023}.
{-2957}</v>
      </c>
      <c r="J2972" s="8" t="str">
        <f ca="1">CHOOSE(MATCH(INFO("SYSTEM"),{"pcdos";"mac"},0),CHOOSE(MATCH(INFO("RELEASE"),{"11.0";"12.0";"14.0";"15.0";"16.0"},1),J2965,J2966,J2967,J2968,J2969,2),CHOOSE(MATCH(INFO("VERSION"),{"14.0";"15.0"},1),J2970,CHOOSE(ISERROR(FIND(".xlam]",CELL("filename")))+1,J2971,J2973)))</f>
        <v>1. Click the File menu, and then click Options.
2. Click Add-ins, and then click Go…
3. Click Browse… to locate {-1023}.
{-2957}</v>
      </c>
    </row>
    <row r="2973" spans="1:10" ht="51">
      <c r="A2973">
        <f>MATCH(H2973,H$3:H2973,0)</f>
        <v>2971</v>
      </c>
      <c r="B2973">
        <f t="shared" si="92"/>
        <v>1</v>
      </c>
      <c r="C2973">
        <f t="shared" ca="1" si="93"/>
        <v>2973</v>
      </c>
      <c r="H2973">
        <v>2971</v>
      </c>
      <c r="I2973" s="9" t="s">
        <v>3731</v>
      </c>
      <c r="J2973" s="8"/>
    </row>
    <row r="2974" spans="1:10" ht="102">
      <c r="A2974">
        <f>MATCH(H2974,H$3:H2974,0)</f>
        <v>2972</v>
      </c>
      <c r="B2974">
        <f t="shared" si="92"/>
        <v>1</v>
      </c>
      <c r="C2974">
        <f t="shared" ca="1" si="93"/>
        <v>2974</v>
      </c>
      <c r="H2974">
        <v>2972</v>
      </c>
      <c r="I2974" s="9" t="s">
        <v>3738</v>
      </c>
      <c r="J2974" s="8"/>
    </row>
    <row r="2975" spans="1:10">
      <c r="A2975">
        <f>MATCH(H2975,H$3:H2975,0)</f>
        <v>2973</v>
      </c>
      <c r="B2975">
        <f t="shared" si="92"/>
        <v>2</v>
      </c>
      <c r="C2975">
        <f t="shared" ca="1" si="93"/>
        <v>2976</v>
      </c>
      <c r="H2975">
        <v>2973</v>
      </c>
      <c r="I2975" s="9" t="s">
        <v>3742</v>
      </c>
    </row>
    <row r="2976" spans="1:10">
      <c r="A2976">
        <f>MATCH(H2976,H$3:H2976,0)</f>
        <v>2973</v>
      </c>
      <c r="B2976">
        <f t="shared" si="92"/>
        <v>2</v>
      </c>
      <c r="C2976">
        <f t="shared" ca="1" si="93"/>
        <v>2976</v>
      </c>
      <c r="H2976">
        <v>2973</v>
      </c>
      <c r="I2976" s="9" t="s">
        <v>3743</v>
      </c>
    </row>
    <row r="2977" spans="1:10">
      <c r="A2977">
        <f>MATCH(H2977,H$3:H2977,0)</f>
        <v>2975</v>
      </c>
      <c r="B2977">
        <f t="shared" si="92"/>
        <v>1</v>
      </c>
      <c r="C2977">
        <f t="shared" ca="1" si="93"/>
        <v>2977</v>
      </c>
      <c r="H2977">
        <v>2975</v>
      </c>
      <c r="I2977" s="9" t="s">
        <v>3853</v>
      </c>
      <c r="J2977" s="1" t="s">
        <v>3854</v>
      </c>
    </row>
    <row r="2978" spans="1:10">
      <c r="A2978">
        <f>MATCH(H2978,H$3:H2978,0)</f>
        <v>2976</v>
      </c>
      <c r="B2978">
        <f t="shared" si="92"/>
        <v>1</v>
      </c>
      <c r="C2978">
        <f t="shared" ca="1" si="93"/>
        <v>2978</v>
      </c>
      <c r="H2978">
        <v>2976</v>
      </c>
      <c r="I2978" s="6" t="s">
        <v>4011</v>
      </c>
      <c r="J2978" s="1"/>
    </row>
    <row r="2979" spans="1:10">
      <c r="A2979">
        <f>MATCH(H2979,H$3:H2979,0)</f>
        <v>2977</v>
      </c>
      <c r="B2979">
        <f t="shared" si="92"/>
        <v>1</v>
      </c>
      <c r="C2979">
        <f t="shared" ca="1" si="93"/>
        <v>2979</v>
      </c>
      <c r="H2979">
        <v>2977</v>
      </c>
      <c r="I2979" s="9" t="s">
        <v>3749</v>
      </c>
      <c r="J2979" s="1" t="s">
        <v>3750</v>
      </c>
    </row>
    <row r="2980" spans="1:10">
      <c r="A2980">
        <f>MATCH(H2980,H$3:H2980,0)</f>
        <v>2978</v>
      </c>
      <c r="B2980">
        <f t="shared" si="92"/>
        <v>1</v>
      </c>
      <c r="C2980">
        <f t="shared" ca="1" si="93"/>
        <v>2980</v>
      </c>
      <c r="H2980">
        <v>2978</v>
      </c>
      <c r="I2980" s="9" t="s">
        <v>3751</v>
      </c>
      <c r="J2980" s="9" t="s">
        <v>3752</v>
      </c>
    </row>
    <row r="2981" spans="1:10">
      <c r="A2981">
        <f>MATCH(H2981,H$3:H2981,0)</f>
        <v>2979</v>
      </c>
      <c r="B2981">
        <f t="shared" si="92"/>
        <v>1</v>
      </c>
      <c r="C2981">
        <f t="shared" ca="1" si="93"/>
        <v>2981</v>
      </c>
      <c r="H2981">
        <v>2979</v>
      </c>
      <c r="I2981" s="9" t="s">
        <v>3991</v>
      </c>
      <c r="J2981" s="9"/>
    </row>
    <row r="2982" spans="1:10">
      <c r="A2982">
        <f>MATCH(H2982,H$3:H2982,0)</f>
        <v>2980</v>
      </c>
      <c r="B2982">
        <f t="shared" si="92"/>
        <v>1</v>
      </c>
      <c r="C2982">
        <f t="shared" ca="1" si="93"/>
        <v>2982</v>
      </c>
      <c r="H2982">
        <v>2980</v>
      </c>
      <c r="I2982" s="9" t="s">
        <v>3757</v>
      </c>
      <c r="J2982" s="9"/>
    </row>
    <row r="2983" spans="1:10">
      <c r="A2983">
        <f>MATCH(H2983,H$3:H2983,0)</f>
        <v>2981</v>
      </c>
      <c r="B2983">
        <f t="shared" si="92"/>
        <v>1</v>
      </c>
      <c r="C2983">
        <f t="shared" ca="1" si="93"/>
        <v>2983</v>
      </c>
      <c r="H2983">
        <v>2981</v>
      </c>
      <c r="I2983" s="9" t="s">
        <v>3753</v>
      </c>
      <c r="J2983" s="9"/>
    </row>
    <row r="2984" spans="1:10">
      <c r="A2984">
        <f>MATCH(H2984,H$3:H2984,0)</f>
        <v>2982</v>
      </c>
      <c r="B2984">
        <f t="shared" si="92"/>
        <v>1</v>
      </c>
      <c r="C2984">
        <f t="shared" ca="1" si="93"/>
        <v>2984</v>
      </c>
      <c r="H2984">
        <v>2982</v>
      </c>
      <c r="I2984" s="9" t="s">
        <v>3754</v>
      </c>
    </row>
    <row r="2985" spans="1:10">
      <c r="A2985">
        <f>MATCH(H2985,H$3:H2985,0)</f>
        <v>2983</v>
      </c>
      <c r="B2985">
        <f t="shared" si="92"/>
        <v>1</v>
      </c>
      <c r="C2985">
        <f t="shared" ca="1" si="93"/>
        <v>2985</v>
      </c>
      <c r="H2985">
        <v>2983</v>
      </c>
      <c r="I2985" s="9" t="s">
        <v>3992</v>
      </c>
    </row>
    <row r="2986" spans="1:10">
      <c r="A2986">
        <f>MATCH(H2986,H$3:H2986,0)</f>
        <v>2984</v>
      </c>
      <c r="B2986">
        <f t="shared" si="92"/>
        <v>1</v>
      </c>
      <c r="C2986">
        <f t="shared" ca="1" si="93"/>
        <v>2986</v>
      </c>
      <c r="H2986">
        <v>2984</v>
      </c>
      <c r="I2986" s="9" t="s">
        <v>3758</v>
      </c>
    </row>
    <row r="2987" spans="1:10">
      <c r="A2987">
        <f>MATCH(H2987,H$3:H2987,0)</f>
        <v>2985</v>
      </c>
      <c r="B2987">
        <f t="shared" si="92"/>
        <v>1</v>
      </c>
      <c r="C2987">
        <f t="shared" ca="1" si="93"/>
        <v>2987</v>
      </c>
      <c r="H2987">
        <v>2985</v>
      </c>
      <c r="I2987" s="9" t="s">
        <v>3755</v>
      </c>
    </row>
    <row r="2988" spans="1:10">
      <c r="A2988">
        <f>MATCH(H2988,H$3:H2988,0)</f>
        <v>2986</v>
      </c>
      <c r="B2988">
        <f t="shared" si="92"/>
        <v>1</v>
      </c>
      <c r="C2988">
        <f t="shared" ca="1" si="93"/>
        <v>2988</v>
      </c>
      <c r="H2988">
        <v>2986</v>
      </c>
      <c r="I2988" s="9" t="s">
        <v>3756</v>
      </c>
    </row>
    <row r="2989" spans="1:10">
      <c r="A2989">
        <f>MATCH(H2989,H$3:H2989,0)</f>
        <v>2987</v>
      </c>
      <c r="B2989">
        <f t="shared" si="92"/>
        <v>1</v>
      </c>
      <c r="C2989">
        <f t="shared" ca="1" si="93"/>
        <v>2989</v>
      </c>
      <c r="H2989">
        <v>2987</v>
      </c>
      <c r="I2989" s="9" t="s">
        <v>3760</v>
      </c>
      <c r="J2989" s="1" t="s">
        <v>3761</v>
      </c>
    </row>
    <row r="2990" spans="1:10">
      <c r="A2990">
        <f>MATCH(H2990,H$3:H2990,0)</f>
        <v>2988</v>
      </c>
      <c r="B2990">
        <f t="shared" si="92"/>
        <v>1</v>
      </c>
      <c r="C2990">
        <f t="shared" ca="1" si="93"/>
        <v>2990</v>
      </c>
      <c r="H2990">
        <v>2988</v>
      </c>
      <c r="I2990" s="9" t="s">
        <v>3762</v>
      </c>
      <c r="J2990" t="s">
        <v>3763</v>
      </c>
    </row>
    <row r="2991" spans="1:10">
      <c r="A2991">
        <f>MATCH(H2991,H$3:H2991,0)</f>
        <v>2989</v>
      </c>
      <c r="B2991">
        <f t="shared" si="92"/>
        <v>1</v>
      </c>
      <c r="C2991">
        <f t="shared" ca="1" si="93"/>
        <v>2991</v>
      </c>
      <c r="H2991">
        <v>2989</v>
      </c>
      <c r="I2991" s="9" t="s">
        <v>3764</v>
      </c>
      <c r="J2991" t="s">
        <v>3765</v>
      </c>
    </row>
    <row r="2992" spans="1:10">
      <c r="A2992">
        <f>MATCH(H2992,H$3:H2992,0)</f>
        <v>2990</v>
      </c>
      <c r="B2992">
        <f t="shared" si="92"/>
        <v>1</v>
      </c>
      <c r="C2992">
        <f t="shared" ca="1" si="93"/>
        <v>2992</v>
      </c>
      <c r="H2992">
        <v>2990</v>
      </c>
      <c r="I2992" t="s">
        <v>3766</v>
      </c>
    </row>
    <row r="2993" spans="1:10">
      <c r="A2993">
        <f>MATCH(H2993,H$3:H2993,0)</f>
        <v>2991</v>
      </c>
      <c r="B2993">
        <f t="shared" si="92"/>
        <v>1</v>
      </c>
      <c r="C2993">
        <f t="shared" ca="1" si="93"/>
        <v>2993</v>
      </c>
      <c r="H2993">
        <v>2991</v>
      </c>
      <c r="I2993" t="s">
        <v>3767</v>
      </c>
      <c r="J2993" t="s">
        <v>3797</v>
      </c>
    </row>
    <row r="2994" spans="1:10">
      <c r="A2994">
        <f>MATCH(H2994,H$3:H2994,0)</f>
        <v>2992</v>
      </c>
      <c r="B2994">
        <f t="shared" si="92"/>
        <v>1</v>
      </c>
      <c r="C2994">
        <f t="shared" ca="1" si="93"/>
        <v>2994</v>
      </c>
      <c r="H2994">
        <v>2992</v>
      </c>
      <c r="I2994" t="s">
        <v>3993</v>
      </c>
    </row>
    <row r="2995" spans="1:10">
      <c r="A2995">
        <f>MATCH(H2995,H$3:H2995,0)</f>
        <v>2993</v>
      </c>
      <c r="B2995">
        <f t="shared" si="92"/>
        <v>1</v>
      </c>
      <c r="C2995">
        <f t="shared" ca="1" si="93"/>
        <v>2995</v>
      </c>
      <c r="H2995">
        <v>2993</v>
      </c>
      <c r="I2995" t="s">
        <v>3768</v>
      </c>
      <c r="J2995" t="s">
        <v>3798</v>
      </c>
    </row>
    <row r="2996" spans="1:10">
      <c r="A2996">
        <f>MATCH(H2996,H$3:H2996,0)</f>
        <v>2994</v>
      </c>
      <c r="B2996">
        <f t="shared" si="92"/>
        <v>1</v>
      </c>
      <c r="C2996">
        <f t="shared" ca="1" si="93"/>
        <v>2996</v>
      </c>
      <c r="H2996">
        <v>2994</v>
      </c>
      <c r="I2996" s="11" t="s">
        <v>3769</v>
      </c>
    </row>
    <row r="2997" spans="1:10">
      <c r="A2997">
        <f>MATCH(H2997,H$3:H2997,0)</f>
        <v>2995</v>
      </c>
      <c r="B2997">
        <f t="shared" si="92"/>
        <v>1</v>
      </c>
      <c r="C2997">
        <f t="shared" ca="1" si="93"/>
        <v>2997</v>
      </c>
      <c r="H2997">
        <v>2995</v>
      </c>
      <c r="I2997" t="s">
        <v>3770</v>
      </c>
      <c r="J2997" t="s">
        <v>3799</v>
      </c>
    </row>
    <row r="2998" spans="1:10">
      <c r="A2998">
        <f>MATCH(H2998,H$3:H2998,0)</f>
        <v>2996</v>
      </c>
      <c r="B2998">
        <f t="shared" si="92"/>
        <v>1</v>
      </c>
      <c r="C2998">
        <f t="shared" ca="1" si="93"/>
        <v>2998</v>
      </c>
      <c r="H2998">
        <v>2996</v>
      </c>
      <c r="I2998" t="s">
        <v>3771</v>
      </c>
    </row>
    <row r="2999" spans="1:10">
      <c r="A2999">
        <f>MATCH(H2999,H$3:H2999,0)</f>
        <v>2997</v>
      </c>
      <c r="B2999">
        <f t="shared" si="92"/>
        <v>1</v>
      </c>
      <c r="C2999">
        <f t="shared" ca="1" si="93"/>
        <v>2999</v>
      </c>
      <c r="H2999">
        <v>2997</v>
      </c>
      <c r="I2999" t="s">
        <v>3773</v>
      </c>
      <c r="J2999" t="s">
        <v>3800</v>
      </c>
    </row>
    <row r="3000" spans="1:10">
      <c r="A3000">
        <f>MATCH(H3000,H$3:H3000,0)</f>
        <v>2998</v>
      </c>
      <c r="B3000">
        <f t="shared" si="92"/>
        <v>1</v>
      </c>
      <c r="C3000">
        <f t="shared" ca="1" si="93"/>
        <v>3000</v>
      </c>
      <c r="H3000">
        <v>2998</v>
      </c>
      <c r="I3000" t="s">
        <v>3774</v>
      </c>
    </row>
    <row r="3001" spans="1:10">
      <c r="A3001">
        <f>MATCH(H3001,H$3:H3001,0)</f>
        <v>2999</v>
      </c>
      <c r="B3001">
        <f t="shared" si="92"/>
        <v>1</v>
      </c>
      <c r="C3001">
        <f t="shared" ca="1" si="93"/>
        <v>3001</v>
      </c>
      <c r="H3001">
        <v>2999</v>
      </c>
      <c r="I3001" t="s">
        <v>3772</v>
      </c>
      <c r="J3001" t="s">
        <v>3801</v>
      </c>
    </row>
    <row r="3002" spans="1:10">
      <c r="A3002">
        <f>MATCH(H3002,H$3:H3002,0)</f>
        <v>3000</v>
      </c>
      <c r="B3002">
        <f t="shared" si="92"/>
        <v>1</v>
      </c>
      <c r="C3002">
        <f t="shared" ca="1" si="93"/>
        <v>3002</v>
      </c>
      <c r="H3002">
        <v>3000</v>
      </c>
      <c r="I3002" t="s">
        <v>3775</v>
      </c>
    </row>
    <row r="3003" spans="1:10">
      <c r="A3003">
        <f>MATCH(H3003,H$3:H3003,0)</f>
        <v>3001</v>
      </c>
      <c r="B3003">
        <f t="shared" si="92"/>
        <v>1</v>
      </c>
      <c r="C3003">
        <f t="shared" ref="C3003:C3066" ca="1" si="94">LOOKUP(1,1/((OFFSET(D$3,A3003-1,0,B3003,1)="")+(OFFSET(D$3,A3003-1,0,B3003,1)=D$2))/((OFFSET(E$3,A3003-1,0,B3003,1)="")+(OFFSET(E$3,A3003-1,0,B3003,1)=E$2))/((OFFSET(F$3,A3003-1,0,B3003,1)="")+(OFFSET(F$3,A3003-1,0,B3003,1)=F$2))/((OFFSET(G$3,A3003-1,0,B3003,1)="")+(OFFSET(G$3,A3003-1,0,B3003,1)&lt;=G$2)),ROW(OFFSET(D$3,A3003-1,0,B3003,1)))</f>
        <v>3003</v>
      </c>
      <c r="H3003">
        <v>3001</v>
      </c>
      <c r="I3003" t="s">
        <v>3776</v>
      </c>
      <c r="J3003" t="s">
        <v>3802</v>
      </c>
    </row>
    <row r="3004" spans="1:10">
      <c r="A3004">
        <f>MATCH(H3004,H$3:H3004,0)</f>
        <v>3002</v>
      </c>
      <c r="B3004">
        <f t="shared" si="92"/>
        <v>1</v>
      </c>
      <c r="C3004">
        <f t="shared" ca="1" si="94"/>
        <v>3004</v>
      </c>
      <c r="H3004" s="1">
        <v>3002</v>
      </c>
      <c r="I3004" s="11" t="s">
        <v>3777</v>
      </c>
    </row>
    <row r="3005" spans="1:10">
      <c r="A3005">
        <f>MATCH(H3005,H$3:H3005,0)</f>
        <v>3003</v>
      </c>
      <c r="B3005">
        <f t="shared" si="92"/>
        <v>1</v>
      </c>
      <c r="C3005">
        <f t="shared" ca="1" si="94"/>
        <v>3005</v>
      </c>
      <c r="H3005" s="1">
        <v>3003</v>
      </c>
      <c r="I3005" t="s">
        <v>3778</v>
      </c>
      <c r="J3005" t="s">
        <v>3803</v>
      </c>
    </row>
    <row r="3006" spans="1:10">
      <c r="A3006">
        <f>MATCH(H3006,H$3:H3006,0)</f>
        <v>3004</v>
      </c>
      <c r="B3006">
        <f t="shared" si="92"/>
        <v>1</v>
      </c>
      <c r="C3006">
        <f t="shared" ca="1" si="94"/>
        <v>3006</v>
      </c>
      <c r="H3006" s="1">
        <v>3004</v>
      </c>
      <c r="I3006" s="11" t="s">
        <v>3779</v>
      </c>
    </row>
    <row r="3007" spans="1:10">
      <c r="A3007">
        <f>MATCH(H3007,H$3:H3007,0)</f>
        <v>3005</v>
      </c>
      <c r="B3007">
        <f t="shared" si="92"/>
        <v>1</v>
      </c>
      <c r="C3007">
        <f t="shared" ca="1" si="94"/>
        <v>3007</v>
      </c>
      <c r="H3007" s="1">
        <v>3005</v>
      </c>
      <c r="I3007" t="s">
        <v>3780</v>
      </c>
      <c r="J3007" t="s">
        <v>3804</v>
      </c>
    </row>
    <row r="3008" spans="1:10">
      <c r="A3008">
        <f>MATCH(H3008,H$3:H3008,0)</f>
        <v>3006</v>
      </c>
      <c r="B3008">
        <f t="shared" si="92"/>
        <v>1</v>
      </c>
      <c r="C3008">
        <f t="shared" ca="1" si="94"/>
        <v>3008</v>
      </c>
      <c r="H3008" s="1">
        <v>3006</v>
      </c>
      <c r="I3008" s="11" t="s">
        <v>3781</v>
      </c>
    </row>
    <row r="3009" spans="1:10">
      <c r="A3009">
        <f>MATCH(H3009,H$3:H3009,0)</f>
        <v>3007</v>
      </c>
      <c r="B3009">
        <f t="shared" si="92"/>
        <v>1</v>
      </c>
      <c r="C3009">
        <f t="shared" ca="1" si="94"/>
        <v>3009</v>
      </c>
      <c r="H3009" s="1">
        <v>3007</v>
      </c>
      <c r="I3009" t="s">
        <v>3782</v>
      </c>
      <c r="J3009" t="s">
        <v>3805</v>
      </c>
    </row>
    <row r="3010" spans="1:10">
      <c r="A3010">
        <f>MATCH(H3010,H$3:H3010,0)</f>
        <v>3008</v>
      </c>
      <c r="B3010">
        <f t="shared" si="92"/>
        <v>1</v>
      </c>
      <c r="C3010">
        <f t="shared" ca="1" si="94"/>
        <v>3010</v>
      </c>
      <c r="H3010" s="1">
        <v>3008</v>
      </c>
      <c r="I3010" s="11" t="s">
        <v>3783</v>
      </c>
    </row>
    <row r="3011" spans="1:10">
      <c r="A3011">
        <f>MATCH(H3011,H$3:H3011,0)</f>
        <v>3009</v>
      </c>
      <c r="B3011">
        <f t="shared" si="92"/>
        <v>1</v>
      </c>
      <c r="C3011">
        <f t="shared" ca="1" si="94"/>
        <v>3011</v>
      </c>
      <c r="H3011" s="1">
        <v>3009</v>
      </c>
      <c r="I3011" s="1" t="s">
        <v>4025</v>
      </c>
      <c r="J3011" s="1" t="s">
        <v>4026</v>
      </c>
    </row>
    <row r="3012" spans="1:10">
      <c r="A3012">
        <f>MATCH(H3012,H$3:H3012,0)</f>
        <v>3010</v>
      </c>
      <c r="B3012">
        <f t="shared" ref="B3012:B3075" si="95">COUNTIF(H$3:H$3102,H3012)</f>
        <v>1</v>
      </c>
      <c r="C3012">
        <f t="shared" ca="1" si="94"/>
        <v>3012</v>
      </c>
      <c r="H3012" s="1">
        <v>3010</v>
      </c>
      <c r="I3012" s="11" t="s">
        <v>3816</v>
      </c>
    </row>
    <row r="3013" spans="1:10">
      <c r="A3013">
        <f>MATCH(H3013,H$3:H3013,0)</f>
        <v>3011</v>
      </c>
      <c r="B3013">
        <f t="shared" si="95"/>
        <v>1</v>
      </c>
      <c r="C3013">
        <f t="shared" ca="1" si="94"/>
        <v>3013</v>
      </c>
      <c r="H3013" s="1">
        <v>3011</v>
      </c>
      <c r="I3013" t="s">
        <v>3784</v>
      </c>
      <c r="J3013" t="s">
        <v>3806</v>
      </c>
    </row>
    <row r="3014" spans="1:10">
      <c r="A3014">
        <f>MATCH(H3014,H$3:H3014,0)</f>
        <v>3012</v>
      </c>
      <c r="B3014">
        <f t="shared" si="95"/>
        <v>1</v>
      </c>
      <c r="C3014">
        <f t="shared" ca="1" si="94"/>
        <v>3014</v>
      </c>
      <c r="H3014" s="1">
        <v>3012</v>
      </c>
      <c r="I3014" s="3" t="s">
        <v>3834</v>
      </c>
      <c r="J3014" s="3" t="s">
        <v>3834</v>
      </c>
    </row>
    <row r="3015" spans="1:10">
      <c r="A3015">
        <f>MATCH(H3015,H$3:H3015,0)</f>
        <v>3013</v>
      </c>
      <c r="B3015">
        <f t="shared" si="95"/>
        <v>1</v>
      </c>
      <c r="C3015">
        <f t="shared" ca="1" si="94"/>
        <v>3015</v>
      </c>
      <c r="H3015" s="1">
        <v>3013</v>
      </c>
      <c r="I3015" t="s">
        <v>3786</v>
      </c>
      <c r="J3015" t="s">
        <v>3807</v>
      </c>
    </row>
    <row r="3016" spans="1:10">
      <c r="A3016">
        <f>MATCH(H3016,H$3:H3016,0)</f>
        <v>3014</v>
      </c>
      <c r="B3016">
        <f t="shared" si="95"/>
        <v>1</v>
      </c>
      <c r="C3016">
        <f t="shared" ca="1" si="94"/>
        <v>3016</v>
      </c>
      <c r="H3016" s="1">
        <v>3014</v>
      </c>
      <c r="I3016" s="11" t="s">
        <v>3787</v>
      </c>
    </row>
    <row r="3017" spans="1:10">
      <c r="A3017">
        <f>MATCH(H3017,H$3:H3017,0)</f>
        <v>3015</v>
      </c>
      <c r="B3017">
        <f t="shared" si="95"/>
        <v>1</v>
      </c>
      <c r="C3017">
        <f t="shared" ca="1" si="94"/>
        <v>3017</v>
      </c>
      <c r="H3017" s="1">
        <v>3015</v>
      </c>
      <c r="I3017" s="1" t="s">
        <v>3808</v>
      </c>
      <c r="J3017" s="1" t="s">
        <v>3810</v>
      </c>
    </row>
    <row r="3018" spans="1:10">
      <c r="A3018">
        <f>MATCH(H3018,H$3:H3018,0)</f>
        <v>3016</v>
      </c>
      <c r="B3018">
        <f t="shared" si="95"/>
        <v>1</v>
      </c>
      <c r="C3018">
        <f t="shared" ca="1" si="94"/>
        <v>3018</v>
      </c>
      <c r="H3018" s="1">
        <v>3016</v>
      </c>
      <c r="I3018" s="11" t="s">
        <v>3788</v>
      </c>
      <c r="J3018" s="3" t="s">
        <v>3818</v>
      </c>
    </row>
    <row r="3019" spans="1:10">
      <c r="A3019">
        <f>MATCH(H3019,H$3:H3019,0)</f>
        <v>3017</v>
      </c>
      <c r="B3019">
        <f t="shared" si="95"/>
        <v>1</v>
      </c>
      <c r="C3019">
        <f t="shared" ca="1" si="94"/>
        <v>3019</v>
      </c>
      <c r="H3019" s="1">
        <v>3017</v>
      </c>
      <c r="I3019" s="1" t="s">
        <v>3809</v>
      </c>
      <c r="J3019" s="1" t="s">
        <v>3821</v>
      </c>
    </row>
    <row r="3020" spans="1:10">
      <c r="A3020">
        <f>MATCH(H3020,H$3:H3020,0)</f>
        <v>3018</v>
      </c>
      <c r="B3020">
        <f t="shared" si="95"/>
        <v>1</v>
      </c>
      <c r="C3020">
        <f t="shared" ca="1" si="94"/>
        <v>3020</v>
      </c>
      <c r="H3020" s="1">
        <v>3018</v>
      </c>
      <c r="I3020" s="1" t="s">
        <v>3830</v>
      </c>
    </row>
    <row r="3021" spans="1:10" ht="25.5">
      <c r="A3021">
        <f>MATCH(H3021,H$3:H3021,0)</f>
        <v>3019</v>
      </c>
      <c r="B3021">
        <f t="shared" si="95"/>
        <v>1</v>
      </c>
      <c r="C3021">
        <f t="shared" ca="1" si="94"/>
        <v>3021</v>
      </c>
      <c r="H3021" s="1">
        <v>3019</v>
      </c>
      <c r="I3021" s="9" t="s">
        <v>4019</v>
      </c>
      <c r="J3021" s="9" t="s">
        <v>4020</v>
      </c>
    </row>
    <row r="3022" spans="1:10">
      <c r="A3022">
        <f>MATCH(H3022,H$3:H3022,0)</f>
        <v>3020</v>
      </c>
      <c r="B3022">
        <f t="shared" si="95"/>
        <v>1</v>
      </c>
      <c r="C3022">
        <f t="shared" ca="1" si="94"/>
        <v>3022</v>
      </c>
      <c r="H3022" s="1">
        <v>3020</v>
      </c>
      <c r="I3022" s="1" t="s">
        <v>3822</v>
      </c>
    </row>
    <row r="3023" spans="1:10" ht="25.5">
      <c r="A3023">
        <f>MATCH(H3023,H$3:H3023,0)</f>
        <v>3021</v>
      </c>
      <c r="B3023">
        <f t="shared" si="95"/>
        <v>1</v>
      </c>
      <c r="C3023">
        <f t="shared" ca="1" si="94"/>
        <v>3023</v>
      </c>
      <c r="H3023" s="1">
        <v>3021</v>
      </c>
      <c r="I3023" s="9" t="s">
        <v>3833</v>
      </c>
      <c r="J3023" s="9" t="s">
        <v>3823</v>
      </c>
    </row>
    <row r="3024" spans="1:10">
      <c r="A3024">
        <f>MATCH(H3024,H$3:H3024,0)</f>
        <v>3022</v>
      </c>
      <c r="B3024">
        <f t="shared" si="95"/>
        <v>1</v>
      </c>
      <c r="C3024">
        <f t="shared" ca="1" si="94"/>
        <v>3024</v>
      </c>
      <c r="H3024" s="1">
        <v>3022</v>
      </c>
      <c r="I3024" t="s">
        <v>3789</v>
      </c>
    </row>
    <row r="3025" spans="1:10" ht="25.5">
      <c r="A3025">
        <f>MATCH(H3025,H$3:H3025,0)</f>
        <v>3023</v>
      </c>
      <c r="B3025">
        <f t="shared" si="95"/>
        <v>1</v>
      </c>
      <c r="C3025">
        <f t="shared" ca="1" si="94"/>
        <v>3025</v>
      </c>
      <c r="H3025" s="1">
        <v>3023</v>
      </c>
      <c r="I3025" s="9" t="s">
        <v>3831</v>
      </c>
      <c r="J3025" s="9" t="s">
        <v>3832</v>
      </c>
    </row>
    <row r="3026" spans="1:10">
      <c r="A3026">
        <f>MATCH(H3026,H$3:H3026,0)</f>
        <v>3024</v>
      </c>
      <c r="B3026">
        <f t="shared" si="95"/>
        <v>1</v>
      </c>
      <c r="C3026">
        <f t="shared" ca="1" si="94"/>
        <v>3026</v>
      </c>
      <c r="H3026" s="1">
        <v>3024</v>
      </c>
      <c r="I3026" t="s">
        <v>3790</v>
      </c>
    </row>
    <row r="3027" spans="1:10">
      <c r="A3027">
        <f>MATCH(H3027,H$3:H3027,0)</f>
        <v>3025</v>
      </c>
      <c r="B3027">
        <f t="shared" si="95"/>
        <v>1</v>
      </c>
      <c r="C3027">
        <f t="shared" ca="1" si="94"/>
        <v>3027</v>
      </c>
      <c r="H3027" s="1">
        <v>3025</v>
      </c>
      <c r="I3027" s="1" t="s">
        <v>3811</v>
      </c>
      <c r="J3027" t="s">
        <v>3812</v>
      </c>
    </row>
    <row r="3028" spans="1:10">
      <c r="A3028">
        <f>MATCH(H3028,H$3:H3028,0)</f>
        <v>3026</v>
      </c>
      <c r="B3028">
        <f t="shared" si="95"/>
        <v>1</v>
      </c>
      <c r="C3028">
        <f t="shared" ca="1" si="94"/>
        <v>3028</v>
      </c>
      <c r="H3028" s="1">
        <v>3026</v>
      </c>
      <c r="I3028" s="1" t="s">
        <v>3791</v>
      </c>
    </row>
    <row r="3029" spans="1:10">
      <c r="A3029">
        <f>MATCH(H3029,H$3:H3029,0)</f>
        <v>3027</v>
      </c>
      <c r="B3029">
        <f t="shared" si="95"/>
        <v>1</v>
      </c>
      <c r="C3029">
        <f t="shared" ca="1" si="94"/>
        <v>3029</v>
      </c>
      <c r="H3029" s="1">
        <v>3027</v>
      </c>
      <c r="I3029" s="1" t="s">
        <v>3796</v>
      </c>
      <c r="J3029" t="s">
        <v>3813</v>
      </c>
    </row>
    <row r="3030" spans="1:10">
      <c r="A3030">
        <f>MATCH(H3030,H$3:H3030,0)</f>
        <v>3028</v>
      </c>
      <c r="B3030">
        <f t="shared" si="95"/>
        <v>1</v>
      </c>
      <c r="C3030">
        <f t="shared" ca="1" si="94"/>
        <v>3030</v>
      </c>
      <c r="H3030" s="1">
        <v>3028</v>
      </c>
      <c r="I3030" s="1" t="s">
        <v>3792</v>
      </c>
    </row>
    <row r="3031" spans="1:10">
      <c r="A3031">
        <f>MATCH(H3031,H$3:H3031,0)</f>
        <v>3029</v>
      </c>
      <c r="B3031">
        <f t="shared" si="95"/>
        <v>1</v>
      </c>
      <c r="C3031">
        <f t="shared" ca="1" si="94"/>
        <v>3031</v>
      </c>
      <c r="H3031" s="1">
        <v>3029</v>
      </c>
      <c r="I3031" s="1" t="s">
        <v>3793</v>
      </c>
      <c r="J3031" t="s">
        <v>3814</v>
      </c>
    </row>
    <row r="3032" spans="1:10">
      <c r="A3032">
        <f>MATCH(H3032,H$3:H3032,0)</f>
        <v>3030</v>
      </c>
      <c r="B3032">
        <f t="shared" si="95"/>
        <v>1</v>
      </c>
      <c r="C3032">
        <f t="shared" ca="1" si="94"/>
        <v>3032</v>
      </c>
      <c r="H3032" s="1">
        <v>3030</v>
      </c>
      <c r="I3032" s="1" t="s">
        <v>3794</v>
      </c>
    </row>
    <row r="3033" spans="1:10">
      <c r="A3033">
        <f>MATCH(H3033,H$3:H3033,0)</f>
        <v>3031</v>
      </c>
      <c r="B3033">
        <f t="shared" si="95"/>
        <v>1</v>
      </c>
      <c r="C3033">
        <f t="shared" ca="1" si="94"/>
        <v>3033</v>
      </c>
      <c r="H3033" s="1">
        <v>3031</v>
      </c>
      <c r="I3033" s="1" t="s">
        <v>3795</v>
      </c>
      <c r="J3033" t="s">
        <v>3815</v>
      </c>
    </row>
    <row r="3034" spans="1:10" ht="89.25">
      <c r="A3034">
        <f>MATCH(H3034,H$3:H3034,0)</f>
        <v>3032</v>
      </c>
      <c r="B3034">
        <f t="shared" si="95"/>
        <v>1</v>
      </c>
      <c r="C3034">
        <f t="shared" ca="1" si="94"/>
        <v>3034</v>
      </c>
      <c r="H3034" s="1">
        <v>3032</v>
      </c>
      <c r="I3034" s="9" t="s">
        <v>3829</v>
      </c>
      <c r="J3034" s="9" t="s">
        <v>3843</v>
      </c>
    </row>
    <row r="3035" spans="1:10">
      <c r="A3035">
        <f>MATCH(H3035,H$3:H3035,0)</f>
        <v>3033</v>
      </c>
      <c r="B3035">
        <f t="shared" si="95"/>
        <v>1</v>
      </c>
      <c r="C3035">
        <f t="shared" ca="1" si="94"/>
        <v>3035</v>
      </c>
      <c r="H3035" s="1">
        <v>3033</v>
      </c>
      <c r="I3035" t="s">
        <v>3819</v>
      </c>
      <c r="J3035" t="s">
        <v>3820</v>
      </c>
    </row>
    <row r="3036" spans="1:10">
      <c r="A3036">
        <f>MATCH(H3036,H$3:H3036,0)</f>
        <v>3034</v>
      </c>
      <c r="B3036">
        <f t="shared" si="95"/>
        <v>1</v>
      </c>
      <c r="C3036">
        <f t="shared" ca="1" si="94"/>
        <v>3036</v>
      </c>
      <c r="H3036" s="1">
        <v>3034</v>
      </c>
      <c r="I3036" s="1" t="s">
        <v>3852</v>
      </c>
    </row>
    <row r="3037" spans="1:10">
      <c r="A3037">
        <f>MATCH(H3037,H$3:H3037,0)</f>
        <v>3035</v>
      </c>
      <c r="B3037">
        <f t="shared" si="95"/>
        <v>1</v>
      </c>
      <c r="C3037">
        <f t="shared" ca="1" si="94"/>
        <v>3037</v>
      </c>
      <c r="H3037" s="1">
        <v>3035</v>
      </c>
      <c r="I3037" s="1" t="s">
        <v>3824</v>
      </c>
    </row>
    <row r="3038" spans="1:10" ht="51">
      <c r="A3038">
        <f>MATCH(H3038,H$3:H3038,0)</f>
        <v>3036</v>
      </c>
      <c r="B3038">
        <f t="shared" si="95"/>
        <v>1</v>
      </c>
      <c r="C3038">
        <f t="shared" ca="1" si="94"/>
        <v>3038</v>
      </c>
      <c r="H3038" s="1">
        <v>3036</v>
      </c>
      <c r="I3038" s="9" t="s">
        <v>4009</v>
      </c>
      <c r="J3038" s="9" t="s">
        <v>4010</v>
      </c>
    </row>
    <row r="3039" spans="1:10">
      <c r="A3039">
        <f>MATCH(H3039,H$3:H3039,0)</f>
        <v>3037</v>
      </c>
      <c r="B3039">
        <f t="shared" si="95"/>
        <v>1</v>
      </c>
      <c r="C3039">
        <f t="shared" ca="1" si="94"/>
        <v>3039</v>
      </c>
      <c r="H3039" s="1">
        <v>3037</v>
      </c>
      <c r="I3039" s="1" t="s">
        <v>3835</v>
      </c>
      <c r="J3039" t="s">
        <v>3836</v>
      </c>
    </row>
    <row r="3040" spans="1:10">
      <c r="A3040">
        <f>MATCH(H3040,H$3:H3040,0)</f>
        <v>3038</v>
      </c>
      <c r="B3040">
        <f t="shared" si="95"/>
        <v>1</v>
      </c>
      <c r="C3040">
        <f t="shared" ca="1" si="94"/>
        <v>3040</v>
      </c>
      <c r="H3040" s="1">
        <v>3038</v>
      </c>
      <c r="I3040" s="1" t="s">
        <v>3844</v>
      </c>
    </row>
    <row r="3041" spans="1:10">
      <c r="A3041">
        <f>MATCH(H3041,H$3:H3041,0)</f>
        <v>3039</v>
      </c>
      <c r="B3041">
        <f t="shared" si="95"/>
        <v>1</v>
      </c>
      <c r="C3041">
        <f t="shared" ca="1" si="94"/>
        <v>3041</v>
      </c>
      <c r="H3041" s="1">
        <v>3039</v>
      </c>
      <c r="I3041" s="1" t="s">
        <v>3837</v>
      </c>
      <c r="J3041" s="1" t="s">
        <v>3838</v>
      </c>
    </row>
    <row r="3042" spans="1:10">
      <c r="A3042">
        <f>MATCH(H3042,H$3:H3042,0)</f>
        <v>3040</v>
      </c>
      <c r="B3042">
        <f t="shared" si="95"/>
        <v>1</v>
      </c>
      <c r="C3042">
        <f t="shared" ca="1" si="94"/>
        <v>3042</v>
      </c>
      <c r="H3042" s="1">
        <v>3040</v>
      </c>
      <c r="I3042" s="1" t="s">
        <v>3845</v>
      </c>
    </row>
    <row r="3043" spans="1:10">
      <c r="A3043">
        <f>MATCH(H3043,H$3:H3043,0)</f>
        <v>3041</v>
      </c>
      <c r="B3043">
        <f t="shared" si="95"/>
        <v>1</v>
      </c>
      <c r="C3043">
        <f t="shared" ca="1" si="94"/>
        <v>3043</v>
      </c>
      <c r="H3043" s="1">
        <v>3041</v>
      </c>
      <c r="I3043" s="1" t="s">
        <v>3846</v>
      </c>
    </row>
    <row r="3044" spans="1:10">
      <c r="A3044">
        <f>MATCH(H3044,H$3:H3044,0)</f>
        <v>3042</v>
      </c>
      <c r="B3044">
        <f t="shared" si="95"/>
        <v>1</v>
      </c>
      <c r="C3044">
        <f t="shared" ca="1" si="94"/>
        <v>3044</v>
      </c>
      <c r="H3044" s="1">
        <v>3042</v>
      </c>
      <c r="I3044" s="1" t="s">
        <v>3849</v>
      </c>
      <c r="J3044" s="1" t="s">
        <v>3850</v>
      </c>
    </row>
    <row r="3045" spans="1:10">
      <c r="A3045">
        <f>MATCH(H3045,H$3:H3045,0)</f>
        <v>3043</v>
      </c>
      <c r="B3045">
        <f t="shared" si="95"/>
        <v>1</v>
      </c>
      <c r="C3045">
        <f t="shared" ca="1" si="94"/>
        <v>3045</v>
      </c>
      <c r="H3045" s="1">
        <v>3043</v>
      </c>
      <c r="I3045" s="1" t="s">
        <v>3851</v>
      </c>
    </row>
    <row r="3046" spans="1:10">
      <c r="A3046">
        <f>MATCH(H3046,H$3:H3046,0)</f>
        <v>3044</v>
      </c>
      <c r="B3046">
        <f t="shared" si="95"/>
        <v>1</v>
      </c>
      <c r="C3046">
        <f t="shared" ca="1" si="94"/>
        <v>3046</v>
      </c>
      <c r="H3046" s="1">
        <v>3044</v>
      </c>
      <c r="I3046" s="1" t="s">
        <v>3855</v>
      </c>
      <c r="J3046" s="1" t="s">
        <v>3856</v>
      </c>
    </row>
    <row r="3047" spans="1:10">
      <c r="A3047">
        <f>MATCH(H3047,H$3:H3047,0)</f>
        <v>3045</v>
      </c>
      <c r="B3047">
        <f t="shared" si="95"/>
        <v>1</v>
      </c>
      <c r="C3047">
        <f t="shared" ca="1" si="94"/>
        <v>3047</v>
      </c>
      <c r="H3047" s="1">
        <v>3045</v>
      </c>
      <c r="I3047" t="s">
        <v>3997</v>
      </c>
    </row>
    <row r="3048" spans="1:10">
      <c r="A3048">
        <f>MATCH(H3048,H$3:H3048,0)</f>
        <v>3046</v>
      </c>
      <c r="B3048">
        <f t="shared" si="95"/>
        <v>1</v>
      </c>
      <c r="C3048">
        <f t="shared" ca="1" si="94"/>
        <v>3048</v>
      </c>
      <c r="H3048" s="1">
        <v>3046</v>
      </c>
      <c r="I3048" s="1" t="s">
        <v>3998</v>
      </c>
    </row>
    <row r="3049" spans="1:10">
      <c r="A3049">
        <f>MATCH(H3049,H$3:H3049,0)</f>
        <v>3047</v>
      </c>
      <c r="B3049">
        <f t="shared" si="95"/>
        <v>1</v>
      </c>
      <c r="C3049">
        <f t="shared" ca="1" si="94"/>
        <v>3049</v>
      </c>
      <c r="H3049" s="1">
        <v>3047</v>
      </c>
      <c r="I3049" s="1" t="s">
        <v>3516</v>
      </c>
      <c r="J3049" t="s">
        <v>4012</v>
      </c>
    </row>
    <row r="3050" spans="1:10">
      <c r="A3050">
        <f>MATCH(H3050,H$3:H3050,0)</f>
        <v>3048</v>
      </c>
      <c r="B3050">
        <f t="shared" si="95"/>
        <v>1</v>
      </c>
      <c r="C3050">
        <f t="shared" ca="1" si="94"/>
        <v>3050</v>
      </c>
      <c r="H3050" s="1">
        <v>3048</v>
      </c>
      <c r="I3050" t="s">
        <v>4015</v>
      </c>
      <c r="J3050" t="s">
        <v>4016</v>
      </c>
    </row>
    <row r="3051" spans="1:10">
      <c r="A3051">
        <f>MATCH(H3051,H$3:H3051,0)</f>
        <v>3049</v>
      </c>
      <c r="B3051">
        <f t="shared" si="95"/>
        <v>1</v>
      </c>
      <c r="C3051">
        <f t="shared" ca="1" si="94"/>
        <v>3051</v>
      </c>
      <c r="H3051" s="1">
        <v>3049</v>
      </c>
      <c r="I3051" t="s">
        <v>4021</v>
      </c>
      <c r="J3051" t="s">
        <v>4022</v>
      </c>
    </row>
    <row r="3052" spans="1:10">
      <c r="A3052" t="e">
        <f>MATCH(H3052,H$3:H3052,0)</f>
        <v>#N/A</v>
      </c>
      <c r="B3052">
        <f t="shared" si="95"/>
        <v>0</v>
      </c>
      <c r="C3052" t="e">
        <f t="shared" ca="1" si="94"/>
        <v>#N/A</v>
      </c>
    </row>
    <row r="3053" spans="1:10">
      <c r="A3053" t="e">
        <f>MATCH(H3053,H$3:H3053,0)</f>
        <v>#N/A</v>
      </c>
      <c r="B3053">
        <f t="shared" si="95"/>
        <v>0</v>
      </c>
      <c r="C3053" t="e">
        <f t="shared" ca="1" si="94"/>
        <v>#N/A</v>
      </c>
    </row>
    <row r="3054" spans="1:10">
      <c r="A3054" t="e">
        <f>MATCH(H3054,H$3:H3054,0)</f>
        <v>#N/A</v>
      </c>
      <c r="B3054">
        <f t="shared" si="95"/>
        <v>0</v>
      </c>
      <c r="C3054" t="e">
        <f t="shared" ca="1" si="94"/>
        <v>#N/A</v>
      </c>
    </row>
    <row r="3055" spans="1:10">
      <c r="A3055" t="e">
        <f>MATCH(H3055,H$3:H3055,0)</f>
        <v>#N/A</v>
      </c>
      <c r="B3055">
        <f t="shared" si="95"/>
        <v>0</v>
      </c>
      <c r="C3055" t="e">
        <f t="shared" ca="1" si="94"/>
        <v>#N/A</v>
      </c>
    </row>
    <row r="3056" spans="1:10">
      <c r="A3056" t="e">
        <f>MATCH(H3056,H$3:H3056,0)</f>
        <v>#N/A</v>
      </c>
      <c r="B3056">
        <f t="shared" si="95"/>
        <v>0</v>
      </c>
      <c r="C3056" t="e">
        <f t="shared" ca="1" si="94"/>
        <v>#N/A</v>
      </c>
    </row>
    <row r="3057" spans="1:3">
      <c r="A3057" t="e">
        <f>MATCH(H3057,H$3:H3057,0)</f>
        <v>#N/A</v>
      </c>
      <c r="B3057">
        <f t="shared" si="95"/>
        <v>0</v>
      </c>
      <c r="C3057" t="e">
        <f t="shared" ca="1" si="94"/>
        <v>#N/A</v>
      </c>
    </row>
    <row r="3058" spans="1:3">
      <c r="A3058" t="e">
        <f>MATCH(H3058,H$3:H3058,0)</f>
        <v>#N/A</v>
      </c>
      <c r="B3058">
        <f t="shared" si="95"/>
        <v>0</v>
      </c>
      <c r="C3058" t="e">
        <f t="shared" ca="1" si="94"/>
        <v>#N/A</v>
      </c>
    </row>
    <row r="3059" spans="1:3">
      <c r="A3059" t="e">
        <f>MATCH(H3059,H$3:H3059,0)</f>
        <v>#N/A</v>
      </c>
      <c r="B3059">
        <f t="shared" si="95"/>
        <v>0</v>
      </c>
      <c r="C3059" t="e">
        <f t="shared" ca="1" si="94"/>
        <v>#N/A</v>
      </c>
    </row>
    <row r="3060" spans="1:3">
      <c r="A3060" t="e">
        <f>MATCH(H3060,H$3:H3060,0)</f>
        <v>#N/A</v>
      </c>
      <c r="B3060">
        <f t="shared" si="95"/>
        <v>0</v>
      </c>
      <c r="C3060" t="e">
        <f t="shared" ca="1" si="94"/>
        <v>#N/A</v>
      </c>
    </row>
    <row r="3061" spans="1:3">
      <c r="A3061" t="e">
        <f>MATCH(H3061,H$3:H3061,0)</f>
        <v>#N/A</v>
      </c>
      <c r="B3061">
        <f t="shared" si="95"/>
        <v>0</v>
      </c>
      <c r="C3061" t="e">
        <f t="shared" ca="1" si="94"/>
        <v>#N/A</v>
      </c>
    </row>
    <row r="3062" spans="1:3">
      <c r="A3062" t="e">
        <f>MATCH(H3062,H$3:H3062,0)</f>
        <v>#N/A</v>
      </c>
      <c r="B3062">
        <f t="shared" si="95"/>
        <v>0</v>
      </c>
      <c r="C3062" t="e">
        <f t="shared" ca="1" si="94"/>
        <v>#N/A</v>
      </c>
    </row>
    <row r="3063" spans="1:3">
      <c r="A3063" t="e">
        <f>MATCH(H3063,H$3:H3063,0)</f>
        <v>#N/A</v>
      </c>
      <c r="B3063">
        <f t="shared" si="95"/>
        <v>0</v>
      </c>
      <c r="C3063" t="e">
        <f t="shared" ca="1" si="94"/>
        <v>#N/A</v>
      </c>
    </row>
    <row r="3064" spans="1:3">
      <c r="A3064" t="e">
        <f>MATCH(H3064,H$3:H3064,0)</f>
        <v>#N/A</v>
      </c>
      <c r="B3064">
        <f t="shared" si="95"/>
        <v>0</v>
      </c>
      <c r="C3064" t="e">
        <f t="shared" ca="1" si="94"/>
        <v>#N/A</v>
      </c>
    </row>
    <row r="3065" spans="1:3">
      <c r="A3065" t="e">
        <f>MATCH(H3065,H$3:H3065,0)</f>
        <v>#N/A</v>
      </c>
      <c r="B3065">
        <f t="shared" si="95"/>
        <v>0</v>
      </c>
      <c r="C3065" t="e">
        <f t="shared" ca="1" si="94"/>
        <v>#N/A</v>
      </c>
    </row>
    <row r="3066" spans="1:3">
      <c r="A3066" t="e">
        <f>MATCH(H3066,H$3:H3066,0)</f>
        <v>#N/A</v>
      </c>
      <c r="B3066">
        <f t="shared" si="95"/>
        <v>0</v>
      </c>
      <c r="C3066" t="e">
        <f t="shared" ca="1" si="94"/>
        <v>#N/A</v>
      </c>
    </row>
    <row r="3067" spans="1:3">
      <c r="A3067" t="e">
        <f>MATCH(H3067,H$3:H3067,0)</f>
        <v>#N/A</v>
      </c>
      <c r="B3067">
        <f t="shared" si="95"/>
        <v>0</v>
      </c>
      <c r="C3067" t="e">
        <f t="shared" ref="C3067:C3100" ca="1" si="96">LOOKUP(1,1/((OFFSET(D$3,A3067-1,0,B3067,1)="")+(OFFSET(D$3,A3067-1,0,B3067,1)=D$2))/((OFFSET(E$3,A3067-1,0,B3067,1)="")+(OFFSET(E$3,A3067-1,0,B3067,1)=E$2))/((OFFSET(F$3,A3067-1,0,B3067,1)="")+(OFFSET(F$3,A3067-1,0,B3067,1)=F$2))/((OFFSET(G$3,A3067-1,0,B3067,1)="")+(OFFSET(G$3,A3067-1,0,B3067,1)&lt;=G$2)),ROW(OFFSET(D$3,A3067-1,0,B3067,1)))</f>
        <v>#N/A</v>
      </c>
    </row>
    <row r="3068" spans="1:3">
      <c r="A3068" t="e">
        <f>MATCH(H3068,H$3:H3068,0)</f>
        <v>#N/A</v>
      </c>
      <c r="B3068">
        <f t="shared" si="95"/>
        <v>0</v>
      </c>
      <c r="C3068" t="e">
        <f t="shared" ca="1" si="96"/>
        <v>#N/A</v>
      </c>
    </row>
    <row r="3069" spans="1:3">
      <c r="A3069" t="e">
        <f>MATCH(H3069,H$3:H3069,0)</f>
        <v>#N/A</v>
      </c>
      <c r="B3069">
        <f t="shared" si="95"/>
        <v>0</v>
      </c>
      <c r="C3069" t="e">
        <f t="shared" ca="1" si="96"/>
        <v>#N/A</v>
      </c>
    </row>
    <row r="3070" spans="1:3">
      <c r="A3070" t="e">
        <f>MATCH(H3070,H$3:H3070,0)</f>
        <v>#N/A</v>
      </c>
      <c r="B3070">
        <f t="shared" si="95"/>
        <v>0</v>
      </c>
      <c r="C3070" t="e">
        <f t="shared" ca="1" si="96"/>
        <v>#N/A</v>
      </c>
    </row>
    <row r="3071" spans="1:3">
      <c r="A3071" t="e">
        <f>MATCH(H3071,H$3:H3071,0)</f>
        <v>#N/A</v>
      </c>
      <c r="B3071">
        <f t="shared" si="95"/>
        <v>0</v>
      </c>
      <c r="C3071" t="e">
        <f t="shared" ca="1" si="96"/>
        <v>#N/A</v>
      </c>
    </row>
    <row r="3072" spans="1:3">
      <c r="A3072" t="e">
        <f>MATCH(H3072,H$3:H3072,0)</f>
        <v>#N/A</v>
      </c>
      <c r="B3072">
        <f t="shared" si="95"/>
        <v>0</v>
      </c>
      <c r="C3072" t="e">
        <f t="shared" ca="1" si="96"/>
        <v>#N/A</v>
      </c>
    </row>
    <row r="3073" spans="1:3">
      <c r="A3073" t="e">
        <f>MATCH(H3073,H$3:H3073,0)</f>
        <v>#N/A</v>
      </c>
      <c r="B3073">
        <f t="shared" si="95"/>
        <v>0</v>
      </c>
      <c r="C3073" t="e">
        <f t="shared" ca="1" si="96"/>
        <v>#N/A</v>
      </c>
    </row>
    <row r="3074" spans="1:3">
      <c r="A3074" t="e">
        <f>MATCH(H3074,H$3:H3074,0)</f>
        <v>#N/A</v>
      </c>
      <c r="B3074">
        <f t="shared" si="95"/>
        <v>0</v>
      </c>
      <c r="C3074" t="e">
        <f t="shared" ca="1" si="96"/>
        <v>#N/A</v>
      </c>
    </row>
    <row r="3075" spans="1:3">
      <c r="A3075" t="e">
        <f>MATCH(H3075,H$3:H3075,0)</f>
        <v>#N/A</v>
      </c>
      <c r="B3075">
        <f t="shared" si="95"/>
        <v>0</v>
      </c>
      <c r="C3075" t="e">
        <f t="shared" ca="1" si="96"/>
        <v>#N/A</v>
      </c>
    </row>
    <row r="3076" spans="1:3">
      <c r="A3076" t="e">
        <f>MATCH(H3076,H$3:H3076,0)</f>
        <v>#N/A</v>
      </c>
      <c r="B3076">
        <f t="shared" ref="B3076:B3102" si="97">COUNTIF(H$3:H$3102,H3076)</f>
        <v>0</v>
      </c>
      <c r="C3076" t="e">
        <f t="shared" ca="1" si="96"/>
        <v>#N/A</v>
      </c>
    </row>
    <row r="3077" spans="1:3">
      <c r="A3077" t="e">
        <f>MATCH(H3077,H$3:H3077,0)</f>
        <v>#N/A</v>
      </c>
      <c r="B3077">
        <f t="shared" si="97"/>
        <v>0</v>
      </c>
      <c r="C3077" t="e">
        <f t="shared" ca="1" si="96"/>
        <v>#N/A</v>
      </c>
    </row>
    <row r="3078" spans="1:3">
      <c r="A3078" t="e">
        <f>MATCH(H3078,H$3:H3078,0)</f>
        <v>#N/A</v>
      </c>
      <c r="B3078">
        <f t="shared" si="97"/>
        <v>0</v>
      </c>
      <c r="C3078" t="e">
        <f t="shared" ca="1" si="96"/>
        <v>#N/A</v>
      </c>
    </row>
    <row r="3079" spans="1:3">
      <c r="A3079" t="e">
        <f>MATCH(H3079,H$3:H3079,0)</f>
        <v>#N/A</v>
      </c>
      <c r="B3079">
        <f t="shared" si="97"/>
        <v>0</v>
      </c>
      <c r="C3079" t="e">
        <f t="shared" ca="1" si="96"/>
        <v>#N/A</v>
      </c>
    </row>
    <row r="3080" spans="1:3">
      <c r="A3080" t="e">
        <f>MATCH(H3080,H$3:H3080,0)</f>
        <v>#N/A</v>
      </c>
      <c r="B3080">
        <f t="shared" si="97"/>
        <v>0</v>
      </c>
      <c r="C3080" t="e">
        <f t="shared" ca="1" si="96"/>
        <v>#N/A</v>
      </c>
    </row>
    <row r="3081" spans="1:3">
      <c r="A3081" t="e">
        <f>MATCH(H3081,H$3:H3081,0)</f>
        <v>#N/A</v>
      </c>
      <c r="B3081">
        <f t="shared" si="97"/>
        <v>0</v>
      </c>
      <c r="C3081" t="e">
        <f t="shared" ca="1" si="96"/>
        <v>#N/A</v>
      </c>
    </row>
    <row r="3082" spans="1:3">
      <c r="A3082" t="e">
        <f>MATCH(H3082,H$3:H3082,0)</f>
        <v>#N/A</v>
      </c>
      <c r="B3082">
        <f t="shared" si="97"/>
        <v>0</v>
      </c>
      <c r="C3082" t="e">
        <f t="shared" ca="1" si="96"/>
        <v>#N/A</v>
      </c>
    </row>
    <row r="3083" spans="1:3">
      <c r="A3083" t="e">
        <f>MATCH(H3083,H$3:H3083,0)</f>
        <v>#N/A</v>
      </c>
      <c r="B3083">
        <f t="shared" si="97"/>
        <v>0</v>
      </c>
      <c r="C3083" t="e">
        <f t="shared" ca="1" si="96"/>
        <v>#N/A</v>
      </c>
    </row>
    <row r="3084" spans="1:3">
      <c r="A3084" t="e">
        <f>MATCH(H3084,H$3:H3084,0)</f>
        <v>#N/A</v>
      </c>
      <c r="B3084">
        <f t="shared" si="97"/>
        <v>0</v>
      </c>
      <c r="C3084" t="e">
        <f t="shared" ca="1" si="96"/>
        <v>#N/A</v>
      </c>
    </row>
    <row r="3085" spans="1:3">
      <c r="A3085" t="e">
        <f>MATCH(H3085,H$3:H3085,0)</f>
        <v>#N/A</v>
      </c>
      <c r="B3085">
        <f t="shared" si="97"/>
        <v>0</v>
      </c>
      <c r="C3085" t="e">
        <f t="shared" ca="1" si="96"/>
        <v>#N/A</v>
      </c>
    </row>
    <row r="3086" spans="1:3">
      <c r="A3086" t="e">
        <f>MATCH(H3086,H$3:H3086,0)</f>
        <v>#N/A</v>
      </c>
      <c r="B3086">
        <f t="shared" si="97"/>
        <v>0</v>
      </c>
      <c r="C3086" t="e">
        <f t="shared" ca="1" si="96"/>
        <v>#N/A</v>
      </c>
    </row>
    <row r="3087" spans="1:3">
      <c r="A3087" t="e">
        <f>MATCH(H3087,H$3:H3087,0)</f>
        <v>#N/A</v>
      </c>
      <c r="B3087">
        <f t="shared" si="97"/>
        <v>0</v>
      </c>
      <c r="C3087" t="e">
        <f t="shared" ca="1" si="96"/>
        <v>#N/A</v>
      </c>
    </row>
    <row r="3088" spans="1:3">
      <c r="A3088" t="e">
        <f>MATCH(H3088,H$3:H3088,0)</f>
        <v>#N/A</v>
      </c>
      <c r="B3088">
        <f t="shared" si="97"/>
        <v>0</v>
      </c>
      <c r="C3088" t="e">
        <f t="shared" ca="1" si="96"/>
        <v>#N/A</v>
      </c>
    </row>
    <row r="3089" spans="1:3">
      <c r="A3089" t="e">
        <f>MATCH(H3089,H$3:H3089,0)</f>
        <v>#N/A</v>
      </c>
      <c r="B3089">
        <f t="shared" si="97"/>
        <v>0</v>
      </c>
      <c r="C3089" t="e">
        <f t="shared" ca="1" si="96"/>
        <v>#N/A</v>
      </c>
    </row>
    <row r="3090" spans="1:3">
      <c r="A3090" t="e">
        <f>MATCH(H3090,H$3:H3090,0)</f>
        <v>#N/A</v>
      </c>
      <c r="B3090">
        <f t="shared" si="97"/>
        <v>0</v>
      </c>
      <c r="C3090" t="e">
        <f t="shared" ca="1" si="96"/>
        <v>#N/A</v>
      </c>
    </row>
    <row r="3091" spans="1:3">
      <c r="A3091" t="e">
        <f>MATCH(H3091,H$3:H3091,0)</f>
        <v>#N/A</v>
      </c>
      <c r="B3091">
        <f t="shared" si="97"/>
        <v>0</v>
      </c>
      <c r="C3091" t="e">
        <f t="shared" ca="1" si="96"/>
        <v>#N/A</v>
      </c>
    </row>
    <row r="3092" spans="1:3">
      <c r="A3092" t="e">
        <f>MATCH(H3092,H$3:H3092,0)</f>
        <v>#N/A</v>
      </c>
      <c r="B3092">
        <f t="shared" si="97"/>
        <v>0</v>
      </c>
      <c r="C3092" t="e">
        <f t="shared" ca="1" si="96"/>
        <v>#N/A</v>
      </c>
    </row>
    <row r="3093" spans="1:3">
      <c r="A3093" t="e">
        <f>MATCH(H3093,H$3:H3093,0)</f>
        <v>#N/A</v>
      </c>
      <c r="B3093">
        <f t="shared" si="97"/>
        <v>0</v>
      </c>
      <c r="C3093" t="e">
        <f t="shared" ca="1" si="96"/>
        <v>#N/A</v>
      </c>
    </row>
    <row r="3094" spans="1:3">
      <c r="A3094" t="e">
        <f>MATCH(H3094,H$3:H3094,0)</f>
        <v>#N/A</v>
      </c>
      <c r="B3094">
        <f t="shared" si="97"/>
        <v>0</v>
      </c>
      <c r="C3094" t="e">
        <f t="shared" ca="1" si="96"/>
        <v>#N/A</v>
      </c>
    </row>
    <row r="3095" spans="1:3">
      <c r="A3095" t="e">
        <f>MATCH(H3095,H$3:H3095,0)</f>
        <v>#N/A</v>
      </c>
      <c r="B3095">
        <f t="shared" si="97"/>
        <v>0</v>
      </c>
      <c r="C3095" t="e">
        <f t="shared" ca="1" si="96"/>
        <v>#N/A</v>
      </c>
    </row>
    <row r="3096" spans="1:3">
      <c r="A3096" t="e">
        <f>MATCH(H3096,H$3:H3096,0)</f>
        <v>#N/A</v>
      </c>
      <c r="B3096">
        <f t="shared" si="97"/>
        <v>0</v>
      </c>
      <c r="C3096" t="e">
        <f t="shared" ca="1" si="96"/>
        <v>#N/A</v>
      </c>
    </row>
    <row r="3097" spans="1:3">
      <c r="A3097" t="e">
        <f>MATCH(H3097,H$3:H3097,0)</f>
        <v>#N/A</v>
      </c>
      <c r="B3097">
        <f t="shared" si="97"/>
        <v>0</v>
      </c>
      <c r="C3097" t="e">
        <f t="shared" ca="1" si="96"/>
        <v>#N/A</v>
      </c>
    </row>
    <row r="3098" spans="1:3">
      <c r="A3098" t="e">
        <f>MATCH(H3098,H$3:H3098,0)</f>
        <v>#N/A</v>
      </c>
      <c r="B3098">
        <f t="shared" si="97"/>
        <v>0</v>
      </c>
      <c r="C3098" t="e">
        <f t="shared" ca="1" si="96"/>
        <v>#N/A</v>
      </c>
    </row>
    <row r="3099" spans="1:3">
      <c r="A3099" t="e">
        <f>MATCH(H3099,H$3:H3099,0)</f>
        <v>#N/A</v>
      </c>
      <c r="B3099">
        <f t="shared" si="97"/>
        <v>0</v>
      </c>
      <c r="C3099" t="e">
        <f t="shared" ca="1" si="96"/>
        <v>#N/A</v>
      </c>
    </row>
    <row r="3100" spans="1:3">
      <c r="A3100" t="e">
        <f>MATCH(H3100,H$3:H3100,0)</f>
        <v>#N/A</v>
      </c>
      <c r="B3100">
        <f t="shared" si="97"/>
        <v>0</v>
      </c>
      <c r="C3100" t="e">
        <f t="shared" ca="1" si="96"/>
        <v>#N/A</v>
      </c>
    </row>
    <row r="3101" spans="1:3">
      <c r="A3101" t="e">
        <f>MATCH(H3101,H$3:H3101,0)</f>
        <v>#N/A</v>
      </c>
      <c r="B3101">
        <f t="shared" si="97"/>
        <v>0</v>
      </c>
      <c r="C3101" t="e">
        <f t="shared" ref="C3101:C3102" ca="1" si="98">LOOKUP(1,1/((OFFSET(D$3,A3101-1,0,B3101,1)="")+(OFFSET(D$3,A3101-1,0,B3101,1)=D$2))/((OFFSET(E$3,A3101-1,0,B3101,1)="")+(OFFSET(E$3,A3101-1,0,B3101,1)=E$2))/((OFFSET(F$3,A3101-1,0,B3101,1)="")+(OFFSET(F$3,A3101-1,0,B3101,1)=F$2))/((OFFSET(G$3,A3101-1,0,B3101,1)="")+(OFFSET(G$3,A3101-1,0,B3101,1)&lt;=G$2)),ROW(OFFSET(D$3,A3101-1,0,B3101,1)))</f>
        <v>#N/A</v>
      </c>
    </row>
    <row r="3102" spans="1:3">
      <c r="A3102" t="e">
        <f>MATCH(H3102,H$3:H3102,0)</f>
        <v>#N/A</v>
      </c>
      <c r="B3102">
        <f t="shared" si="97"/>
        <v>0</v>
      </c>
      <c r="C3102" t="e">
        <f t="shared" ca="1" si="98"/>
        <v>#N/A</v>
      </c>
    </row>
  </sheetData>
  <phoneticPr fontId="0" type="noConversion"/>
  <pageMargins left="0.75" right="0.75" top="1" bottom="1" header="0" footer="0"/>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418157-3B9C-4550-97EB-C845D5C1CC1E}">
  <sheetPr codeName="Pictures"/>
  <dimension ref="A1"/>
  <sheetViews>
    <sheetView workbookViewId="0"/>
  </sheetViews>
  <sheetFormatPr defaultRowHeight="12.75"/>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0AEF9D-8E3A-459C-8272-85DECA2DAAE0}">
  <sheetPr codeName="Settings"/>
  <dimension ref="B1:D1"/>
  <sheetViews>
    <sheetView workbookViewId="0"/>
  </sheetViews>
  <sheetFormatPr defaultRowHeight="12.75"/>
  <sheetData>
    <row r="1" spans="2:4">
      <c r="B1" t="s">
        <v>588</v>
      </c>
      <c r="C1" t="b">
        <v>0</v>
      </c>
      <c r="D1">
        <v>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CD3CD0-1879-4B07-A2DD-0F6F903763C1}">
  <sheetPr codeName="Sheet1"/>
  <dimension ref="A1:B6"/>
  <sheetViews>
    <sheetView workbookViewId="0"/>
  </sheetViews>
  <sheetFormatPr defaultRowHeight="12.75"/>
  <cols>
    <col min="1" max="1" width="16.28515625" customWidth="1"/>
    <col min="2" max="2" width="20" customWidth="1"/>
  </cols>
  <sheetData>
    <row r="1" spans="1:2">
      <c r="A1" s="12" t="s">
        <v>4027</v>
      </c>
      <c r="B1" s="12" t="s">
        <v>4028</v>
      </c>
    </row>
    <row r="2" spans="1:2">
      <c r="A2" s="13">
        <v>1200</v>
      </c>
      <c r="B2" s="13">
        <v>800</v>
      </c>
    </row>
    <row r="3" spans="1:2">
      <c r="A3" s="13">
        <v>1350</v>
      </c>
      <c r="B3" s="13">
        <v>1000</v>
      </c>
    </row>
    <row r="4" spans="1:2">
      <c r="A4" s="13">
        <v>1400</v>
      </c>
      <c r="B4" s="13">
        <v>1200</v>
      </c>
    </row>
    <row r="5" spans="1:2">
      <c r="A5" s="13">
        <v>1550</v>
      </c>
      <c r="B5" s="13">
        <v>1400</v>
      </c>
    </row>
    <row r="6" spans="1:2">
      <c r="A6" s="13">
        <v>1560</v>
      </c>
      <c r="B6" s="13">
        <v>1600</v>
      </c>
    </row>
  </sheetData>
  <printOptions gridLines="1"/>
  <pageMargins left="0.74803149606299213" right="0.74803149606299213" top="0.98425196850393704" bottom="0.98425196850393704" header="0.51181102362204722" footer="0.51181102362204722"/>
  <pageSetup paperSize="9" orientation="portrait" r:id="rId1"/>
  <headerFooter alignWithMargins="0">
    <oddHeader>&amp;A</oddHeader>
    <oddFooter>Side &amp;P af &amp;N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16DC1E-5EDA-4E89-AD24-181EABD4B4E8}">
  <sheetPr codeName="Sheet2">
    <pageSetUpPr fitToPage="1"/>
  </sheetPr>
  <dimension ref="A1:Z500"/>
  <sheetViews>
    <sheetView zoomScale="80" workbookViewId="0"/>
  </sheetViews>
  <sheetFormatPr defaultRowHeight="12.75"/>
  <cols>
    <col min="11" max="15" width="10.7109375" style="14" customWidth="1"/>
  </cols>
  <sheetData>
    <row r="1" spans="1:26">
      <c r="A1" s="1"/>
      <c r="B1" s="1"/>
      <c r="C1" s="1"/>
      <c r="D1" s="1"/>
      <c r="E1" s="1"/>
      <c r="F1" s="1"/>
      <c r="G1" s="1"/>
      <c r="H1" s="1"/>
      <c r="I1" s="1"/>
      <c r="J1" s="1"/>
      <c r="L1" s="14" t="s">
        <v>1623</v>
      </c>
      <c r="M1" s="14" t="s">
        <v>1624</v>
      </c>
      <c r="N1" s="14" t="s">
        <v>1625</v>
      </c>
      <c r="O1" s="14" t="s">
        <v>1626</v>
      </c>
      <c r="P1" s="1"/>
      <c r="Q1" s="1"/>
      <c r="R1" s="1"/>
      <c r="S1" s="1"/>
      <c r="T1" s="1"/>
      <c r="U1" s="1"/>
      <c r="V1" s="1"/>
      <c r="W1" s="1"/>
      <c r="X1" s="1"/>
      <c r="Y1" s="1"/>
      <c r="Z1" s="1"/>
    </row>
    <row r="2" spans="1:26">
      <c r="A2" s="1"/>
      <c r="B2" s="1"/>
      <c r="C2" s="1"/>
      <c r="D2" s="1"/>
      <c r="E2" s="1"/>
      <c r="F2" s="1"/>
      <c r="G2" s="1"/>
      <c r="H2" s="1"/>
      <c r="I2" s="1"/>
      <c r="J2" s="1"/>
      <c r="L2" s="14">
        <v>800</v>
      </c>
      <c r="M2" s="14">
        <v>1200</v>
      </c>
      <c r="N2" s="14">
        <v>1228</v>
      </c>
      <c r="O2" s="14">
        <v>-28</v>
      </c>
      <c r="P2" s="1"/>
      <c r="Q2" s="1"/>
      <c r="R2" s="1"/>
      <c r="S2" s="1"/>
      <c r="T2" s="1"/>
      <c r="U2" s="1"/>
      <c r="V2" s="1"/>
      <c r="W2" s="1"/>
      <c r="X2" s="1"/>
      <c r="Y2" s="1"/>
      <c r="Z2" s="1"/>
    </row>
    <row r="3" spans="1:26">
      <c r="A3" s="1"/>
      <c r="B3" s="1"/>
      <c r="C3" s="1"/>
      <c r="D3" s="1"/>
      <c r="E3" s="1"/>
      <c r="F3" s="1"/>
      <c r="G3" s="1"/>
      <c r="H3" s="1"/>
      <c r="I3" s="1"/>
      <c r="J3" s="1"/>
      <c r="L3" s="14">
        <v>1000</v>
      </c>
      <c r="M3" s="14">
        <v>1350</v>
      </c>
      <c r="N3" s="14">
        <v>1320</v>
      </c>
      <c r="O3" s="14">
        <v>30</v>
      </c>
      <c r="P3" s="1"/>
      <c r="Q3" s="1"/>
      <c r="R3" s="1"/>
      <c r="S3" s="1"/>
      <c r="T3" s="1"/>
      <c r="U3" s="1"/>
      <c r="V3" s="1"/>
      <c r="W3" s="1"/>
      <c r="X3" s="1"/>
      <c r="Y3" s="1"/>
      <c r="Z3" s="1"/>
    </row>
    <row r="4" spans="1:26">
      <c r="A4" s="1"/>
      <c r="B4" s="1"/>
      <c r="C4" s="1"/>
      <c r="D4" s="1"/>
      <c r="E4" s="1"/>
      <c r="F4" s="1"/>
      <c r="G4" s="1"/>
      <c r="H4" s="1"/>
      <c r="I4" s="1"/>
      <c r="J4" s="1"/>
      <c r="L4" s="14">
        <v>1200</v>
      </c>
      <c r="M4" s="14">
        <v>1400</v>
      </c>
      <c r="N4" s="14">
        <v>1412</v>
      </c>
      <c r="O4" s="14">
        <v>-12</v>
      </c>
      <c r="P4" s="1"/>
      <c r="Q4" s="1"/>
      <c r="R4" s="1"/>
      <c r="S4" s="1"/>
      <c r="T4" s="1"/>
      <c r="U4" s="1"/>
      <c r="V4" s="1"/>
      <c r="W4" s="1"/>
      <c r="X4" s="1"/>
      <c r="Y4" s="1"/>
      <c r="Z4" s="1"/>
    </row>
    <row r="5" spans="1:26">
      <c r="A5" s="1"/>
      <c r="B5" s="1"/>
      <c r="C5" s="1"/>
      <c r="D5" s="1"/>
      <c r="E5" s="1"/>
      <c r="F5" s="1"/>
      <c r="G5" s="1"/>
      <c r="H5" s="1"/>
      <c r="I5" s="1"/>
      <c r="J5" s="1"/>
      <c r="L5" s="14">
        <v>1400</v>
      </c>
      <c r="M5" s="14">
        <v>1550</v>
      </c>
      <c r="N5" s="14">
        <v>1504</v>
      </c>
      <c r="O5" s="14">
        <v>46</v>
      </c>
      <c r="P5" s="1"/>
      <c r="Q5" s="1"/>
      <c r="R5" s="1"/>
      <c r="S5" s="1"/>
      <c r="T5" s="1"/>
      <c r="U5" s="1"/>
      <c r="V5" s="1"/>
      <c r="W5" s="1"/>
      <c r="X5" s="1"/>
      <c r="Y5" s="1"/>
      <c r="Z5" s="1"/>
    </row>
    <row r="6" spans="1:26">
      <c r="A6" s="1"/>
      <c r="B6" s="1"/>
      <c r="C6" s="1"/>
      <c r="D6" s="1"/>
      <c r="E6" s="1"/>
      <c r="F6" s="1"/>
      <c r="G6" s="1"/>
      <c r="H6" s="1"/>
      <c r="I6" s="1"/>
      <c r="J6" s="1"/>
      <c r="L6" s="14">
        <v>1600</v>
      </c>
      <c r="M6" s="14">
        <v>1560</v>
      </c>
      <c r="N6" s="14">
        <v>1596</v>
      </c>
      <c r="O6" s="14">
        <v>-36</v>
      </c>
      <c r="P6" s="1"/>
      <c r="Q6" s="1"/>
      <c r="R6" s="1"/>
      <c r="S6" s="1"/>
      <c r="T6" s="1"/>
      <c r="U6" s="1"/>
      <c r="V6" s="1"/>
      <c r="W6" s="1"/>
      <c r="X6" s="1"/>
      <c r="Y6" s="1"/>
      <c r="Z6" s="1"/>
    </row>
    <row r="7" spans="1:26">
      <c r="A7" s="1"/>
      <c r="B7" s="1"/>
      <c r="C7" s="1"/>
      <c r="D7" s="1"/>
      <c r="E7" s="1"/>
      <c r="F7" s="1"/>
      <c r="G7" s="1"/>
      <c r="H7" s="1"/>
      <c r="I7" s="1"/>
      <c r="J7" s="1"/>
      <c r="P7" s="1"/>
      <c r="Q7" s="1"/>
      <c r="R7" s="1"/>
      <c r="S7" s="1"/>
      <c r="T7" s="1"/>
      <c r="U7" s="1"/>
      <c r="V7" s="1"/>
      <c r="W7" s="1"/>
      <c r="X7" s="1"/>
      <c r="Y7" s="1"/>
      <c r="Z7" s="1"/>
    </row>
    <row r="8" spans="1:26">
      <c r="A8" s="1"/>
      <c r="B8" s="1"/>
      <c r="C8" s="1"/>
      <c r="D8" s="1"/>
      <c r="E8" s="1"/>
      <c r="F8" s="1"/>
      <c r="G8" s="1"/>
      <c r="H8" s="1"/>
      <c r="I8" s="1"/>
      <c r="J8" s="1"/>
      <c r="P8" s="1"/>
      <c r="Q8" s="1"/>
      <c r="R8" s="1"/>
      <c r="S8" s="1"/>
      <c r="T8" s="1"/>
      <c r="U8" s="1"/>
      <c r="V8" s="1"/>
      <c r="W8" s="1"/>
      <c r="X8" s="1"/>
      <c r="Y8" s="1"/>
      <c r="Z8" s="1"/>
    </row>
    <row r="9" spans="1:26">
      <c r="A9" s="1"/>
      <c r="B9" s="1"/>
      <c r="C9" s="1"/>
      <c r="D9" s="1"/>
      <c r="E9" s="1"/>
      <c r="F9" s="1"/>
      <c r="G9" s="1"/>
      <c r="H9" s="1"/>
      <c r="I9" s="1"/>
      <c r="J9" s="1"/>
      <c r="P9" s="1"/>
      <c r="Q9" s="1"/>
      <c r="R9" s="1"/>
      <c r="S9" s="1"/>
      <c r="T9" s="1"/>
      <c r="U9" s="1"/>
      <c r="V9" s="1"/>
      <c r="W9" s="1"/>
      <c r="X9" s="1"/>
      <c r="Y9" s="1"/>
      <c r="Z9" s="1"/>
    </row>
    <row r="10" spans="1:26">
      <c r="A10" s="1"/>
      <c r="B10" s="1"/>
      <c r="C10" s="1"/>
      <c r="D10" s="1"/>
      <c r="E10" s="1"/>
      <c r="F10" s="1"/>
      <c r="G10" s="1"/>
      <c r="H10" s="1"/>
      <c r="I10" s="1"/>
      <c r="J10" s="1"/>
      <c r="P10" s="1"/>
      <c r="Q10" s="1"/>
      <c r="R10" s="1"/>
      <c r="S10" s="1"/>
      <c r="T10" s="1"/>
      <c r="U10" s="1"/>
      <c r="V10" s="1"/>
      <c r="W10" s="1"/>
      <c r="X10" s="1"/>
      <c r="Y10" s="1"/>
      <c r="Z10" s="1"/>
    </row>
    <row r="11" spans="1:26">
      <c r="A11" s="1"/>
      <c r="B11" s="1"/>
      <c r="C11" s="1"/>
      <c r="D11" s="1"/>
      <c r="E11" s="1"/>
      <c r="F11" s="1"/>
      <c r="G11" s="1"/>
      <c r="H11" s="1"/>
      <c r="I11" s="1"/>
      <c r="J11" s="1"/>
      <c r="P11" s="1"/>
      <c r="Q11" s="1"/>
      <c r="R11" s="1"/>
      <c r="S11" s="1"/>
      <c r="T11" s="1"/>
      <c r="U11" s="1"/>
      <c r="V11" s="1"/>
      <c r="W11" s="1"/>
      <c r="X11" s="1"/>
      <c r="Y11" s="1"/>
      <c r="Z11" s="1"/>
    </row>
    <row r="12" spans="1:26">
      <c r="A12" s="1"/>
      <c r="B12" s="1"/>
      <c r="C12" s="1"/>
      <c r="D12" s="1"/>
      <c r="E12" s="1"/>
      <c r="F12" s="1"/>
      <c r="G12" s="1"/>
      <c r="H12" s="1"/>
      <c r="I12" s="1"/>
      <c r="J12" s="1"/>
      <c r="P12" s="1"/>
      <c r="Q12" s="1"/>
      <c r="R12" s="1"/>
      <c r="S12" s="1"/>
      <c r="T12" s="1"/>
      <c r="U12" s="1"/>
      <c r="V12" s="1"/>
      <c r="W12" s="1"/>
      <c r="X12" s="1"/>
      <c r="Y12" s="1"/>
      <c r="Z12" s="1"/>
    </row>
    <row r="13" spans="1:26">
      <c r="A13" s="1"/>
      <c r="B13" s="1"/>
      <c r="C13" s="1"/>
      <c r="D13" s="1"/>
      <c r="E13" s="1"/>
      <c r="F13" s="1"/>
      <c r="G13" s="1"/>
      <c r="H13" s="1"/>
      <c r="I13" s="1"/>
      <c r="J13" s="1"/>
      <c r="P13" s="1"/>
      <c r="Q13" s="1"/>
      <c r="R13" s="1"/>
      <c r="S13" s="1"/>
      <c r="T13" s="1"/>
      <c r="U13" s="1"/>
      <c r="V13" s="1"/>
      <c r="W13" s="1"/>
      <c r="X13" s="1"/>
      <c r="Y13" s="1"/>
      <c r="Z13" s="1"/>
    </row>
    <row r="14" spans="1:26">
      <c r="A14" s="1"/>
      <c r="B14" s="1"/>
      <c r="C14" s="1"/>
      <c r="D14" s="1"/>
      <c r="E14" s="1"/>
      <c r="F14" s="1"/>
      <c r="G14" s="1"/>
      <c r="H14" s="1"/>
      <c r="I14" s="1"/>
      <c r="J14" s="1"/>
      <c r="P14" s="1"/>
      <c r="Q14" s="1"/>
      <c r="R14" s="1"/>
      <c r="S14" s="1"/>
      <c r="T14" s="1"/>
      <c r="U14" s="1"/>
      <c r="V14" s="1"/>
      <c r="W14" s="1"/>
      <c r="X14" s="1"/>
      <c r="Y14" s="1"/>
      <c r="Z14" s="1"/>
    </row>
    <row r="15" spans="1:26">
      <c r="A15" s="1"/>
      <c r="B15" s="1"/>
      <c r="C15" s="1"/>
      <c r="D15" s="1"/>
      <c r="E15" s="1"/>
      <c r="F15" s="1"/>
      <c r="G15" s="1"/>
      <c r="H15" s="1"/>
      <c r="I15" s="1"/>
      <c r="J15" s="1"/>
      <c r="P15" s="1"/>
      <c r="Q15" s="1"/>
      <c r="R15" s="1"/>
      <c r="S15" s="1"/>
      <c r="T15" s="1"/>
      <c r="U15" s="1"/>
      <c r="V15" s="1"/>
      <c r="W15" s="1"/>
      <c r="X15" s="1"/>
      <c r="Y15" s="1"/>
      <c r="Z15" s="1"/>
    </row>
    <row r="16" spans="1:26">
      <c r="A16" s="1"/>
      <c r="B16" s="1"/>
      <c r="C16" s="1"/>
      <c r="D16" s="1"/>
      <c r="E16" s="1"/>
      <c r="F16" s="1"/>
      <c r="G16" s="1"/>
      <c r="H16" s="1"/>
      <c r="I16" s="1"/>
      <c r="J16" s="1"/>
      <c r="P16" s="1"/>
      <c r="Q16" s="1"/>
      <c r="R16" s="1"/>
      <c r="S16" s="1"/>
      <c r="T16" s="1"/>
      <c r="U16" s="1"/>
      <c r="V16" s="1"/>
      <c r="W16" s="1"/>
      <c r="X16" s="1"/>
      <c r="Y16" s="1"/>
      <c r="Z16" s="1"/>
    </row>
    <row r="17" spans="1:26">
      <c r="A17" s="1"/>
      <c r="B17" s="1"/>
      <c r="C17" s="1"/>
      <c r="D17" s="1"/>
      <c r="E17" s="1"/>
      <c r="F17" s="1"/>
      <c r="G17" s="1"/>
      <c r="H17" s="1"/>
      <c r="I17" s="1"/>
      <c r="J17" s="1"/>
      <c r="P17" s="1"/>
      <c r="Q17" s="1"/>
      <c r="R17" s="1"/>
      <c r="S17" s="1"/>
      <c r="T17" s="1"/>
      <c r="U17" s="1"/>
      <c r="V17" s="1"/>
      <c r="W17" s="1"/>
      <c r="X17" s="1"/>
      <c r="Y17" s="1"/>
      <c r="Z17" s="1"/>
    </row>
    <row r="18" spans="1:26">
      <c r="A18" s="1"/>
      <c r="B18" s="1"/>
      <c r="C18" s="1"/>
      <c r="D18" s="1"/>
      <c r="E18" s="1"/>
      <c r="F18" s="1"/>
      <c r="G18" s="1"/>
      <c r="H18" s="1"/>
      <c r="I18" s="1"/>
      <c r="J18" s="1"/>
      <c r="P18" s="1"/>
      <c r="Q18" s="1"/>
      <c r="R18" s="1"/>
      <c r="S18" s="1"/>
      <c r="T18" s="1"/>
      <c r="U18" s="1"/>
      <c r="V18" s="1"/>
      <c r="W18" s="1"/>
      <c r="X18" s="1"/>
      <c r="Y18" s="1"/>
      <c r="Z18" s="1"/>
    </row>
    <row r="19" spans="1:26">
      <c r="A19" s="1"/>
      <c r="B19" s="1"/>
      <c r="C19" s="1"/>
      <c r="D19" s="1"/>
      <c r="E19" s="1"/>
      <c r="F19" s="1"/>
      <c r="G19" s="1"/>
      <c r="H19" s="1"/>
      <c r="I19" s="1"/>
      <c r="J19" s="1"/>
      <c r="P19" s="1"/>
      <c r="Q19" s="1"/>
      <c r="R19" s="1"/>
      <c r="S19" s="1"/>
      <c r="T19" s="1"/>
      <c r="U19" s="1"/>
      <c r="V19" s="1"/>
      <c r="W19" s="1"/>
      <c r="X19" s="1"/>
      <c r="Y19" s="1"/>
      <c r="Z19" s="1"/>
    </row>
    <row r="20" spans="1:26">
      <c r="A20" s="1"/>
      <c r="B20" s="1"/>
      <c r="C20" s="1"/>
      <c r="D20" s="1"/>
      <c r="E20" s="1"/>
      <c r="F20" s="1"/>
      <c r="G20" s="1"/>
      <c r="H20" s="1"/>
      <c r="I20" s="1"/>
      <c r="J20" s="1"/>
      <c r="P20" s="1"/>
      <c r="Q20" s="1"/>
      <c r="R20" s="1"/>
      <c r="S20" s="1"/>
      <c r="T20" s="1"/>
      <c r="U20" s="1"/>
      <c r="V20" s="1"/>
      <c r="W20" s="1"/>
      <c r="X20" s="1"/>
      <c r="Y20" s="1"/>
      <c r="Z20" s="1"/>
    </row>
    <row r="21" spans="1:26">
      <c r="A21" s="1"/>
      <c r="B21" s="1"/>
      <c r="C21" s="1"/>
      <c r="D21" s="1"/>
      <c r="E21" s="1"/>
      <c r="F21" s="1"/>
      <c r="G21" s="1"/>
      <c r="H21" s="1"/>
      <c r="I21" s="1"/>
      <c r="J21" s="1"/>
      <c r="P21" s="1"/>
      <c r="Q21" s="1"/>
      <c r="R21" s="1"/>
      <c r="S21" s="1"/>
      <c r="T21" s="1"/>
      <c r="U21" s="1"/>
      <c r="V21" s="1"/>
      <c r="W21" s="1"/>
      <c r="X21" s="1"/>
      <c r="Y21" s="1"/>
      <c r="Z21" s="1"/>
    </row>
    <row r="22" spans="1:26">
      <c r="A22" s="1"/>
      <c r="B22" s="1"/>
      <c r="C22" s="1"/>
      <c r="D22" s="1"/>
      <c r="E22" s="1"/>
      <c r="F22" s="1"/>
      <c r="G22" s="1"/>
      <c r="H22" s="1"/>
      <c r="I22" s="1"/>
      <c r="J22" s="1"/>
      <c r="P22" s="1"/>
      <c r="Q22" s="1"/>
      <c r="R22" s="1"/>
      <c r="S22" s="1"/>
      <c r="T22" s="1"/>
      <c r="U22" s="1"/>
      <c r="V22" s="1"/>
      <c r="W22" s="1"/>
      <c r="X22" s="1"/>
      <c r="Y22" s="1"/>
      <c r="Z22" s="1"/>
    </row>
    <row r="23" spans="1:26">
      <c r="A23" s="1"/>
      <c r="B23" s="1"/>
      <c r="C23" s="1"/>
      <c r="D23" s="1"/>
      <c r="E23" s="1"/>
      <c r="F23" s="1"/>
      <c r="G23" s="1"/>
      <c r="H23" s="1"/>
      <c r="I23" s="1"/>
      <c r="J23" s="1"/>
      <c r="P23" s="1"/>
      <c r="Q23" s="1"/>
      <c r="R23" s="1"/>
      <c r="S23" s="1"/>
      <c r="T23" s="1"/>
      <c r="U23" s="1"/>
      <c r="V23" s="1"/>
      <c r="W23" s="1"/>
      <c r="X23" s="1"/>
      <c r="Y23" s="1"/>
      <c r="Z23" s="1"/>
    </row>
    <row r="24" spans="1:26">
      <c r="A24" s="1"/>
      <c r="B24" s="1"/>
      <c r="C24" s="1"/>
      <c r="D24" s="1"/>
      <c r="E24" s="1"/>
      <c r="F24" s="1"/>
      <c r="G24" s="1"/>
      <c r="H24" s="1"/>
      <c r="I24" s="1"/>
      <c r="J24" s="1"/>
      <c r="P24" s="1"/>
      <c r="Q24" s="1"/>
      <c r="R24" s="1"/>
      <c r="S24" s="1"/>
      <c r="T24" s="1"/>
      <c r="U24" s="1"/>
      <c r="V24" s="1"/>
      <c r="W24" s="1"/>
      <c r="X24" s="1"/>
      <c r="Y24" s="1"/>
      <c r="Z24" s="1"/>
    </row>
    <row r="25" spans="1:26">
      <c r="A25" s="1"/>
      <c r="B25" s="1"/>
      <c r="C25" s="1"/>
      <c r="D25" s="1"/>
      <c r="E25" s="1"/>
      <c r="F25" s="1"/>
      <c r="G25" s="1"/>
      <c r="H25" s="1"/>
      <c r="I25" s="1"/>
      <c r="J25" s="1"/>
      <c r="P25" s="1"/>
      <c r="Q25" s="1"/>
      <c r="R25" s="1"/>
      <c r="S25" s="1"/>
      <c r="T25" s="1"/>
      <c r="U25" s="1"/>
      <c r="V25" s="1"/>
      <c r="W25" s="1"/>
      <c r="X25" s="1"/>
      <c r="Y25" s="1"/>
      <c r="Z25" s="1"/>
    </row>
    <row r="26" spans="1:26">
      <c r="A26" s="1"/>
      <c r="B26" s="1"/>
      <c r="C26" s="1"/>
      <c r="D26" s="1"/>
      <c r="E26" s="1"/>
      <c r="F26" s="1"/>
      <c r="G26" s="1"/>
      <c r="H26" s="1"/>
      <c r="I26" s="1"/>
      <c r="J26" s="1"/>
      <c r="P26" s="1"/>
      <c r="Q26" s="1"/>
      <c r="R26" s="1"/>
      <c r="S26" s="1"/>
      <c r="T26" s="1"/>
      <c r="U26" s="1"/>
      <c r="V26" s="1"/>
      <c r="W26" s="1"/>
      <c r="X26" s="1"/>
      <c r="Y26" s="1"/>
      <c r="Z26" s="1"/>
    </row>
    <row r="27" spans="1:26">
      <c r="A27" s="1"/>
      <c r="B27" s="1"/>
      <c r="C27" s="1"/>
      <c r="D27" s="1"/>
      <c r="E27" s="1"/>
      <c r="F27" s="1"/>
      <c r="G27" s="1"/>
      <c r="H27" s="1"/>
      <c r="I27" s="1"/>
      <c r="J27" s="1"/>
      <c r="P27" s="1"/>
      <c r="Q27" s="1"/>
      <c r="R27" s="1"/>
      <c r="S27" s="1"/>
      <c r="T27" s="1"/>
      <c r="U27" s="1"/>
      <c r="V27" s="1"/>
      <c r="W27" s="1"/>
      <c r="X27" s="1"/>
      <c r="Y27" s="1"/>
      <c r="Z27" s="1"/>
    </row>
    <row r="28" spans="1:26">
      <c r="A28" s="1"/>
      <c r="B28" s="1"/>
      <c r="C28" s="1"/>
      <c r="D28" s="1"/>
      <c r="E28" s="1"/>
      <c r="F28" s="1"/>
      <c r="G28" s="1"/>
      <c r="H28" s="1"/>
      <c r="I28" s="1"/>
      <c r="J28" s="1"/>
      <c r="P28" s="1"/>
      <c r="Q28" s="1"/>
      <c r="R28" s="1"/>
      <c r="S28" s="1"/>
      <c r="T28" s="1"/>
      <c r="U28" s="1"/>
      <c r="V28" s="1"/>
      <c r="W28" s="1"/>
      <c r="X28" s="1"/>
      <c r="Y28" s="1"/>
      <c r="Z28" s="1"/>
    </row>
    <row r="29" spans="1:26">
      <c r="A29" s="1"/>
      <c r="B29" s="1"/>
      <c r="C29" s="1"/>
      <c r="D29" s="1"/>
      <c r="E29" s="1"/>
      <c r="F29" s="1"/>
      <c r="G29" s="1"/>
      <c r="H29" s="1"/>
      <c r="I29" s="1"/>
      <c r="J29" s="1"/>
      <c r="P29" s="1"/>
      <c r="Q29" s="1"/>
      <c r="R29" s="1"/>
      <c r="S29" s="1"/>
      <c r="T29" s="1"/>
      <c r="U29" s="1"/>
      <c r="V29" s="1"/>
      <c r="W29" s="1"/>
      <c r="X29" s="1"/>
      <c r="Y29" s="1"/>
      <c r="Z29" s="1"/>
    </row>
    <row r="30" spans="1:26">
      <c r="A30" s="1"/>
      <c r="B30" s="1"/>
      <c r="C30" s="1"/>
      <c r="D30" s="1"/>
      <c r="E30" s="1"/>
      <c r="F30" s="1"/>
      <c r="G30" s="1"/>
      <c r="H30" s="1"/>
      <c r="I30" s="1"/>
      <c r="J30" s="1"/>
      <c r="P30" s="1"/>
      <c r="Q30" s="1"/>
      <c r="R30" s="1"/>
      <c r="S30" s="1"/>
      <c r="T30" s="1"/>
      <c r="U30" s="1"/>
      <c r="V30" s="1"/>
      <c r="W30" s="1"/>
      <c r="X30" s="1"/>
      <c r="Y30" s="1"/>
      <c r="Z30" s="1"/>
    </row>
    <row r="31" spans="1:26">
      <c r="A31" s="1"/>
      <c r="B31" s="1"/>
      <c r="C31" s="1"/>
      <c r="D31" s="1"/>
      <c r="E31" s="1"/>
      <c r="F31" s="1"/>
      <c r="G31" s="1"/>
      <c r="H31" s="1"/>
      <c r="I31" s="1"/>
      <c r="J31" s="1"/>
      <c r="P31" s="1"/>
      <c r="Q31" s="1"/>
      <c r="R31" s="1"/>
      <c r="S31" s="1"/>
      <c r="T31" s="1"/>
      <c r="U31" s="1"/>
      <c r="V31" s="1"/>
      <c r="W31" s="1"/>
      <c r="X31" s="1"/>
      <c r="Y31" s="1"/>
      <c r="Z31" s="1"/>
    </row>
    <row r="32" spans="1:26">
      <c r="A32" s="1"/>
      <c r="B32" s="1"/>
      <c r="C32" s="1"/>
      <c r="D32" s="1"/>
      <c r="E32" s="1"/>
      <c r="F32" s="1"/>
      <c r="G32" s="1"/>
      <c r="H32" s="1"/>
      <c r="I32" s="1"/>
      <c r="J32" s="1"/>
      <c r="P32" s="1"/>
      <c r="Q32" s="1"/>
      <c r="R32" s="1"/>
      <c r="S32" s="1"/>
      <c r="T32" s="1"/>
      <c r="U32" s="1"/>
      <c r="V32" s="1"/>
      <c r="W32" s="1"/>
      <c r="X32" s="1"/>
      <c r="Y32" s="1"/>
      <c r="Z32" s="1"/>
    </row>
    <row r="33" spans="1:26">
      <c r="A33" s="1"/>
      <c r="B33" s="1"/>
      <c r="C33" s="1"/>
      <c r="D33" s="1"/>
      <c r="E33" s="1"/>
      <c r="F33" s="1"/>
      <c r="G33" s="1"/>
      <c r="H33" s="1"/>
      <c r="I33" s="1"/>
      <c r="J33" s="1"/>
      <c r="P33" s="1"/>
      <c r="Q33" s="1"/>
      <c r="R33" s="1"/>
      <c r="S33" s="1"/>
      <c r="T33" s="1"/>
      <c r="U33" s="1"/>
      <c r="V33" s="1"/>
      <c r="W33" s="1"/>
      <c r="X33" s="1"/>
      <c r="Y33" s="1"/>
      <c r="Z33" s="1"/>
    </row>
    <row r="34" spans="1:26">
      <c r="A34" s="1"/>
      <c r="B34" s="1"/>
      <c r="C34" s="1"/>
      <c r="D34" s="1"/>
      <c r="E34" s="1"/>
      <c r="F34" s="1"/>
      <c r="G34" s="1"/>
      <c r="H34" s="1"/>
      <c r="I34" s="1"/>
      <c r="J34" s="1"/>
      <c r="P34" s="1"/>
      <c r="Q34" s="1"/>
      <c r="R34" s="1"/>
      <c r="S34" s="1"/>
      <c r="T34" s="1"/>
      <c r="U34" s="1"/>
      <c r="V34" s="1"/>
      <c r="W34" s="1"/>
      <c r="X34" s="1"/>
      <c r="Y34" s="1"/>
      <c r="Z34" s="1"/>
    </row>
    <row r="35" spans="1:26">
      <c r="A35" s="1"/>
      <c r="B35" s="1"/>
      <c r="C35" s="1"/>
      <c r="D35" s="1"/>
      <c r="E35" s="1"/>
      <c r="F35" s="1"/>
      <c r="G35" s="1"/>
      <c r="H35" s="1"/>
      <c r="I35" s="1"/>
      <c r="J35" s="1"/>
      <c r="P35" s="1"/>
      <c r="Q35" s="1"/>
      <c r="R35" s="1"/>
      <c r="S35" s="1"/>
      <c r="T35" s="1"/>
      <c r="U35" s="1"/>
      <c r="V35" s="1"/>
      <c r="W35" s="1"/>
      <c r="X35" s="1"/>
      <c r="Y35" s="1"/>
      <c r="Z35" s="1"/>
    </row>
    <row r="36" spans="1:26">
      <c r="A36" s="1"/>
      <c r="B36" s="1"/>
      <c r="C36" s="1"/>
      <c r="D36" s="1"/>
      <c r="E36" s="1"/>
      <c r="F36" s="1"/>
      <c r="G36" s="1"/>
      <c r="H36" s="1"/>
      <c r="I36" s="1"/>
      <c r="J36" s="1"/>
      <c r="P36" s="1"/>
      <c r="Q36" s="1"/>
      <c r="R36" s="1"/>
      <c r="S36" s="1"/>
      <c r="T36" s="1"/>
      <c r="U36" s="1"/>
      <c r="V36" s="1"/>
      <c r="W36" s="1"/>
      <c r="X36" s="1"/>
      <c r="Y36" s="1"/>
      <c r="Z36" s="1"/>
    </row>
    <row r="37" spans="1:26">
      <c r="A37" s="1"/>
      <c r="B37" s="1"/>
      <c r="C37" s="1"/>
      <c r="D37" s="1"/>
      <c r="E37" s="1"/>
      <c r="F37" s="1"/>
      <c r="G37" s="1"/>
      <c r="H37" s="1"/>
      <c r="I37" s="1"/>
      <c r="J37" s="1"/>
      <c r="P37" s="1"/>
      <c r="Q37" s="1"/>
      <c r="R37" s="1"/>
      <c r="S37" s="1"/>
      <c r="T37" s="1"/>
      <c r="U37" s="1"/>
      <c r="V37" s="1"/>
      <c r="W37" s="1"/>
      <c r="X37" s="1"/>
      <c r="Y37" s="1"/>
      <c r="Z37" s="1"/>
    </row>
    <row r="38" spans="1:26">
      <c r="A38" s="1"/>
      <c r="B38" s="1"/>
      <c r="C38" s="1"/>
      <c r="D38" s="1"/>
      <c r="E38" s="1"/>
      <c r="F38" s="1"/>
      <c r="G38" s="1"/>
      <c r="H38" s="1"/>
      <c r="I38" s="1"/>
      <c r="J38" s="1"/>
      <c r="P38" s="1"/>
      <c r="Q38" s="1"/>
      <c r="R38" s="1"/>
      <c r="S38" s="1"/>
      <c r="T38" s="1"/>
      <c r="U38" s="1"/>
      <c r="V38" s="1"/>
      <c r="W38" s="1"/>
      <c r="X38" s="1"/>
      <c r="Y38" s="1"/>
      <c r="Z38" s="1"/>
    </row>
    <row r="39" spans="1:26">
      <c r="A39" s="1"/>
      <c r="B39" s="1"/>
      <c r="C39" s="1"/>
      <c r="D39" s="1"/>
      <c r="E39" s="1"/>
      <c r="F39" s="1"/>
      <c r="G39" s="1"/>
      <c r="H39" s="1"/>
      <c r="I39" s="1"/>
      <c r="J39" s="1"/>
      <c r="P39" s="1"/>
      <c r="Q39" s="1"/>
      <c r="R39" s="1"/>
      <c r="S39" s="1"/>
      <c r="T39" s="1"/>
      <c r="U39" s="1"/>
      <c r="V39" s="1"/>
      <c r="W39" s="1"/>
      <c r="X39" s="1"/>
      <c r="Y39" s="1"/>
      <c r="Z39" s="1"/>
    </row>
    <row r="40" spans="1:26">
      <c r="A40" s="1"/>
      <c r="B40" s="1"/>
      <c r="C40" s="1"/>
      <c r="D40" s="1"/>
      <c r="E40" s="1"/>
      <c r="F40" s="1"/>
      <c r="G40" s="1"/>
      <c r="H40" s="1"/>
      <c r="I40" s="1"/>
      <c r="J40" s="1"/>
      <c r="P40" s="1"/>
      <c r="Q40" s="1"/>
      <c r="R40" s="1"/>
      <c r="S40" s="1"/>
      <c r="T40" s="1"/>
      <c r="U40" s="1"/>
      <c r="V40" s="1"/>
      <c r="W40" s="1"/>
      <c r="X40" s="1"/>
      <c r="Y40" s="1"/>
      <c r="Z40" s="1"/>
    </row>
    <row r="41" spans="1:26">
      <c r="A41" s="1"/>
      <c r="B41" s="1"/>
      <c r="C41" s="1"/>
      <c r="D41" s="1"/>
      <c r="E41" s="1"/>
      <c r="F41" s="1"/>
      <c r="G41" s="1"/>
      <c r="H41" s="1"/>
      <c r="I41" s="1"/>
      <c r="J41" s="1"/>
      <c r="P41" s="1"/>
      <c r="Q41" s="1"/>
      <c r="R41" s="1"/>
      <c r="S41" s="1"/>
      <c r="T41" s="1"/>
      <c r="U41" s="1"/>
      <c r="V41" s="1"/>
      <c r="W41" s="1"/>
      <c r="X41" s="1"/>
      <c r="Y41" s="1"/>
      <c r="Z41" s="1"/>
    </row>
    <row r="42" spans="1:26">
      <c r="A42" s="1"/>
      <c r="B42" s="1"/>
      <c r="C42" s="1"/>
      <c r="D42" s="1"/>
      <c r="E42" s="1"/>
      <c r="F42" s="1"/>
      <c r="G42" s="1"/>
      <c r="H42" s="1"/>
      <c r="I42" s="1"/>
      <c r="J42" s="1"/>
      <c r="P42" s="1"/>
      <c r="Q42" s="1"/>
      <c r="R42" s="1"/>
      <c r="S42" s="1"/>
      <c r="T42" s="1"/>
      <c r="U42" s="1"/>
      <c r="V42" s="1"/>
      <c r="W42" s="1"/>
      <c r="X42" s="1"/>
      <c r="Y42" s="1"/>
      <c r="Z42" s="1"/>
    </row>
    <row r="43" spans="1:26">
      <c r="A43" s="1"/>
      <c r="B43" s="1"/>
      <c r="C43" s="1"/>
      <c r="D43" s="1"/>
      <c r="E43" s="1"/>
      <c r="F43" s="1"/>
      <c r="G43" s="1"/>
      <c r="H43" s="1"/>
      <c r="I43" s="1"/>
      <c r="J43" s="1"/>
      <c r="P43" s="1"/>
      <c r="Q43" s="1"/>
      <c r="R43" s="1"/>
      <c r="S43" s="1"/>
      <c r="T43" s="1"/>
      <c r="U43" s="1"/>
      <c r="V43" s="1"/>
      <c r="W43" s="1"/>
      <c r="X43" s="1"/>
      <c r="Y43" s="1"/>
      <c r="Z43" s="1"/>
    </row>
    <row r="44" spans="1:26">
      <c r="A44" s="1"/>
      <c r="B44" s="1"/>
      <c r="C44" s="1"/>
      <c r="D44" s="1"/>
      <c r="E44" s="1"/>
      <c r="F44" s="1"/>
      <c r="G44" s="1"/>
      <c r="H44" s="1"/>
      <c r="I44" s="1"/>
      <c r="J44" s="1"/>
      <c r="P44" s="1"/>
      <c r="Q44" s="1"/>
      <c r="R44" s="1"/>
      <c r="S44" s="1"/>
      <c r="T44" s="1"/>
      <c r="U44" s="1"/>
      <c r="V44" s="1"/>
      <c r="W44" s="1"/>
      <c r="X44" s="1"/>
      <c r="Y44" s="1"/>
      <c r="Z44" s="1"/>
    </row>
    <row r="45" spans="1:26">
      <c r="A45" s="1"/>
      <c r="B45" s="1"/>
      <c r="C45" s="1"/>
      <c r="D45" s="1"/>
      <c r="E45" s="1"/>
      <c r="F45" s="1"/>
      <c r="G45" s="1"/>
      <c r="H45" s="1"/>
      <c r="I45" s="1"/>
      <c r="J45" s="1"/>
      <c r="P45" s="1"/>
      <c r="Q45" s="1"/>
      <c r="R45" s="1"/>
      <c r="S45" s="1"/>
      <c r="T45" s="1"/>
      <c r="U45" s="1"/>
      <c r="V45" s="1"/>
      <c r="W45" s="1"/>
      <c r="X45" s="1"/>
      <c r="Y45" s="1"/>
      <c r="Z45" s="1"/>
    </row>
    <row r="46" spans="1:26">
      <c r="A46" s="1"/>
      <c r="B46" s="1"/>
      <c r="C46" s="1"/>
      <c r="D46" s="1"/>
      <c r="E46" s="1"/>
      <c r="F46" s="1"/>
      <c r="G46" s="1"/>
      <c r="H46" s="1"/>
      <c r="I46" s="1"/>
      <c r="J46" s="1"/>
      <c r="P46" s="1"/>
      <c r="Q46" s="1"/>
      <c r="R46" s="1"/>
      <c r="S46" s="1"/>
      <c r="T46" s="1"/>
      <c r="U46" s="1"/>
      <c r="V46" s="1"/>
      <c r="W46" s="1"/>
      <c r="X46" s="1"/>
      <c r="Y46" s="1"/>
      <c r="Z46" s="1"/>
    </row>
    <row r="47" spans="1:26">
      <c r="A47" s="1"/>
      <c r="B47" s="1"/>
      <c r="C47" s="1"/>
      <c r="D47" s="1"/>
      <c r="E47" s="1"/>
      <c r="F47" s="1"/>
      <c r="G47" s="1"/>
      <c r="H47" s="1"/>
      <c r="I47" s="1"/>
      <c r="J47" s="1"/>
      <c r="P47" s="1"/>
      <c r="Q47" s="1"/>
      <c r="R47" s="1"/>
      <c r="S47" s="1"/>
      <c r="T47" s="1"/>
      <c r="U47" s="1"/>
      <c r="V47" s="1"/>
      <c r="W47" s="1"/>
      <c r="X47" s="1"/>
      <c r="Y47" s="1"/>
      <c r="Z47" s="1"/>
    </row>
    <row r="48" spans="1:26">
      <c r="A48" s="1"/>
      <c r="B48" s="1"/>
      <c r="C48" s="1"/>
      <c r="D48" s="1"/>
      <c r="E48" s="1"/>
      <c r="F48" s="1"/>
      <c r="G48" s="1"/>
      <c r="H48" s="1"/>
      <c r="I48" s="1"/>
      <c r="J48" s="1"/>
      <c r="P48" s="1"/>
      <c r="Q48" s="1"/>
      <c r="R48" s="1"/>
      <c r="S48" s="1"/>
      <c r="T48" s="1"/>
      <c r="U48" s="1"/>
      <c r="V48" s="1"/>
      <c r="W48" s="1"/>
      <c r="X48" s="1"/>
      <c r="Y48" s="1"/>
      <c r="Z48" s="1"/>
    </row>
    <row r="49" spans="1:26">
      <c r="A49" s="1"/>
      <c r="B49" s="1"/>
      <c r="C49" s="1"/>
      <c r="D49" s="1"/>
      <c r="E49" s="1"/>
      <c r="F49" s="1"/>
      <c r="G49" s="1"/>
      <c r="H49" s="1"/>
      <c r="I49" s="1"/>
      <c r="J49" s="1"/>
      <c r="P49" s="1"/>
      <c r="Q49" s="1"/>
      <c r="R49" s="1"/>
      <c r="S49" s="1"/>
      <c r="T49" s="1"/>
      <c r="U49" s="1"/>
      <c r="V49" s="1"/>
      <c r="W49" s="1"/>
      <c r="X49" s="1"/>
      <c r="Y49" s="1"/>
      <c r="Z49" s="1"/>
    </row>
    <row r="50" spans="1:26">
      <c r="A50" s="1"/>
      <c r="B50" s="1"/>
      <c r="C50" s="1"/>
      <c r="D50" s="1"/>
      <c r="E50" s="1"/>
      <c r="F50" s="1"/>
      <c r="G50" s="1"/>
      <c r="H50" s="1"/>
      <c r="I50" s="1"/>
      <c r="J50" s="1"/>
      <c r="P50" s="1"/>
      <c r="Q50" s="1"/>
      <c r="R50" s="1"/>
      <c r="S50" s="1"/>
      <c r="T50" s="1"/>
      <c r="U50" s="1"/>
      <c r="V50" s="1"/>
      <c r="W50" s="1"/>
      <c r="X50" s="1"/>
      <c r="Y50" s="1"/>
      <c r="Z50" s="1"/>
    </row>
    <row r="51" spans="1:26">
      <c r="A51" s="1"/>
      <c r="B51" s="1"/>
      <c r="C51" s="1"/>
      <c r="D51" s="1"/>
      <c r="E51" s="1"/>
      <c r="F51" s="1"/>
      <c r="G51" s="1"/>
      <c r="H51" s="1"/>
      <c r="I51" s="1"/>
      <c r="J51" s="1"/>
      <c r="P51" s="1"/>
      <c r="Q51" s="1"/>
      <c r="R51" s="1"/>
      <c r="S51" s="1"/>
      <c r="T51" s="1"/>
      <c r="U51" s="1"/>
      <c r="V51" s="1"/>
      <c r="W51" s="1"/>
      <c r="X51" s="1"/>
      <c r="Y51" s="1"/>
      <c r="Z51" s="1"/>
    </row>
    <row r="52" spans="1:26">
      <c r="A52" s="1"/>
      <c r="B52" s="1"/>
      <c r="C52" s="1"/>
      <c r="D52" s="1"/>
      <c r="E52" s="1"/>
      <c r="F52" s="1"/>
      <c r="G52" s="1"/>
      <c r="H52" s="1"/>
      <c r="I52" s="1"/>
      <c r="J52" s="1"/>
      <c r="P52" s="1"/>
      <c r="Q52" s="1"/>
      <c r="R52" s="1"/>
      <c r="S52" s="1"/>
      <c r="T52" s="1"/>
      <c r="U52" s="1"/>
      <c r="V52" s="1"/>
      <c r="W52" s="1"/>
      <c r="X52" s="1"/>
      <c r="Y52" s="1"/>
      <c r="Z52" s="1"/>
    </row>
    <row r="53" spans="1:26">
      <c r="A53" s="1"/>
      <c r="B53" s="1"/>
      <c r="C53" s="1"/>
      <c r="D53" s="1"/>
      <c r="E53" s="1"/>
      <c r="F53" s="1"/>
      <c r="G53" s="1"/>
      <c r="H53" s="1"/>
      <c r="I53" s="1"/>
      <c r="J53" s="1"/>
      <c r="P53" s="1"/>
      <c r="Q53" s="1"/>
      <c r="R53" s="1"/>
      <c r="S53" s="1"/>
      <c r="T53" s="1"/>
      <c r="U53" s="1"/>
      <c r="V53" s="1"/>
      <c r="W53" s="1"/>
      <c r="X53" s="1"/>
      <c r="Y53" s="1"/>
      <c r="Z53" s="1"/>
    </row>
    <row r="54" spans="1:26">
      <c r="A54" s="1"/>
      <c r="B54" s="1"/>
      <c r="C54" s="1"/>
      <c r="D54" s="1"/>
      <c r="E54" s="1"/>
      <c r="F54" s="1"/>
      <c r="G54" s="1"/>
      <c r="H54" s="1"/>
      <c r="I54" s="1"/>
      <c r="J54" s="1"/>
      <c r="P54" s="1"/>
      <c r="Q54" s="1"/>
      <c r="R54" s="1"/>
      <c r="S54" s="1"/>
      <c r="T54" s="1"/>
      <c r="U54" s="1"/>
      <c r="V54" s="1"/>
      <c r="W54" s="1"/>
      <c r="X54" s="1"/>
      <c r="Y54" s="1"/>
      <c r="Z54" s="1"/>
    </row>
    <row r="55" spans="1:26">
      <c r="A55" s="1"/>
      <c r="B55" s="1"/>
      <c r="C55" s="1"/>
      <c r="D55" s="1"/>
      <c r="E55" s="1"/>
      <c r="F55" s="1"/>
      <c r="G55" s="1"/>
      <c r="H55" s="1"/>
      <c r="I55" s="1"/>
      <c r="J55" s="1"/>
      <c r="P55" s="1"/>
      <c r="Q55" s="1"/>
      <c r="R55" s="1"/>
      <c r="S55" s="1"/>
      <c r="T55" s="1"/>
      <c r="U55" s="1"/>
      <c r="V55" s="1"/>
      <c r="W55" s="1"/>
      <c r="X55" s="1"/>
      <c r="Y55" s="1"/>
      <c r="Z55" s="1"/>
    </row>
    <row r="56" spans="1:26">
      <c r="A56" s="1"/>
      <c r="B56" s="1"/>
      <c r="C56" s="1"/>
      <c r="D56" s="1"/>
      <c r="E56" s="1"/>
      <c r="F56" s="1"/>
      <c r="G56" s="1"/>
      <c r="H56" s="1"/>
      <c r="I56" s="1"/>
      <c r="J56" s="1"/>
      <c r="P56" s="1"/>
      <c r="Q56" s="1"/>
      <c r="R56" s="1"/>
      <c r="S56" s="1"/>
      <c r="T56" s="1"/>
      <c r="U56" s="1"/>
      <c r="V56" s="1"/>
      <c r="W56" s="1"/>
      <c r="X56" s="1"/>
      <c r="Y56" s="1"/>
      <c r="Z56" s="1"/>
    </row>
    <row r="57" spans="1:26">
      <c r="A57" s="1"/>
      <c r="B57" s="1"/>
      <c r="C57" s="1"/>
      <c r="D57" s="1"/>
      <c r="E57" s="1"/>
      <c r="F57" s="1"/>
      <c r="G57" s="1"/>
      <c r="H57" s="1"/>
      <c r="I57" s="1"/>
      <c r="J57" s="1"/>
      <c r="P57" s="1"/>
      <c r="Q57" s="1"/>
      <c r="R57" s="1"/>
      <c r="S57" s="1"/>
      <c r="T57" s="1"/>
      <c r="U57" s="1"/>
      <c r="V57" s="1"/>
      <c r="W57" s="1"/>
      <c r="X57" s="1"/>
      <c r="Y57" s="1"/>
      <c r="Z57" s="1"/>
    </row>
    <row r="58" spans="1:26">
      <c r="A58" s="1"/>
      <c r="B58" s="1"/>
      <c r="C58" s="1"/>
      <c r="D58" s="1"/>
      <c r="E58" s="1"/>
      <c r="F58" s="1"/>
      <c r="G58" s="1"/>
      <c r="H58" s="1"/>
      <c r="I58" s="1"/>
      <c r="J58" s="1"/>
      <c r="P58" s="1"/>
      <c r="Q58" s="1"/>
      <c r="R58" s="1"/>
      <c r="S58" s="1"/>
      <c r="T58" s="1"/>
      <c r="U58" s="1"/>
      <c r="V58" s="1"/>
      <c r="W58" s="1"/>
      <c r="X58" s="1"/>
      <c r="Y58" s="1"/>
      <c r="Z58" s="1"/>
    </row>
    <row r="59" spans="1:26">
      <c r="A59" s="1"/>
      <c r="B59" s="1"/>
      <c r="C59" s="1"/>
      <c r="D59" s="1"/>
      <c r="E59" s="1"/>
      <c r="F59" s="1"/>
      <c r="G59" s="1"/>
      <c r="H59" s="1"/>
      <c r="I59" s="1"/>
      <c r="J59" s="1"/>
      <c r="P59" s="1"/>
      <c r="Q59" s="1"/>
      <c r="R59" s="1"/>
      <c r="S59" s="1"/>
      <c r="T59" s="1"/>
      <c r="U59" s="1"/>
      <c r="V59" s="1"/>
      <c r="W59" s="1"/>
      <c r="X59" s="1"/>
      <c r="Y59" s="1"/>
      <c r="Z59" s="1"/>
    </row>
    <row r="60" spans="1:26">
      <c r="A60" s="1"/>
      <c r="B60" s="1"/>
      <c r="C60" s="1"/>
      <c r="D60" s="1"/>
      <c r="E60" s="1"/>
      <c r="F60" s="1"/>
      <c r="G60" s="1"/>
      <c r="H60" s="1"/>
      <c r="I60" s="1"/>
      <c r="J60" s="1"/>
      <c r="P60" s="1"/>
      <c r="Q60" s="1"/>
      <c r="R60" s="1"/>
      <c r="S60" s="1"/>
      <c r="T60" s="1"/>
      <c r="U60" s="1"/>
      <c r="V60" s="1"/>
      <c r="W60" s="1"/>
      <c r="X60" s="1"/>
      <c r="Y60" s="1"/>
      <c r="Z60" s="1"/>
    </row>
    <row r="61" spans="1:26">
      <c r="A61" s="1"/>
      <c r="B61" s="1"/>
      <c r="C61" s="1"/>
      <c r="D61" s="1"/>
      <c r="E61" s="1"/>
      <c r="F61" s="1"/>
      <c r="G61" s="1"/>
      <c r="H61" s="1"/>
      <c r="I61" s="1"/>
      <c r="J61" s="1"/>
      <c r="P61" s="1"/>
      <c r="Q61" s="1"/>
      <c r="R61" s="1"/>
      <c r="S61" s="1"/>
      <c r="T61" s="1"/>
      <c r="U61" s="1"/>
      <c r="V61" s="1"/>
      <c r="W61" s="1"/>
      <c r="X61" s="1"/>
      <c r="Y61" s="1"/>
      <c r="Z61" s="1"/>
    </row>
    <row r="62" spans="1:26">
      <c r="A62" s="1"/>
      <c r="B62" s="1"/>
      <c r="C62" s="1"/>
      <c r="D62" s="1"/>
      <c r="E62" s="1"/>
      <c r="F62" s="1"/>
      <c r="G62" s="1"/>
      <c r="H62" s="1"/>
      <c r="I62" s="1"/>
      <c r="J62" s="1"/>
      <c r="P62" s="1"/>
      <c r="Q62" s="1"/>
      <c r="R62" s="1"/>
      <c r="S62" s="1"/>
      <c r="T62" s="1"/>
      <c r="U62" s="1"/>
      <c r="V62" s="1"/>
      <c r="W62" s="1"/>
      <c r="X62" s="1"/>
      <c r="Y62" s="1"/>
      <c r="Z62" s="1"/>
    </row>
    <row r="63" spans="1:26">
      <c r="A63" s="1"/>
      <c r="B63" s="1"/>
      <c r="C63" s="1"/>
      <c r="D63" s="1"/>
      <c r="E63" s="1"/>
      <c r="F63" s="1"/>
      <c r="G63" s="1"/>
      <c r="H63" s="1"/>
      <c r="I63" s="1"/>
      <c r="J63" s="1"/>
      <c r="P63" s="1"/>
      <c r="Q63" s="1"/>
      <c r="R63" s="1"/>
      <c r="S63" s="1"/>
      <c r="T63" s="1"/>
      <c r="U63" s="1"/>
      <c r="V63" s="1"/>
      <c r="W63" s="1"/>
      <c r="X63" s="1"/>
      <c r="Y63" s="1"/>
      <c r="Z63" s="1"/>
    </row>
    <row r="64" spans="1:26">
      <c r="A64" s="1"/>
      <c r="B64" s="1"/>
      <c r="C64" s="1"/>
      <c r="D64" s="1"/>
      <c r="E64" s="1"/>
      <c r="F64" s="1"/>
      <c r="G64" s="1"/>
      <c r="H64" s="1"/>
      <c r="I64" s="1"/>
      <c r="J64" s="1"/>
      <c r="P64" s="1"/>
      <c r="Q64" s="1"/>
      <c r="R64" s="1"/>
      <c r="S64" s="1"/>
      <c r="T64" s="1"/>
      <c r="U64" s="1"/>
      <c r="V64" s="1"/>
      <c r="W64" s="1"/>
      <c r="X64" s="1"/>
      <c r="Y64" s="1"/>
      <c r="Z64" s="1"/>
    </row>
    <row r="65" spans="1:26">
      <c r="A65" s="1"/>
      <c r="B65" s="1"/>
      <c r="C65" s="1"/>
      <c r="D65" s="1"/>
      <c r="E65" s="1"/>
      <c r="F65" s="1"/>
      <c r="G65" s="1"/>
      <c r="H65" s="1"/>
      <c r="I65" s="1"/>
      <c r="J65" s="1"/>
      <c r="P65" s="1"/>
      <c r="Q65" s="1"/>
      <c r="R65" s="1"/>
      <c r="S65" s="1"/>
      <c r="T65" s="1"/>
      <c r="U65" s="1"/>
      <c r="V65" s="1"/>
      <c r="W65" s="1"/>
      <c r="X65" s="1"/>
      <c r="Y65" s="1"/>
      <c r="Z65" s="1"/>
    </row>
    <row r="66" spans="1:26">
      <c r="A66" s="1"/>
      <c r="B66" s="1"/>
      <c r="C66" s="1"/>
      <c r="D66" s="1"/>
      <c r="E66" s="1"/>
      <c r="F66" s="1"/>
      <c r="G66" s="1"/>
      <c r="H66" s="1"/>
      <c r="I66" s="1"/>
      <c r="J66" s="1"/>
      <c r="P66" s="1"/>
      <c r="Q66" s="1"/>
      <c r="R66" s="1"/>
      <c r="S66" s="1"/>
      <c r="T66" s="1"/>
      <c r="U66" s="1"/>
      <c r="V66" s="1"/>
      <c r="W66" s="1"/>
      <c r="X66" s="1"/>
      <c r="Y66" s="1"/>
      <c r="Z66" s="1"/>
    </row>
    <row r="67" spans="1:26">
      <c r="A67" s="1"/>
      <c r="B67" s="1"/>
      <c r="C67" s="1"/>
      <c r="D67" s="1"/>
      <c r="E67" s="1"/>
      <c r="F67" s="1"/>
      <c r="G67" s="1"/>
      <c r="H67" s="1"/>
      <c r="I67" s="1"/>
      <c r="J67" s="1"/>
      <c r="P67" s="1"/>
      <c r="Q67" s="1"/>
      <c r="R67" s="1"/>
      <c r="S67" s="1"/>
      <c r="T67" s="1"/>
      <c r="U67" s="1"/>
      <c r="V67" s="1"/>
      <c r="W67" s="1"/>
      <c r="X67" s="1"/>
      <c r="Y67" s="1"/>
      <c r="Z67" s="1"/>
    </row>
    <row r="68" spans="1:26">
      <c r="A68" s="1"/>
      <c r="B68" s="1"/>
      <c r="C68" s="1"/>
      <c r="D68" s="1"/>
      <c r="E68" s="1"/>
      <c r="F68" s="1"/>
      <c r="G68" s="1"/>
      <c r="H68" s="1"/>
      <c r="I68" s="1"/>
      <c r="J68" s="1"/>
      <c r="P68" s="1"/>
      <c r="Q68" s="1"/>
      <c r="R68" s="1"/>
      <c r="S68" s="1"/>
      <c r="T68" s="1"/>
      <c r="U68" s="1"/>
      <c r="V68" s="1"/>
      <c r="W68" s="1"/>
      <c r="X68" s="1"/>
      <c r="Y68" s="1"/>
      <c r="Z68" s="1"/>
    </row>
    <row r="69" spans="1:26">
      <c r="A69" s="1"/>
      <c r="B69" s="1"/>
      <c r="C69" s="1"/>
      <c r="D69" s="1"/>
      <c r="E69" s="1"/>
      <c r="F69" s="1"/>
      <c r="G69" s="1"/>
      <c r="H69" s="1"/>
      <c r="I69" s="1"/>
      <c r="J69" s="1"/>
      <c r="P69" s="1"/>
      <c r="Q69" s="1"/>
      <c r="R69" s="1"/>
      <c r="S69" s="1"/>
      <c r="T69" s="1"/>
      <c r="U69" s="1"/>
      <c r="V69" s="1"/>
      <c r="W69" s="1"/>
      <c r="X69" s="1"/>
      <c r="Y69" s="1"/>
      <c r="Z69" s="1"/>
    </row>
    <row r="70" spans="1:26">
      <c r="A70" s="1"/>
      <c r="B70" s="1"/>
      <c r="C70" s="1"/>
      <c r="D70" s="1"/>
      <c r="E70" s="1"/>
      <c r="F70" s="1"/>
      <c r="G70" s="1"/>
      <c r="H70" s="1"/>
      <c r="I70" s="1"/>
      <c r="J70" s="1"/>
      <c r="P70" s="1"/>
      <c r="Q70" s="1"/>
      <c r="R70" s="1"/>
      <c r="S70" s="1"/>
      <c r="T70" s="1"/>
      <c r="U70" s="1"/>
      <c r="V70" s="1"/>
      <c r="W70" s="1"/>
      <c r="X70" s="1"/>
      <c r="Y70" s="1"/>
      <c r="Z70" s="1"/>
    </row>
    <row r="71" spans="1:26">
      <c r="A71" s="1"/>
      <c r="B71" s="1"/>
      <c r="C71" s="1"/>
      <c r="D71" s="1"/>
      <c r="E71" s="1"/>
      <c r="F71" s="1"/>
      <c r="G71" s="1"/>
      <c r="H71" s="1"/>
      <c r="I71" s="1"/>
      <c r="J71" s="1"/>
      <c r="P71" s="1"/>
      <c r="Q71" s="1"/>
      <c r="R71" s="1"/>
      <c r="S71" s="1"/>
      <c r="T71" s="1"/>
      <c r="U71" s="1"/>
      <c r="V71" s="1"/>
      <c r="W71" s="1"/>
      <c r="X71" s="1"/>
      <c r="Y71" s="1"/>
      <c r="Z71" s="1"/>
    </row>
    <row r="72" spans="1:26">
      <c r="A72" s="1"/>
      <c r="B72" s="1"/>
      <c r="C72" s="1"/>
      <c r="D72" s="1"/>
      <c r="E72" s="1"/>
      <c r="F72" s="1"/>
      <c r="G72" s="1"/>
      <c r="H72" s="1"/>
      <c r="I72" s="1"/>
      <c r="J72" s="1"/>
      <c r="P72" s="1"/>
      <c r="Q72" s="1"/>
      <c r="R72" s="1"/>
      <c r="S72" s="1"/>
      <c r="T72" s="1"/>
      <c r="U72" s="1"/>
      <c r="V72" s="1"/>
      <c r="W72" s="1"/>
      <c r="X72" s="1"/>
      <c r="Y72" s="1"/>
      <c r="Z72" s="1"/>
    </row>
    <row r="73" spans="1:26">
      <c r="A73" s="1"/>
      <c r="B73" s="1"/>
      <c r="C73" s="1"/>
      <c r="D73" s="1"/>
      <c r="E73" s="1"/>
      <c r="F73" s="1"/>
      <c r="G73" s="1"/>
      <c r="H73" s="1"/>
      <c r="I73" s="1"/>
      <c r="J73" s="1"/>
      <c r="P73" s="1"/>
      <c r="Q73" s="1"/>
      <c r="R73" s="1"/>
      <c r="S73" s="1"/>
      <c r="T73" s="1"/>
      <c r="U73" s="1"/>
      <c r="V73" s="1"/>
      <c r="W73" s="1"/>
      <c r="X73" s="1"/>
      <c r="Y73" s="1"/>
      <c r="Z73" s="1"/>
    </row>
    <row r="74" spans="1:26">
      <c r="A74" s="1"/>
      <c r="B74" s="1"/>
      <c r="C74" s="1"/>
      <c r="D74" s="1"/>
      <c r="E74" s="1"/>
      <c r="F74" s="1"/>
      <c r="G74" s="1"/>
      <c r="H74" s="1"/>
      <c r="I74" s="1"/>
      <c r="J74" s="1"/>
      <c r="P74" s="1"/>
      <c r="Q74" s="1"/>
      <c r="R74" s="1"/>
      <c r="S74" s="1"/>
      <c r="T74" s="1"/>
      <c r="U74" s="1"/>
      <c r="V74" s="1"/>
      <c r="W74" s="1"/>
      <c r="X74" s="1"/>
      <c r="Y74" s="1"/>
      <c r="Z74" s="1"/>
    </row>
    <row r="75" spans="1:26">
      <c r="A75" s="1"/>
      <c r="B75" s="1"/>
      <c r="C75" s="1"/>
      <c r="D75" s="1"/>
      <c r="E75" s="1"/>
      <c r="F75" s="1"/>
      <c r="G75" s="1"/>
      <c r="H75" s="1"/>
      <c r="I75" s="1"/>
      <c r="J75" s="1"/>
      <c r="P75" s="1"/>
      <c r="Q75" s="1"/>
      <c r="R75" s="1"/>
      <c r="S75" s="1"/>
      <c r="T75" s="1"/>
      <c r="U75" s="1"/>
      <c r="V75" s="1"/>
      <c r="W75" s="1"/>
      <c r="X75" s="1"/>
      <c r="Y75" s="1"/>
      <c r="Z75" s="1"/>
    </row>
    <row r="76" spans="1:26">
      <c r="A76" s="1"/>
      <c r="B76" s="1"/>
      <c r="C76" s="1"/>
      <c r="D76" s="1"/>
      <c r="E76" s="1"/>
      <c r="F76" s="1"/>
      <c r="G76" s="1"/>
      <c r="H76" s="1"/>
      <c r="I76" s="1"/>
      <c r="J76" s="1"/>
      <c r="P76" s="1"/>
      <c r="Q76" s="1"/>
      <c r="R76" s="1"/>
      <c r="S76" s="1"/>
      <c r="T76" s="1"/>
      <c r="U76" s="1"/>
      <c r="V76" s="1"/>
      <c r="W76" s="1"/>
      <c r="X76" s="1"/>
      <c r="Y76" s="1"/>
      <c r="Z76" s="1"/>
    </row>
    <row r="77" spans="1:26">
      <c r="A77" s="1"/>
      <c r="B77" s="1"/>
      <c r="C77" s="1"/>
      <c r="D77" s="1"/>
      <c r="E77" s="1"/>
      <c r="F77" s="1"/>
      <c r="G77" s="1"/>
      <c r="H77" s="1"/>
      <c r="I77" s="1"/>
      <c r="J77" s="1"/>
      <c r="P77" s="1"/>
      <c r="Q77" s="1"/>
      <c r="R77" s="1"/>
      <c r="S77" s="1"/>
      <c r="T77" s="1"/>
      <c r="U77" s="1"/>
      <c r="V77" s="1"/>
      <c r="W77" s="1"/>
      <c r="X77" s="1"/>
      <c r="Y77" s="1"/>
      <c r="Z77" s="1"/>
    </row>
    <row r="78" spans="1:26">
      <c r="A78" s="1"/>
      <c r="B78" s="1"/>
      <c r="C78" s="1"/>
      <c r="D78" s="1"/>
      <c r="E78" s="1"/>
      <c r="F78" s="1"/>
      <c r="G78" s="1"/>
      <c r="H78" s="1"/>
      <c r="I78" s="1"/>
      <c r="J78" s="1"/>
      <c r="P78" s="1"/>
      <c r="Q78" s="1"/>
      <c r="R78" s="1"/>
      <c r="S78" s="1"/>
      <c r="T78" s="1"/>
      <c r="U78" s="1"/>
      <c r="V78" s="1"/>
      <c r="W78" s="1"/>
      <c r="X78" s="1"/>
      <c r="Y78" s="1"/>
      <c r="Z78" s="1"/>
    </row>
    <row r="79" spans="1:26">
      <c r="A79" s="1"/>
      <c r="B79" s="1"/>
      <c r="C79" s="1"/>
      <c r="D79" s="1"/>
      <c r="E79" s="1"/>
      <c r="F79" s="1"/>
      <c r="G79" s="1"/>
      <c r="H79" s="1"/>
      <c r="I79" s="1"/>
      <c r="J79" s="1"/>
      <c r="P79" s="1"/>
      <c r="Q79" s="1"/>
      <c r="R79" s="1"/>
      <c r="S79" s="1"/>
      <c r="T79" s="1"/>
      <c r="U79" s="1"/>
      <c r="V79" s="1"/>
      <c r="W79" s="1"/>
      <c r="X79" s="1"/>
      <c r="Y79" s="1"/>
      <c r="Z79" s="1"/>
    </row>
    <row r="80" spans="1:26">
      <c r="A80" s="1"/>
      <c r="B80" s="1"/>
      <c r="C80" s="1"/>
      <c r="D80" s="1"/>
      <c r="E80" s="1"/>
      <c r="F80" s="1"/>
      <c r="G80" s="1"/>
      <c r="H80" s="1"/>
      <c r="I80" s="1"/>
      <c r="J80" s="1"/>
      <c r="P80" s="1"/>
      <c r="Q80" s="1"/>
      <c r="R80" s="1"/>
      <c r="S80" s="1"/>
      <c r="T80" s="1"/>
      <c r="U80" s="1"/>
      <c r="V80" s="1"/>
      <c r="W80" s="1"/>
      <c r="X80" s="1"/>
      <c r="Y80" s="1"/>
      <c r="Z80" s="1"/>
    </row>
    <row r="81" spans="1:26">
      <c r="A81" s="1"/>
      <c r="B81" s="1"/>
      <c r="C81" s="1"/>
      <c r="D81" s="1"/>
      <c r="E81" s="1"/>
      <c r="F81" s="1"/>
      <c r="G81" s="1"/>
      <c r="H81" s="1"/>
      <c r="I81" s="1"/>
      <c r="J81" s="1"/>
      <c r="P81" s="1"/>
      <c r="Q81" s="1"/>
      <c r="R81" s="1"/>
      <c r="S81" s="1"/>
      <c r="T81" s="1"/>
      <c r="U81" s="1"/>
      <c r="V81" s="1"/>
      <c r="W81" s="1"/>
      <c r="X81" s="1"/>
      <c r="Y81" s="1"/>
      <c r="Z81" s="1"/>
    </row>
    <row r="82" spans="1:26">
      <c r="A82" s="1"/>
      <c r="B82" s="1"/>
      <c r="C82" s="1"/>
      <c r="D82" s="1"/>
      <c r="E82" s="1"/>
      <c r="F82" s="1"/>
      <c r="G82" s="1"/>
      <c r="H82" s="1"/>
      <c r="I82" s="1"/>
      <c r="J82" s="1"/>
      <c r="P82" s="1"/>
      <c r="Q82" s="1"/>
      <c r="R82" s="1"/>
      <c r="S82" s="1"/>
      <c r="T82" s="1"/>
      <c r="U82" s="1"/>
      <c r="V82" s="1"/>
      <c r="W82" s="1"/>
      <c r="X82" s="1"/>
      <c r="Y82" s="1"/>
      <c r="Z82" s="1"/>
    </row>
    <row r="83" spans="1:26">
      <c r="A83" s="1"/>
      <c r="B83" s="1"/>
      <c r="C83" s="1"/>
      <c r="D83" s="1"/>
      <c r="E83" s="1"/>
      <c r="F83" s="1"/>
      <c r="G83" s="1"/>
      <c r="H83" s="1"/>
      <c r="I83" s="1"/>
      <c r="J83" s="1"/>
      <c r="P83" s="1"/>
      <c r="Q83" s="1"/>
      <c r="R83" s="1"/>
      <c r="S83" s="1"/>
      <c r="T83" s="1"/>
      <c r="U83" s="1"/>
      <c r="V83" s="1"/>
      <c r="W83" s="1"/>
      <c r="X83" s="1"/>
      <c r="Y83" s="1"/>
      <c r="Z83" s="1"/>
    </row>
    <row r="84" spans="1:26">
      <c r="A84" s="1"/>
      <c r="B84" s="1"/>
      <c r="C84" s="1"/>
      <c r="D84" s="1"/>
      <c r="E84" s="1"/>
      <c r="F84" s="1"/>
      <c r="G84" s="1"/>
      <c r="H84" s="1"/>
      <c r="I84" s="1"/>
      <c r="J84" s="1"/>
      <c r="P84" s="1"/>
      <c r="Q84" s="1"/>
      <c r="R84" s="1"/>
      <c r="S84" s="1"/>
      <c r="T84" s="1"/>
      <c r="U84" s="1"/>
      <c r="V84" s="1"/>
      <c r="W84" s="1"/>
      <c r="X84" s="1"/>
      <c r="Y84" s="1"/>
      <c r="Z84" s="1"/>
    </row>
    <row r="85" spans="1:26">
      <c r="A85" s="1"/>
      <c r="B85" s="1"/>
      <c r="C85" s="1"/>
      <c r="D85" s="1"/>
      <c r="E85" s="1"/>
      <c r="F85" s="1"/>
      <c r="G85" s="1"/>
      <c r="H85" s="1"/>
      <c r="I85" s="1"/>
      <c r="J85" s="1"/>
      <c r="P85" s="1"/>
      <c r="Q85" s="1"/>
      <c r="R85" s="1"/>
      <c r="S85" s="1"/>
      <c r="T85" s="1"/>
      <c r="U85" s="1"/>
      <c r="V85" s="1"/>
      <c r="W85" s="1"/>
      <c r="X85" s="1"/>
      <c r="Y85" s="1"/>
      <c r="Z85" s="1"/>
    </row>
    <row r="86" spans="1:26">
      <c r="A86" s="1"/>
      <c r="B86" s="1"/>
      <c r="C86" s="1"/>
      <c r="D86" s="1"/>
      <c r="E86" s="1"/>
      <c r="F86" s="1"/>
      <c r="G86" s="1"/>
      <c r="H86" s="1"/>
      <c r="I86" s="1"/>
      <c r="J86" s="1"/>
      <c r="P86" s="1"/>
      <c r="Q86" s="1"/>
      <c r="R86" s="1"/>
      <c r="S86" s="1"/>
      <c r="T86" s="1"/>
      <c r="U86" s="1"/>
      <c r="V86" s="1"/>
      <c r="W86" s="1"/>
      <c r="X86" s="1"/>
      <c r="Y86" s="1"/>
      <c r="Z86" s="1"/>
    </row>
    <row r="87" spans="1:26">
      <c r="A87" s="1"/>
      <c r="B87" s="1"/>
      <c r="C87" s="1"/>
      <c r="D87" s="1"/>
      <c r="E87" s="1"/>
      <c r="F87" s="1"/>
      <c r="G87" s="1"/>
      <c r="H87" s="1"/>
      <c r="I87" s="1"/>
      <c r="J87" s="1"/>
      <c r="P87" s="1"/>
      <c r="Q87" s="1"/>
      <c r="R87" s="1"/>
      <c r="S87" s="1"/>
      <c r="T87" s="1"/>
      <c r="U87" s="1"/>
      <c r="V87" s="1"/>
      <c r="W87" s="1"/>
      <c r="X87" s="1"/>
      <c r="Y87" s="1"/>
      <c r="Z87" s="1"/>
    </row>
    <row r="88" spans="1:26">
      <c r="A88" s="1"/>
      <c r="B88" s="1"/>
      <c r="C88" s="1"/>
      <c r="D88" s="1"/>
      <c r="E88" s="1"/>
      <c r="F88" s="1"/>
      <c r="G88" s="1"/>
      <c r="H88" s="1"/>
      <c r="I88" s="1"/>
      <c r="J88" s="1"/>
      <c r="P88" s="1"/>
      <c r="Q88" s="1"/>
      <c r="R88" s="1"/>
      <c r="S88" s="1"/>
      <c r="T88" s="1"/>
      <c r="U88" s="1"/>
      <c r="V88" s="1"/>
      <c r="W88" s="1"/>
      <c r="X88" s="1"/>
      <c r="Y88" s="1"/>
      <c r="Z88" s="1"/>
    </row>
    <row r="89" spans="1:26">
      <c r="A89" s="1"/>
      <c r="B89" s="1"/>
      <c r="C89" s="1"/>
      <c r="D89" s="1"/>
      <c r="E89" s="1"/>
      <c r="F89" s="1"/>
      <c r="G89" s="1"/>
      <c r="H89" s="1"/>
      <c r="I89" s="1"/>
      <c r="J89" s="1"/>
      <c r="P89" s="1"/>
      <c r="Q89" s="1"/>
      <c r="R89" s="1"/>
      <c r="S89" s="1"/>
      <c r="T89" s="1"/>
      <c r="U89" s="1"/>
      <c r="V89" s="1"/>
      <c r="W89" s="1"/>
      <c r="X89" s="1"/>
      <c r="Y89" s="1"/>
      <c r="Z89" s="1"/>
    </row>
    <row r="90" spans="1:26">
      <c r="A90" s="1"/>
      <c r="B90" s="1"/>
      <c r="C90" s="1"/>
      <c r="D90" s="1"/>
      <c r="E90" s="1"/>
      <c r="F90" s="1"/>
      <c r="G90" s="1"/>
      <c r="H90" s="1"/>
      <c r="I90" s="1"/>
      <c r="J90" s="1"/>
      <c r="P90" s="1"/>
      <c r="Q90" s="1"/>
      <c r="R90" s="1"/>
      <c r="S90" s="1"/>
      <c r="T90" s="1"/>
      <c r="U90" s="1"/>
      <c r="V90" s="1"/>
      <c r="W90" s="1"/>
      <c r="X90" s="1"/>
      <c r="Y90" s="1"/>
      <c r="Z90" s="1"/>
    </row>
    <row r="91" spans="1:26">
      <c r="A91" s="1"/>
      <c r="B91" s="1"/>
      <c r="C91" s="1"/>
      <c r="D91" s="1"/>
      <c r="E91" s="1"/>
      <c r="F91" s="1"/>
      <c r="G91" s="1"/>
      <c r="H91" s="1"/>
      <c r="I91" s="1"/>
      <c r="J91" s="1"/>
      <c r="P91" s="1"/>
      <c r="Q91" s="1"/>
      <c r="R91" s="1"/>
      <c r="S91" s="1"/>
      <c r="T91" s="1"/>
      <c r="U91" s="1"/>
      <c r="V91" s="1"/>
      <c r="W91" s="1"/>
      <c r="X91" s="1"/>
      <c r="Y91" s="1"/>
      <c r="Z91" s="1"/>
    </row>
    <row r="92" spans="1:26">
      <c r="A92" s="1"/>
      <c r="B92" s="1"/>
      <c r="C92" s="1"/>
      <c r="D92" s="1"/>
      <c r="E92" s="1"/>
      <c r="F92" s="1"/>
      <c r="G92" s="1"/>
      <c r="H92" s="1"/>
      <c r="I92" s="1"/>
      <c r="J92" s="1"/>
      <c r="P92" s="1"/>
      <c r="Q92" s="1"/>
      <c r="R92" s="1"/>
      <c r="S92" s="1"/>
      <c r="T92" s="1"/>
      <c r="U92" s="1"/>
      <c r="V92" s="1"/>
      <c r="W92" s="1"/>
      <c r="X92" s="1"/>
      <c r="Y92" s="1"/>
      <c r="Z92" s="1"/>
    </row>
    <row r="93" spans="1:26">
      <c r="A93" s="1"/>
      <c r="B93" s="1"/>
      <c r="C93" s="1"/>
      <c r="D93" s="1"/>
      <c r="E93" s="1"/>
      <c r="F93" s="1"/>
      <c r="G93" s="1"/>
      <c r="H93" s="1"/>
      <c r="I93" s="1"/>
      <c r="J93" s="1"/>
      <c r="P93" s="1"/>
      <c r="Q93" s="1"/>
      <c r="R93" s="1"/>
      <c r="S93" s="1"/>
      <c r="T93" s="1"/>
      <c r="U93" s="1"/>
      <c r="V93" s="1"/>
      <c r="W93" s="1"/>
      <c r="X93" s="1"/>
      <c r="Y93" s="1"/>
      <c r="Z93" s="1"/>
    </row>
    <row r="94" spans="1:26">
      <c r="A94" s="1"/>
      <c r="B94" s="1"/>
      <c r="C94" s="1"/>
      <c r="D94" s="1"/>
      <c r="E94" s="1"/>
      <c r="F94" s="1"/>
      <c r="G94" s="1"/>
      <c r="H94" s="1"/>
      <c r="I94" s="1"/>
      <c r="J94" s="1"/>
      <c r="P94" s="1"/>
      <c r="Q94" s="1"/>
      <c r="R94" s="1"/>
      <c r="S94" s="1"/>
      <c r="T94" s="1"/>
      <c r="U94" s="1"/>
      <c r="V94" s="1"/>
      <c r="W94" s="1"/>
      <c r="X94" s="1"/>
      <c r="Y94" s="1"/>
      <c r="Z94" s="1"/>
    </row>
    <row r="95" spans="1:26">
      <c r="A95" s="1"/>
      <c r="B95" s="1"/>
      <c r="C95" s="1"/>
      <c r="D95" s="1"/>
      <c r="E95" s="1"/>
      <c r="F95" s="1"/>
      <c r="G95" s="1"/>
      <c r="H95" s="1"/>
      <c r="I95" s="1"/>
      <c r="J95" s="1"/>
      <c r="P95" s="1"/>
      <c r="Q95" s="1"/>
      <c r="R95" s="1"/>
      <c r="S95" s="1"/>
      <c r="T95" s="1"/>
      <c r="U95" s="1"/>
      <c r="V95" s="1"/>
      <c r="W95" s="1"/>
      <c r="X95" s="1"/>
      <c r="Y95" s="1"/>
      <c r="Z95" s="1"/>
    </row>
    <row r="96" spans="1:26">
      <c r="A96" s="1"/>
      <c r="B96" s="1"/>
      <c r="C96" s="1"/>
      <c r="D96" s="1"/>
      <c r="E96" s="1"/>
      <c r="F96" s="1"/>
      <c r="G96" s="1"/>
      <c r="H96" s="1"/>
      <c r="I96" s="1"/>
      <c r="J96" s="1"/>
      <c r="P96" s="1"/>
      <c r="Q96" s="1"/>
      <c r="R96" s="1"/>
      <c r="S96" s="1"/>
      <c r="T96" s="1"/>
      <c r="U96" s="1"/>
      <c r="V96" s="1"/>
      <c r="W96" s="1"/>
      <c r="X96" s="1"/>
      <c r="Y96" s="1"/>
      <c r="Z96" s="1"/>
    </row>
    <row r="97" spans="1:26">
      <c r="A97" s="1"/>
      <c r="B97" s="1"/>
      <c r="C97" s="1"/>
      <c r="D97" s="1"/>
      <c r="E97" s="1"/>
      <c r="F97" s="1"/>
      <c r="G97" s="1"/>
      <c r="H97" s="1"/>
      <c r="I97" s="1"/>
      <c r="J97" s="1"/>
      <c r="P97" s="1"/>
      <c r="Q97" s="1"/>
      <c r="R97" s="1"/>
      <c r="S97" s="1"/>
      <c r="T97" s="1"/>
      <c r="U97" s="1"/>
      <c r="V97" s="1"/>
      <c r="W97" s="1"/>
      <c r="X97" s="1"/>
      <c r="Y97" s="1"/>
      <c r="Z97" s="1"/>
    </row>
    <row r="98" spans="1:26">
      <c r="A98" s="1"/>
      <c r="B98" s="1"/>
      <c r="C98" s="1"/>
      <c r="D98" s="1"/>
      <c r="E98" s="1"/>
      <c r="F98" s="1"/>
      <c r="G98" s="1"/>
      <c r="H98" s="1"/>
      <c r="I98" s="1"/>
      <c r="J98" s="1"/>
      <c r="P98" s="1"/>
      <c r="Q98" s="1"/>
      <c r="R98" s="1"/>
      <c r="S98" s="1"/>
      <c r="T98" s="1"/>
      <c r="U98" s="1"/>
      <c r="V98" s="1"/>
      <c r="W98" s="1"/>
      <c r="X98" s="1"/>
      <c r="Y98" s="1"/>
      <c r="Z98" s="1"/>
    </row>
    <row r="99" spans="1:26">
      <c r="A99" s="1"/>
      <c r="B99" s="1"/>
      <c r="C99" s="1"/>
      <c r="D99" s="1"/>
      <c r="E99" s="1"/>
      <c r="F99" s="1"/>
      <c r="G99" s="1"/>
      <c r="H99" s="1"/>
      <c r="I99" s="1"/>
      <c r="J99" s="1"/>
      <c r="P99" s="1"/>
      <c r="Q99" s="1"/>
      <c r="R99" s="1"/>
      <c r="S99" s="1"/>
      <c r="T99" s="1"/>
      <c r="U99" s="1"/>
      <c r="V99" s="1"/>
      <c r="W99" s="1"/>
      <c r="X99" s="1"/>
      <c r="Y99" s="1"/>
      <c r="Z99" s="1"/>
    </row>
    <row r="100" spans="1:26">
      <c r="A100" s="1"/>
      <c r="B100" s="1"/>
      <c r="C100" s="1"/>
      <c r="D100" s="1"/>
      <c r="E100" s="1"/>
      <c r="F100" s="1"/>
      <c r="G100" s="1"/>
      <c r="H100" s="1"/>
      <c r="I100" s="1"/>
      <c r="J100" s="1"/>
      <c r="P100" s="1"/>
      <c r="Q100" s="1"/>
      <c r="R100" s="1"/>
      <c r="S100" s="1"/>
      <c r="T100" s="1"/>
      <c r="U100" s="1"/>
      <c r="V100" s="1"/>
      <c r="W100" s="1"/>
      <c r="X100" s="1"/>
      <c r="Y100" s="1"/>
      <c r="Z100" s="1"/>
    </row>
    <row r="101" spans="1:26">
      <c r="A101" s="1"/>
      <c r="B101" s="1"/>
      <c r="C101" s="1"/>
      <c r="D101" s="1"/>
      <c r="E101" s="1"/>
      <c r="F101" s="1"/>
      <c r="G101" s="1"/>
      <c r="H101" s="1"/>
      <c r="I101" s="1"/>
      <c r="J101" s="1"/>
      <c r="P101" s="1"/>
      <c r="Q101" s="1"/>
      <c r="R101" s="1"/>
      <c r="S101" s="1"/>
      <c r="T101" s="1"/>
      <c r="U101" s="1"/>
      <c r="V101" s="1"/>
      <c r="W101" s="1"/>
      <c r="X101" s="1"/>
      <c r="Y101" s="1"/>
      <c r="Z101" s="1"/>
    </row>
    <row r="102" spans="1:26">
      <c r="A102" s="1"/>
      <c r="B102" s="1"/>
      <c r="C102" s="1"/>
      <c r="D102" s="1"/>
      <c r="E102" s="1"/>
      <c r="F102" s="1"/>
      <c r="G102" s="1"/>
      <c r="H102" s="1"/>
      <c r="I102" s="1"/>
      <c r="J102" s="1"/>
      <c r="P102" s="1"/>
      <c r="Q102" s="1"/>
      <c r="R102" s="1"/>
      <c r="S102" s="1"/>
      <c r="T102" s="1"/>
      <c r="U102" s="1"/>
      <c r="V102" s="1"/>
      <c r="W102" s="1"/>
      <c r="X102" s="1"/>
      <c r="Y102" s="1"/>
      <c r="Z102" s="1"/>
    </row>
    <row r="103" spans="1:26">
      <c r="A103" s="1"/>
      <c r="B103" s="1"/>
      <c r="C103" s="1"/>
      <c r="D103" s="1"/>
      <c r="E103" s="1"/>
      <c r="F103" s="1"/>
      <c r="G103" s="1"/>
      <c r="H103" s="1"/>
      <c r="I103" s="1"/>
      <c r="J103" s="1"/>
      <c r="P103" s="1"/>
      <c r="Q103" s="1"/>
      <c r="R103" s="1"/>
      <c r="S103" s="1"/>
      <c r="T103" s="1"/>
      <c r="U103" s="1"/>
      <c r="V103" s="1"/>
      <c r="W103" s="1"/>
      <c r="X103" s="1"/>
      <c r="Y103" s="1"/>
      <c r="Z103" s="1"/>
    </row>
    <row r="104" spans="1:26">
      <c r="A104" s="1"/>
      <c r="B104" s="1"/>
      <c r="C104" s="1"/>
      <c r="D104" s="1"/>
      <c r="E104" s="1"/>
      <c r="F104" s="1"/>
      <c r="G104" s="1"/>
      <c r="H104" s="1"/>
      <c r="I104" s="1"/>
      <c r="J104" s="1"/>
      <c r="P104" s="1"/>
      <c r="Q104" s="1"/>
      <c r="R104" s="1"/>
      <c r="S104" s="1"/>
      <c r="T104" s="1"/>
      <c r="U104" s="1"/>
      <c r="V104" s="1"/>
      <c r="W104" s="1"/>
      <c r="X104" s="1"/>
      <c r="Y104" s="1"/>
      <c r="Z104" s="1"/>
    </row>
    <row r="105" spans="1:26">
      <c r="A105" s="1"/>
      <c r="B105" s="1"/>
      <c r="C105" s="1"/>
      <c r="D105" s="1"/>
      <c r="E105" s="1"/>
      <c r="F105" s="1"/>
      <c r="G105" s="1"/>
      <c r="H105" s="1"/>
      <c r="I105" s="1"/>
      <c r="J105" s="1"/>
      <c r="P105" s="1"/>
      <c r="Q105" s="1"/>
      <c r="R105" s="1"/>
      <c r="S105" s="1"/>
      <c r="T105" s="1"/>
      <c r="U105" s="1"/>
      <c r="V105" s="1"/>
      <c r="W105" s="1"/>
      <c r="X105" s="1"/>
      <c r="Y105" s="1"/>
      <c r="Z105" s="1"/>
    </row>
    <row r="106" spans="1:26">
      <c r="A106" s="1"/>
      <c r="B106" s="1"/>
      <c r="C106" s="1"/>
      <c r="D106" s="1"/>
      <c r="E106" s="1"/>
      <c r="F106" s="1"/>
      <c r="G106" s="1"/>
      <c r="H106" s="1"/>
      <c r="I106" s="1"/>
      <c r="J106" s="1"/>
      <c r="P106" s="1"/>
      <c r="Q106" s="1"/>
      <c r="R106" s="1"/>
      <c r="S106" s="1"/>
      <c r="T106" s="1"/>
      <c r="U106" s="1"/>
      <c r="V106" s="1"/>
      <c r="W106" s="1"/>
      <c r="X106" s="1"/>
      <c r="Y106" s="1"/>
      <c r="Z106" s="1"/>
    </row>
    <row r="107" spans="1:26">
      <c r="A107" s="1"/>
      <c r="B107" s="1"/>
      <c r="C107" s="1"/>
      <c r="D107" s="1"/>
      <c r="E107" s="1"/>
      <c r="F107" s="1"/>
      <c r="G107" s="1"/>
      <c r="H107" s="1"/>
      <c r="I107" s="1"/>
      <c r="J107" s="1"/>
      <c r="P107" s="1"/>
      <c r="Q107" s="1"/>
      <c r="R107" s="1"/>
      <c r="S107" s="1"/>
      <c r="T107" s="1"/>
      <c r="U107" s="1"/>
      <c r="V107" s="1"/>
      <c r="W107" s="1"/>
      <c r="X107" s="1"/>
      <c r="Y107" s="1"/>
      <c r="Z107" s="1"/>
    </row>
    <row r="108" spans="1:26">
      <c r="A108" s="1"/>
      <c r="B108" s="1"/>
      <c r="C108" s="1"/>
      <c r="D108" s="1"/>
      <c r="E108" s="1"/>
      <c r="F108" s="1"/>
      <c r="G108" s="1"/>
      <c r="H108" s="1"/>
      <c r="I108" s="1"/>
      <c r="J108" s="1"/>
      <c r="P108" s="1"/>
      <c r="Q108" s="1"/>
      <c r="R108" s="1"/>
      <c r="S108" s="1"/>
      <c r="T108" s="1"/>
      <c r="U108" s="1"/>
      <c r="V108" s="1"/>
      <c r="W108" s="1"/>
      <c r="X108" s="1"/>
      <c r="Y108" s="1"/>
      <c r="Z108" s="1"/>
    </row>
    <row r="109" spans="1:26">
      <c r="A109" s="1"/>
      <c r="B109" s="1"/>
      <c r="C109" s="1"/>
      <c r="D109" s="1"/>
      <c r="E109" s="1"/>
      <c r="F109" s="1"/>
      <c r="G109" s="1"/>
      <c r="H109" s="1"/>
      <c r="I109" s="1"/>
      <c r="J109" s="1"/>
      <c r="P109" s="1"/>
      <c r="Q109" s="1"/>
      <c r="R109" s="1"/>
      <c r="S109" s="1"/>
      <c r="T109" s="1"/>
      <c r="U109" s="1"/>
      <c r="V109" s="1"/>
      <c r="W109" s="1"/>
      <c r="X109" s="1"/>
      <c r="Y109" s="1"/>
      <c r="Z109" s="1"/>
    </row>
    <row r="110" spans="1:26">
      <c r="A110" s="1"/>
      <c r="B110" s="1"/>
      <c r="C110" s="1"/>
      <c r="D110" s="1"/>
      <c r="E110" s="1"/>
      <c r="F110" s="1"/>
      <c r="G110" s="1"/>
      <c r="H110" s="1"/>
      <c r="I110" s="1"/>
      <c r="J110" s="1"/>
      <c r="P110" s="1"/>
      <c r="Q110" s="1"/>
      <c r="R110" s="1"/>
      <c r="S110" s="1"/>
      <c r="T110" s="1"/>
      <c r="U110" s="1"/>
      <c r="V110" s="1"/>
      <c r="W110" s="1"/>
      <c r="X110" s="1"/>
      <c r="Y110" s="1"/>
      <c r="Z110" s="1"/>
    </row>
    <row r="111" spans="1:26">
      <c r="A111" s="1"/>
      <c r="B111" s="1"/>
      <c r="C111" s="1"/>
      <c r="D111" s="1"/>
      <c r="E111" s="1"/>
      <c r="F111" s="1"/>
      <c r="G111" s="1"/>
      <c r="H111" s="1"/>
      <c r="I111" s="1"/>
      <c r="J111" s="1"/>
      <c r="P111" s="1"/>
      <c r="Q111" s="1"/>
      <c r="R111" s="1"/>
      <c r="S111" s="1"/>
      <c r="T111" s="1"/>
      <c r="U111" s="1"/>
      <c r="V111" s="1"/>
      <c r="W111" s="1"/>
      <c r="X111" s="1"/>
      <c r="Y111" s="1"/>
      <c r="Z111" s="1"/>
    </row>
    <row r="112" spans="1:26">
      <c r="A112" s="1"/>
      <c r="B112" s="1"/>
      <c r="C112" s="1"/>
      <c r="D112" s="1"/>
      <c r="E112" s="1"/>
      <c r="F112" s="1"/>
      <c r="G112" s="1"/>
      <c r="H112" s="1"/>
      <c r="I112" s="1"/>
      <c r="J112" s="1"/>
      <c r="P112" s="1"/>
      <c r="Q112" s="1"/>
      <c r="R112" s="1"/>
      <c r="S112" s="1"/>
      <c r="T112" s="1"/>
      <c r="U112" s="1"/>
      <c r="V112" s="1"/>
      <c r="W112" s="1"/>
      <c r="X112" s="1"/>
      <c r="Y112" s="1"/>
      <c r="Z112" s="1"/>
    </row>
    <row r="113" spans="1:26">
      <c r="A113" s="1"/>
      <c r="B113" s="1"/>
      <c r="C113" s="1"/>
      <c r="D113" s="1"/>
      <c r="E113" s="1"/>
      <c r="F113" s="1"/>
      <c r="G113" s="1"/>
      <c r="H113" s="1"/>
      <c r="I113" s="1"/>
      <c r="J113" s="1"/>
      <c r="P113" s="1"/>
      <c r="Q113" s="1"/>
      <c r="R113" s="1"/>
      <c r="S113" s="1"/>
      <c r="T113" s="1"/>
      <c r="U113" s="1"/>
      <c r="V113" s="1"/>
      <c r="W113" s="1"/>
      <c r="X113" s="1"/>
      <c r="Y113" s="1"/>
      <c r="Z113" s="1"/>
    </row>
    <row r="114" spans="1:26">
      <c r="A114" s="1"/>
      <c r="B114" s="1"/>
      <c r="C114" s="1"/>
      <c r="D114" s="1"/>
      <c r="E114" s="1"/>
      <c r="F114" s="1"/>
      <c r="G114" s="1"/>
      <c r="H114" s="1"/>
      <c r="I114" s="1"/>
      <c r="J114" s="1"/>
      <c r="P114" s="1"/>
      <c r="Q114" s="1"/>
      <c r="R114" s="1"/>
      <c r="S114" s="1"/>
      <c r="T114" s="1"/>
      <c r="U114" s="1"/>
      <c r="V114" s="1"/>
      <c r="W114" s="1"/>
      <c r="X114" s="1"/>
      <c r="Y114" s="1"/>
      <c r="Z114" s="1"/>
    </row>
    <row r="115" spans="1:26">
      <c r="A115" s="1"/>
      <c r="B115" s="1"/>
      <c r="C115" s="1"/>
      <c r="D115" s="1"/>
      <c r="E115" s="1"/>
      <c r="F115" s="1"/>
      <c r="G115" s="1"/>
      <c r="H115" s="1"/>
      <c r="I115" s="1"/>
      <c r="J115" s="1"/>
      <c r="P115" s="1"/>
      <c r="Q115" s="1"/>
      <c r="R115" s="1"/>
      <c r="S115" s="1"/>
      <c r="T115" s="1"/>
      <c r="U115" s="1"/>
      <c r="V115" s="1"/>
      <c r="W115" s="1"/>
      <c r="X115" s="1"/>
      <c r="Y115" s="1"/>
      <c r="Z115" s="1"/>
    </row>
    <row r="116" spans="1:26">
      <c r="A116" s="1"/>
      <c r="B116" s="1"/>
      <c r="C116" s="1"/>
      <c r="D116" s="1"/>
      <c r="E116" s="1"/>
      <c r="F116" s="1"/>
      <c r="G116" s="1"/>
      <c r="H116" s="1"/>
      <c r="I116" s="1"/>
      <c r="J116" s="1"/>
      <c r="P116" s="1"/>
      <c r="Q116" s="1"/>
      <c r="R116" s="1"/>
      <c r="S116" s="1"/>
      <c r="T116" s="1"/>
      <c r="U116" s="1"/>
      <c r="V116" s="1"/>
      <c r="W116" s="1"/>
      <c r="X116" s="1"/>
      <c r="Y116" s="1"/>
      <c r="Z116" s="1"/>
    </row>
    <row r="117" spans="1:26">
      <c r="A117" s="1"/>
      <c r="B117" s="1"/>
      <c r="C117" s="1"/>
      <c r="D117" s="1"/>
      <c r="E117" s="1"/>
      <c r="F117" s="1"/>
      <c r="G117" s="1"/>
      <c r="H117" s="1"/>
      <c r="I117" s="1"/>
      <c r="J117" s="1"/>
      <c r="P117" s="1"/>
      <c r="Q117" s="1"/>
      <c r="R117" s="1"/>
      <c r="S117" s="1"/>
      <c r="T117" s="1"/>
      <c r="U117" s="1"/>
      <c r="V117" s="1"/>
      <c r="W117" s="1"/>
      <c r="X117" s="1"/>
      <c r="Y117" s="1"/>
      <c r="Z117" s="1"/>
    </row>
    <row r="118" spans="1:26">
      <c r="A118" s="1"/>
      <c r="B118" s="1"/>
      <c r="C118" s="1"/>
      <c r="D118" s="1"/>
      <c r="E118" s="1"/>
      <c r="F118" s="1"/>
      <c r="G118" s="1"/>
      <c r="H118" s="1"/>
      <c r="I118" s="1"/>
      <c r="J118" s="1"/>
      <c r="P118" s="1"/>
      <c r="Q118" s="1"/>
      <c r="R118" s="1"/>
      <c r="S118" s="1"/>
      <c r="T118" s="1"/>
      <c r="U118" s="1"/>
      <c r="V118" s="1"/>
      <c r="W118" s="1"/>
      <c r="X118" s="1"/>
      <c r="Y118" s="1"/>
      <c r="Z118" s="1"/>
    </row>
    <row r="119" spans="1:26">
      <c r="A119" s="1"/>
      <c r="B119" s="1"/>
      <c r="C119" s="1"/>
      <c r="D119" s="1"/>
      <c r="E119" s="1"/>
      <c r="F119" s="1"/>
      <c r="G119" s="1"/>
      <c r="H119" s="1"/>
      <c r="I119" s="1"/>
      <c r="J119" s="1"/>
      <c r="P119" s="1"/>
      <c r="Q119" s="1"/>
      <c r="R119" s="1"/>
      <c r="S119" s="1"/>
      <c r="T119" s="1"/>
      <c r="U119" s="1"/>
      <c r="V119" s="1"/>
      <c r="W119" s="1"/>
      <c r="X119" s="1"/>
      <c r="Y119" s="1"/>
      <c r="Z119" s="1"/>
    </row>
    <row r="120" spans="1:26">
      <c r="A120" s="1"/>
      <c r="B120" s="1"/>
      <c r="C120" s="1"/>
      <c r="D120" s="1"/>
      <c r="E120" s="1"/>
      <c r="F120" s="1"/>
      <c r="G120" s="1"/>
      <c r="H120" s="1"/>
      <c r="I120" s="1"/>
      <c r="J120" s="1"/>
      <c r="P120" s="1"/>
      <c r="Q120" s="1"/>
      <c r="R120" s="1"/>
      <c r="S120" s="1"/>
      <c r="T120" s="1"/>
      <c r="U120" s="1"/>
      <c r="V120" s="1"/>
      <c r="W120" s="1"/>
      <c r="X120" s="1"/>
      <c r="Y120" s="1"/>
      <c r="Z120" s="1"/>
    </row>
    <row r="121" spans="1:26">
      <c r="A121" s="1"/>
      <c r="B121" s="1"/>
      <c r="C121" s="1"/>
      <c r="D121" s="1"/>
      <c r="E121" s="1"/>
      <c r="F121" s="1"/>
      <c r="G121" s="1"/>
      <c r="H121" s="1"/>
      <c r="I121" s="1"/>
      <c r="J121" s="1"/>
      <c r="P121" s="1"/>
      <c r="Q121" s="1"/>
      <c r="R121" s="1"/>
      <c r="S121" s="1"/>
      <c r="T121" s="1"/>
      <c r="U121" s="1"/>
      <c r="V121" s="1"/>
      <c r="W121" s="1"/>
      <c r="X121" s="1"/>
      <c r="Y121" s="1"/>
      <c r="Z121" s="1"/>
    </row>
    <row r="122" spans="1:26">
      <c r="A122" s="1"/>
      <c r="B122" s="1"/>
      <c r="C122" s="1"/>
      <c r="D122" s="1"/>
      <c r="E122" s="1"/>
      <c r="F122" s="1"/>
      <c r="G122" s="1"/>
      <c r="H122" s="1"/>
      <c r="I122" s="1"/>
      <c r="J122" s="1"/>
      <c r="P122" s="1"/>
      <c r="Q122" s="1"/>
      <c r="R122" s="1"/>
      <c r="S122" s="1"/>
      <c r="T122" s="1"/>
      <c r="U122" s="1"/>
      <c r="V122" s="1"/>
      <c r="W122" s="1"/>
      <c r="X122" s="1"/>
      <c r="Y122" s="1"/>
      <c r="Z122" s="1"/>
    </row>
    <row r="123" spans="1:26">
      <c r="A123" s="1"/>
      <c r="B123" s="1"/>
      <c r="C123" s="1"/>
      <c r="D123" s="1"/>
      <c r="E123" s="1"/>
      <c r="F123" s="1"/>
      <c r="G123" s="1"/>
      <c r="H123" s="1"/>
      <c r="I123" s="1"/>
      <c r="J123" s="1"/>
      <c r="P123" s="1"/>
      <c r="Q123" s="1"/>
      <c r="R123" s="1"/>
      <c r="S123" s="1"/>
      <c r="T123" s="1"/>
      <c r="U123" s="1"/>
      <c r="V123" s="1"/>
      <c r="W123" s="1"/>
      <c r="X123" s="1"/>
      <c r="Y123" s="1"/>
      <c r="Z123" s="1"/>
    </row>
    <row r="124" spans="1:26">
      <c r="A124" s="1"/>
      <c r="B124" s="1"/>
      <c r="C124" s="1"/>
      <c r="D124" s="1"/>
      <c r="E124" s="1"/>
      <c r="F124" s="1"/>
      <c r="G124" s="1"/>
      <c r="H124" s="1"/>
      <c r="I124" s="1"/>
      <c r="J124" s="1"/>
      <c r="P124" s="1"/>
      <c r="Q124" s="1"/>
      <c r="R124" s="1"/>
      <c r="S124" s="1"/>
      <c r="T124" s="1"/>
      <c r="U124" s="1"/>
      <c r="V124" s="1"/>
      <c r="W124" s="1"/>
      <c r="X124" s="1"/>
      <c r="Y124" s="1"/>
      <c r="Z124" s="1"/>
    </row>
    <row r="125" spans="1:26">
      <c r="A125" s="1"/>
      <c r="B125" s="1"/>
      <c r="C125" s="1"/>
      <c r="D125" s="1"/>
      <c r="E125" s="1"/>
      <c r="F125" s="1"/>
      <c r="G125" s="1"/>
      <c r="H125" s="1"/>
      <c r="I125" s="1"/>
      <c r="J125" s="1"/>
      <c r="P125" s="1"/>
      <c r="Q125" s="1"/>
      <c r="R125" s="1"/>
      <c r="S125" s="1"/>
      <c r="T125" s="1"/>
      <c r="U125" s="1"/>
      <c r="V125" s="1"/>
      <c r="W125" s="1"/>
      <c r="X125" s="1"/>
      <c r="Y125" s="1"/>
      <c r="Z125" s="1"/>
    </row>
    <row r="126" spans="1:26">
      <c r="A126" s="1"/>
      <c r="B126" s="1"/>
      <c r="C126" s="1"/>
      <c r="D126" s="1"/>
      <c r="E126" s="1"/>
      <c r="F126" s="1"/>
      <c r="G126" s="1"/>
      <c r="H126" s="1"/>
      <c r="I126" s="1"/>
      <c r="J126" s="1"/>
      <c r="P126" s="1"/>
      <c r="Q126" s="1"/>
      <c r="R126" s="1"/>
      <c r="S126" s="1"/>
      <c r="T126" s="1"/>
      <c r="U126" s="1"/>
      <c r="V126" s="1"/>
      <c r="W126" s="1"/>
      <c r="X126" s="1"/>
      <c r="Y126" s="1"/>
      <c r="Z126" s="1"/>
    </row>
    <row r="127" spans="1:26">
      <c r="A127" s="1"/>
      <c r="B127" s="1"/>
      <c r="C127" s="1"/>
      <c r="D127" s="1"/>
      <c r="E127" s="1"/>
      <c r="F127" s="1"/>
      <c r="G127" s="1"/>
      <c r="H127" s="1"/>
      <c r="I127" s="1"/>
      <c r="J127" s="1"/>
      <c r="P127" s="1"/>
      <c r="Q127" s="1"/>
      <c r="R127" s="1"/>
      <c r="S127" s="1"/>
      <c r="T127" s="1"/>
      <c r="U127" s="1"/>
      <c r="V127" s="1"/>
      <c r="W127" s="1"/>
      <c r="X127" s="1"/>
      <c r="Y127" s="1"/>
      <c r="Z127" s="1"/>
    </row>
    <row r="128" spans="1:26">
      <c r="A128" s="1"/>
      <c r="B128" s="1"/>
      <c r="C128" s="1"/>
      <c r="D128" s="1"/>
      <c r="E128" s="1"/>
      <c r="F128" s="1"/>
      <c r="G128" s="1"/>
      <c r="H128" s="1"/>
      <c r="I128" s="1"/>
      <c r="J128" s="1"/>
      <c r="P128" s="1"/>
      <c r="Q128" s="1"/>
      <c r="R128" s="1"/>
      <c r="S128" s="1"/>
      <c r="T128" s="1"/>
      <c r="U128" s="1"/>
      <c r="V128" s="1"/>
      <c r="W128" s="1"/>
      <c r="X128" s="1"/>
      <c r="Y128" s="1"/>
      <c r="Z128" s="1"/>
    </row>
    <row r="129" spans="1:26">
      <c r="A129" s="1"/>
      <c r="B129" s="1"/>
      <c r="C129" s="1"/>
      <c r="D129" s="1"/>
      <c r="E129" s="1"/>
      <c r="F129" s="1"/>
      <c r="G129" s="1"/>
      <c r="H129" s="1"/>
      <c r="I129" s="1"/>
      <c r="J129" s="1"/>
      <c r="P129" s="1"/>
      <c r="Q129" s="1"/>
      <c r="R129" s="1"/>
      <c r="S129" s="1"/>
      <c r="T129" s="1"/>
      <c r="U129" s="1"/>
      <c r="V129" s="1"/>
      <c r="W129" s="1"/>
      <c r="X129" s="1"/>
      <c r="Y129" s="1"/>
      <c r="Z129" s="1"/>
    </row>
    <row r="130" spans="1:26">
      <c r="A130" s="1"/>
      <c r="B130" s="1"/>
      <c r="C130" s="1"/>
      <c r="D130" s="1"/>
      <c r="E130" s="1"/>
      <c r="F130" s="1"/>
      <c r="G130" s="1"/>
      <c r="H130" s="1"/>
      <c r="I130" s="1"/>
      <c r="J130" s="1"/>
      <c r="P130" s="1"/>
      <c r="Q130" s="1"/>
      <c r="R130" s="1"/>
      <c r="S130" s="1"/>
      <c r="T130" s="1"/>
      <c r="U130" s="1"/>
      <c r="V130" s="1"/>
      <c r="W130" s="1"/>
      <c r="X130" s="1"/>
      <c r="Y130" s="1"/>
      <c r="Z130" s="1"/>
    </row>
    <row r="131" spans="1:26">
      <c r="A131" s="1"/>
      <c r="B131" s="1"/>
      <c r="C131" s="1"/>
      <c r="D131" s="1"/>
      <c r="E131" s="1"/>
      <c r="F131" s="1"/>
      <c r="G131" s="1"/>
      <c r="H131" s="1"/>
      <c r="I131" s="1"/>
      <c r="J131" s="1"/>
      <c r="P131" s="1"/>
      <c r="Q131" s="1"/>
      <c r="R131" s="1"/>
      <c r="S131" s="1"/>
      <c r="T131" s="1"/>
      <c r="U131" s="1"/>
      <c r="V131" s="1"/>
      <c r="W131" s="1"/>
      <c r="X131" s="1"/>
      <c r="Y131" s="1"/>
      <c r="Z131" s="1"/>
    </row>
    <row r="132" spans="1:26">
      <c r="A132" s="1"/>
      <c r="B132" s="1"/>
      <c r="C132" s="1"/>
      <c r="D132" s="1"/>
      <c r="E132" s="1"/>
      <c r="F132" s="1"/>
      <c r="G132" s="1"/>
      <c r="H132" s="1"/>
      <c r="I132" s="1"/>
      <c r="J132" s="1"/>
      <c r="P132" s="1"/>
      <c r="Q132" s="1"/>
      <c r="R132" s="1"/>
      <c r="S132" s="1"/>
      <c r="T132" s="1"/>
      <c r="U132" s="1"/>
      <c r="V132" s="1"/>
      <c r="W132" s="1"/>
      <c r="X132" s="1"/>
      <c r="Y132" s="1"/>
      <c r="Z132" s="1"/>
    </row>
    <row r="133" spans="1:26">
      <c r="A133" s="1"/>
      <c r="B133" s="1"/>
      <c r="C133" s="1"/>
      <c r="D133" s="1"/>
      <c r="E133" s="1"/>
      <c r="F133" s="1"/>
      <c r="G133" s="1"/>
      <c r="H133" s="1"/>
      <c r="I133" s="1"/>
      <c r="J133" s="1"/>
      <c r="P133" s="1"/>
      <c r="Q133" s="1"/>
      <c r="R133" s="1"/>
      <c r="S133" s="1"/>
      <c r="T133" s="1"/>
      <c r="U133" s="1"/>
      <c r="V133" s="1"/>
      <c r="W133" s="1"/>
      <c r="X133" s="1"/>
      <c r="Y133" s="1"/>
      <c r="Z133" s="1"/>
    </row>
    <row r="134" spans="1:26">
      <c r="A134" s="1"/>
      <c r="B134" s="1"/>
      <c r="C134" s="1"/>
      <c r="D134" s="1"/>
      <c r="E134" s="1"/>
      <c r="F134" s="1"/>
      <c r="G134" s="1"/>
      <c r="H134" s="1"/>
      <c r="I134" s="1"/>
      <c r="J134" s="1"/>
      <c r="P134" s="1"/>
      <c r="Q134" s="1"/>
      <c r="R134" s="1"/>
      <c r="S134" s="1"/>
      <c r="T134" s="1"/>
      <c r="U134" s="1"/>
      <c r="V134" s="1"/>
      <c r="W134" s="1"/>
      <c r="X134" s="1"/>
      <c r="Y134" s="1"/>
      <c r="Z134" s="1"/>
    </row>
    <row r="135" spans="1:26">
      <c r="A135" s="1"/>
      <c r="B135" s="1"/>
      <c r="C135" s="1"/>
      <c r="D135" s="1"/>
      <c r="E135" s="1"/>
      <c r="F135" s="1"/>
      <c r="G135" s="1"/>
      <c r="H135" s="1"/>
      <c r="I135" s="1"/>
      <c r="J135" s="1"/>
      <c r="P135" s="1"/>
      <c r="Q135" s="1"/>
      <c r="R135" s="1"/>
      <c r="S135" s="1"/>
      <c r="T135" s="1"/>
      <c r="U135" s="1"/>
      <c r="V135" s="1"/>
      <c r="W135" s="1"/>
      <c r="X135" s="1"/>
      <c r="Y135" s="1"/>
      <c r="Z135" s="1"/>
    </row>
    <row r="136" spans="1:26">
      <c r="A136" s="1"/>
      <c r="B136" s="1"/>
      <c r="C136" s="1"/>
      <c r="D136" s="1"/>
      <c r="E136" s="1"/>
      <c r="F136" s="1"/>
      <c r="G136" s="1"/>
      <c r="H136" s="1"/>
      <c r="I136" s="1"/>
      <c r="J136" s="1"/>
      <c r="P136" s="1"/>
      <c r="Q136" s="1"/>
      <c r="R136" s="1"/>
      <c r="S136" s="1"/>
      <c r="T136" s="1"/>
      <c r="U136" s="1"/>
      <c r="V136" s="1"/>
      <c r="W136" s="1"/>
      <c r="X136" s="1"/>
      <c r="Y136" s="1"/>
      <c r="Z136" s="1"/>
    </row>
    <row r="137" spans="1:26">
      <c r="A137" s="1"/>
      <c r="B137" s="1"/>
      <c r="C137" s="1"/>
      <c r="D137" s="1"/>
      <c r="E137" s="1"/>
      <c r="F137" s="1"/>
      <c r="G137" s="1"/>
      <c r="H137" s="1"/>
      <c r="I137" s="1"/>
      <c r="J137" s="1"/>
      <c r="P137" s="1"/>
      <c r="Q137" s="1"/>
      <c r="R137" s="1"/>
      <c r="S137" s="1"/>
      <c r="T137" s="1"/>
      <c r="U137" s="1"/>
      <c r="V137" s="1"/>
      <c r="W137" s="1"/>
      <c r="X137" s="1"/>
      <c r="Y137" s="1"/>
      <c r="Z137" s="1"/>
    </row>
    <row r="138" spans="1:26">
      <c r="A138" s="1"/>
      <c r="B138" s="1"/>
      <c r="C138" s="1"/>
      <c r="D138" s="1"/>
      <c r="E138" s="1"/>
      <c r="F138" s="1"/>
      <c r="G138" s="1"/>
      <c r="H138" s="1"/>
      <c r="I138" s="1"/>
      <c r="J138" s="1"/>
      <c r="P138" s="1"/>
      <c r="Q138" s="1"/>
      <c r="R138" s="1"/>
      <c r="S138" s="1"/>
      <c r="T138" s="1"/>
      <c r="U138" s="1"/>
      <c r="V138" s="1"/>
      <c r="W138" s="1"/>
      <c r="X138" s="1"/>
      <c r="Y138" s="1"/>
      <c r="Z138" s="1"/>
    </row>
    <row r="139" spans="1:26">
      <c r="A139" s="1"/>
      <c r="B139" s="1"/>
      <c r="C139" s="1"/>
      <c r="D139" s="1"/>
      <c r="E139" s="1"/>
      <c r="F139" s="1"/>
      <c r="G139" s="1"/>
      <c r="H139" s="1"/>
      <c r="I139" s="1"/>
      <c r="J139" s="1"/>
      <c r="P139" s="1"/>
      <c r="Q139" s="1"/>
      <c r="R139" s="1"/>
      <c r="S139" s="1"/>
      <c r="T139" s="1"/>
      <c r="U139" s="1"/>
      <c r="V139" s="1"/>
      <c r="W139" s="1"/>
      <c r="X139" s="1"/>
      <c r="Y139" s="1"/>
      <c r="Z139" s="1"/>
    </row>
    <row r="140" spans="1:26">
      <c r="A140" s="1"/>
      <c r="B140" s="1"/>
      <c r="C140" s="1"/>
      <c r="D140" s="1"/>
      <c r="E140" s="1"/>
      <c r="F140" s="1"/>
      <c r="G140" s="1"/>
      <c r="H140" s="1"/>
      <c r="I140" s="1"/>
      <c r="J140" s="1"/>
      <c r="P140" s="1"/>
      <c r="Q140" s="1"/>
      <c r="R140" s="1"/>
      <c r="S140" s="1"/>
      <c r="T140" s="1"/>
      <c r="U140" s="1"/>
      <c r="V140" s="1"/>
      <c r="W140" s="1"/>
      <c r="X140" s="1"/>
      <c r="Y140" s="1"/>
      <c r="Z140" s="1"/>
    </row>
    <row r="141" spans="1:26">
      <c r="A141" s="1"/>
      <c r="B141" s="1"/>
      <c r="C141" s="1"/>
      <c r="D141" s="1"/>
      <c r="E141" s="1"/>
      <c r="F141" s="1"/>
      <c r="G141" s="1"/>
      <c r="H141" s="1"/>
      <c r="I141" s="1"/>
      <c r="J141" s="1"/>
      <c r="P141" s="1"/>
      <c r="Q141" s="1"/>
      <c r="R141" s="1"/>
      <c r="S141" s="1"/>
      <c r="T141" s="1"/>
      <c r="U141" s="1"/>
      <c r="V141" s="1"/>
      <c r="W141" s="1"/>
      <c r="X141" s="1"/>
      <c r="Y141" s="1"/>
      <c r="Z141" s="1"/>
    </row>
    <row r="142" spans="1:26">
      <c r="A142" s="1"/>
      <c r="B142" s="1"/>
      <c r="C142" s="1"/>
      <c r="D142" s="1"/>
      <c r="E142" s="1"/>
      <c r="F142" s="1"/>
      <c r="G142" s="1"/>
      <c r="H142" s="1"/>
      <c r="I142" s="1"/>
      <c r="J142" s="1"/>
      <c r="P142" s="1"/>
      <c r="Q142" s="1"/>
      <c r="R142" s="1"/>
      <c r="S142" s="1"/>
      <c r="T142" s="1"/>
      <c r="U142" s="1"/>
      <c r="V142" s="1"/>
      <c r="W142" s="1"/>
      <c r="X142" s="1"/>
      <c r="Y142" s="1"/>
      <c r="Z142" s="1"/>
    </row>
    <row r="143" spans="1:26">
      <c r="A143" s="1"/>
      <c r="B143" s="1"/>
      <c r="C143" s="1"/>
      <c r="D143" s="1"/>
      <c r="E143" s="1"/>
      <c r="F143" s="1"/>
      <c r="G143" s="1"/>
      <c r="H143" s="1"/>
      <c r="I143" s="1"/>
      <c r="J143" s="1"/>
      <c r="P143" s="1"/>
      <c r="Q143" s="1"/>
      <c r="R143" s="1"/>
      <c r="S143" s="1"/>
      <c r="T143" s="1"/>
      <c r="U143" s="1"/>
      <c r="V143" s="1"/>
      <c r="W143" s="1"/>
      <c r="X143" s="1"/>
      <c r="Y143" s="1"/>
      <c r="Z143" s="1"/>
    </row>
    <row r="144" spans="1:26">
      <c r="A144" s="1"/>
      <c r="B144" s="1"/>
      <c r="C144" s="1"/>
      <c r="D144" s="1"/>
      <c r="E144" s="1"/>
      <c r="F144" s="1"/>
      <c r="G144" s="1"/>
      <c r="H144" s="1"/>
      <c r="I144" s="1"/>
      <c r="J144" s="1"/>
      <c r="P144" s="1"/>
      <c r="Q144" s="1"/>
      <c r="R144" s="1"/>
      <c r="S144" s="1"/>
      <c r="T144" s="1"/>
      <c r="U144" s="1"/>
      <c r="V144" s="1"/>
      <c r="W144" s="1"/>
      <c r="X144" s="1"/>
      <c r="Y144" s="1"/>
      <c r="Z144" s="1"/>
    </row>
    <row r="145" spans="1:26">
      <c r="A145" s="1"/>
      <c r="B145" s="1"/>
      <c r="C145" s="1"/>
      <c r="D145" s="1"/>
      <c r="E145" s="1"/>
      <c r="F145" s="1"/>
      <c r="G145" s="1"/>
      <c r="H145" s="1"/>
      <c r="I145" s="1"/>
      <c r="J145" s="1"/>
      <c r="P145" s="1"/>
      <c r="Q145" s="1"/>
      <c r="R145" s="1"/>
      <c r="S145" s="1"/>
      <c r="T145" s="1"/>
      <c r="U145" s="1"/>
      <c r="V145" s="1"/>
      <c r="W145" s="1"/>
      <c r="X145" s="1"/>
      <c r="Y145" s="1"/>
      <c r="Z145" s="1"/>
    </row>
    <row r="146" spans="1:26">
      <c r="A146" s="1"/>
      <c r="B146" s="1"/>
      <c r="C146" s="1"/>
      <c r="D146" s="1"/>
      <c r="E146" s="1"/>
      <c r="F146" s="1"/>
      <c r="G146" s="1"/>
      <c r="H146" s="1"/>
      <c r="I146" s="1"/>
      <c r="J146" s="1"/>
      <c r="P146" s="1"/>
      <c r="Q146" s="1"/>
      <c r="R146" s="1"/>
      <c r="S146" s="1"/>
      <c r="T146" s="1"/>
      <c r="U146" s="1"/>
      <c r="V146" s="1"/>
      <c r="W146" s="1"/>
      <c r="X146" s="1"/>
      <c r="Y146" s="1"/>
      <c r="Z146" s="1"/>
    </row>
    <row r="147" spans="1:26">
      <c r="A147" s="1"/>
      <c r="B147" s="1"/>
      <c r="C147" s="1"/>
      <c r="D147" s="1"/>
      <c r="E147" s="1"/>
      <c r="F147" s="1"/>
      <c r="G147" s="1"/>
      <c r="H147" s="1"/>
      <c r="I147" s="1"/>
      <c r="J147" s="1"/>
      <c r="P147" s="1"/>
      <c r="Q147" s="1"/>
      <c r="R147" s="1"/>
      <c r="S147" s="1"/>
      <c r="T147" s="1"/>
      <c r="U147" s="1"/>
      <c r="V147" s="1"/>
      <c r="W147" s="1"/>
      <c r="X147" s="1"/>
      <c r="Y147" s="1"/>
      <c r="Z147" s="1"/>
    </row>
    <row r="148" spans="1:26">
      <c r="A148" s="1"/>
      <c r="B148" s="1"/>
      <c r="C148" s="1"/>
      <c r="D148" s="1"/>
      <c r="E148" s="1"/>
      <c r="F148" s="1"/>
      <c r="G148" s="1"/>
      <c r="H148" s="1"/>
      <c r="I148" s="1"/>
      <c r="J148" s="1"/>
      <c r="P148" s="1"/>
      <c r="Q148" s="1"/>
      <c r="R148" s="1"/>
      <c r="S148" s="1"/>
      <c r="T148" s="1"/>
      <c r="U148" s="1"/>
      <c r="V148" s="1"/>
      <c r="W148" s="1"/>
      <c r="X148" s="1"/>
      <c r="Y148" s="1"/>
      <c r="Z148" s="1"/>
    </row>
    <row r="149" spans="1:26">
      <c r="A149" s="1"/>
      <c r="B149" s="1"/>
      <c r="C149" s="1"/>
      <c r="D149" s="1"/>
      <c r="E149" s="1"/>
      <c r="F149" s="1"/>
      <c r="G149" s="1"/>
      <c r="H149" s="1"/>
      <c r="I149" s="1"/>
      <c r="J149" s="1"/>
      <c r="P149" s="1"/>
      <c r="Q149" s="1"/>
      <c r="R149" s="1"/>
      <c r="S149" s="1"/>
      <c r="T149" s="1"/>
      <c r="U149" s="1"/>
      <c r="V149" s="1"/>
      <c r="W149" s="1"/>
      <c r="X149" s="1"/>
      <c r="Y149" s="1"/>
      <c r="Z149" s="1"/>
    </row>
    <row r="150" spans="1:26">
      <c r="A150" s="1"/>
      <c r="B150" s="1"/>
      <c r="C150" s="1"/>
      <c r="D150" s="1"/>
      <c r="E150" s="1"/>
      <c r="F150" s="1"/>
      <c r="G150" s="1"/>
      <c r="H150" s="1"/>
      <c r="I150" s="1"/>
      <c r="J150" s="1"/>
      <c r="P150" s="1"/>
      <c r="Q150" s="1"/>
      <c r="R150" s="1"/>
      <c r="S150" s="1"/>
      <c r="T150" s="1"/>
      <c r="U150" s="1"/>
      <c r="V150" s="1"/>
      <c r="W150" s="1"/>
      <c r="X150" s="1"/>
      <c r="Y150" s="1"/>
      <c r="Z150" s="1"/>
    </row>
    <row r="151" spans="1:26">
      <c r="A151" s="1"/>
      <c r="B151" s="1"/>
      <c r="C151" s="1"/>
      <c r="D151" s="1"/>
      <c r="E151" s="1"/>
      <c r="F151" s="1"/>
      <c r="G151" s="1"/>
      <c r="H151" s="1"/>
      <c r="I151" s="1"/>
      <c r="J151" s="1"/>
      <c r="P151" s="1"/>
      <c r="Q151" s="1"/>
      <c r="R151" s="1"/>
      <c r="S151" s="1"/>
      <c r="T151" s="1"/>
      <c r="U151" s="1"/>
      <c r="V151" s="1"/>
      <c r="W151" s="1"/>
      <c r="X151" s="1"/>
      <c r="Y151" s="1"/>
      <c r="Z151" s="1"/>
    </row>
    <row r="152" spans="1:26">
      <c r="A152" s="1"/>
      <c r="B152" s="1"/>
      <c r="C152" s="1"/>
      <c r="D152" s="1"/>
      <c r="E152" s="1"/>
      <c r="F152" s="1"/>
      <c r="G152" s="1"/>
      <c r="H152" s="1"/>
      <c r="I152" s="1"/>
      <c r="J152" s="1"/>
      <c r="P152" s="1"/>
      <c r="Q152" s="1"/>
      <c r="R152" s="1"/>
      <c r="S152" s="1"/>
      <c r="T152" s="1"/>
      <c r="U152" s="1"/>
      <c r="V152" s="1"/>
      <c r="W152" s="1"/>
      <c r="X152" s="1"/>
      <c r="Y152" s="1"/>
      <c r="Z152" s="1"/>
    </row>
    <row r="153" spans="1:26">
      <c r="A153" s="1"/>
      <c r="B153" s="1"/>
      <c r="C153" s="1"/>
      <c r="D153" s="1"/>
      <c r="E153" s="1"/>
      <c r="F153" s="1"/>
      <c r="G153" s="1"/>
      <c r="H153" s="1"/>
      <c r="I153" s="1"/>
      <c r="J153" s="1"/>
      <c r="P153" s="1"/>
      <c r="Q153" s="1"/>
      <c r="R153" s="1"/>
      <c r="S153" s="1"/>
      <c r="T153" s="1"/>
      <c r="U153" s="1"/>
      <c r="V153" s="1"/>
      <c r="W153" s="1"/>
      <c r="X153" s="1"/>
      <c r="Y153" s="1"/>
      <c r="Z153" s="1"/>
    </row>
    <row r="154" spans="1:26">
      <c r="A154" s="1"/>
      <c r="B154" s="1"/>
      <c r="C154" s="1"/>
      <c r="D154" s="1"/>
      <c r="E154" s="1"/>
      <c r="F154" s="1"/>
      <c r="G154" s="1"/>
      <c r="H154" s="1"/>
      <c r="I154" s="1"/>
      <c r="J154" s="1"/>
      <c r="P154" s="1"/>
      <c r="Q154" s="1"/>
      <c r="R154" s="1"/>
      <c r="S154" s="1"/>
      <c r="T154" s="1"/>
      <c r="U154" s="1"/>
      <c r="V154" s="1"/>
      <c r="W154" s="1"/>
      <c r="X154" s="1"/>
      <c r="Y154" s="1"/>
      <c r="Z154" s="1"/>
    </row>
    <row r="155" spans="1:26">
      <c r="A155" s="1"/>
      <c r="B155" s="1"/>
      <c r="C155" s="1"/>
      <c r="D155" s="1"/>
      <c r="E155" s="1"/>
      <c r="F155" s="1"/>
      <c r="G155" s="1"/>
      <c r="H155" s="1"/>
      <c r="I155" s="1"/>
      <c r="J155" s="1"/>
      <c r="P155" s="1"/>
      <c r="Q155" s="1"/>
      <c r="R155" s="1"/>
      <c r="S155" s="1"/>
      <c r="T155" s="1"/>
      <c r="U155" s="1"/>
      <c r="V155" s="1"/>
      <c r="W155" s="1"/>
      <c r="X155" s="1"/>
      <c r="Y155" s="1"/>
      <c r="Z155" s="1"/>
    </row>
    <row r="156" spans="1:26">
      <c r="A156" s="1"/>
      <c r="B156" s="1"/>
      <c r="C156" s="1"/>
      <c r="D156" s="1"/>
      <c r="E156" s="1"/>
      <c r="F156" s="1"/>
      <c r="G156" s="1"/>
      <c r="H156" s="1"/>
      <c r="I156" s="1"/>
      <c r="J156" s="1"/>
      <c r="P156" s="1"/>
      <c r="Q156" s="1"/>
      <c r="R156" s="1"/>
      <c r="S156" s="1"/>
      <c r="T156" s="1"/>
      <c r="U156" s="1"/>
      <c r="V156" s="1"/>
      <c r="W156" s="1"/>
      <c r="X156" s="1"/>
      <c r="Y156" s="1"/>
      <c r="Z156" s="1"/>
    </row>
    <row r="157" spans="1:26">
      <c r="A157" s="1"/>
      <c r="B157" s="1"/>
      <c r="C157" s="1"/>
      <c r="D157" s="1"/>
      <c r="E157" s="1"/>
      <c r="F157" s="1"/>
      <c r="G157" s="1"/>
      <c r="H157" s="1"/>
      <c r="I157" s="1"/>
      <c r="J157" s="1"/>
      <c r="P157" s="1"/>
      <c r="Q157" s="1"/>
      <c r="R157" s="1"/>
      <c r="S157" s="1"/>
      <c r="T157" s="1"/>
      <c r="U157" s="1"/>
      <c r="V157" s="1"/>
      <c r="W157" s="1"/>
      <c r="X157" s="1"/>
      <c r="Y157" s="1"/>
      <c r="Z157" s="1"/>
    </row>
    <row r="158" spans="1:26">
      <c r="A158" s="1"/>
      <c r="B158" s="1"/>
      <c r="C158" s="1"/>
      <c r="D158" s="1"/>
      <c r="E158" s="1"/>
      <c r="F158" s="1"/>
      <c r="G158" s="1"/>
      <c r="H158" s="1"/>
      <c r="I158" s="1"/>
      <c r="J158" s="1"/>
      <c r="P158" s="1"/>
      <c r="Q158" s="1"/>
      <c r="R158" s="1"/>
      <c r="S158" s="1"/>
      <c r="T158" s="1"/>
      <c r="U158" s="1"/>
      <c r="V158" s="1"/>
      <c r="W158" s="1"/>
      <c r="X158" s="1"/>
      <c r="Y158" s="1"/>
      <c r="Z158" s="1"/>
    </row>
    <row r="159" spans="1:26">
      <c r="A159" s="1"/>
      <c r="B159" s="1"/>
      <c r="C159" s="1"/>
      <c r="D159" s="1"/>
      <c r="E159" s="1"/>
      <c r="F159" s="1"/>
      <c r="G159" s="1"/>
      <c r="H159" s="1"/>
      <c r="I159" s="1"/>
      <c r="J159" s="1"/>
      <c r="P159" s="1"/>
      <c r="Q159" s="1"/>
      <c r="R159" s="1"/>
      <c r="S159" s="1"/>
      <c r="T159" s="1"/>
      <c r="U159" s="1"/>
      <c r="V159" s="1"/>
      <c r="W159" s="1"/>
      <c r="X159" s="1"/>
      <c r="Y159" s="1"/>
      <c r="Z159" s="1"/>
    </row>
    <row r="160" spans="1:26">
      <c r="A160" s="1"/>
      <c r="B160" s="1"/>
      <c r="C160" s="1"/>
      <c r="D160" s="1"/>
      <c r="E160" s="1"/>
      <c r="F160" s="1"/>
      <c r="G160" s="1"/>
      <c r="H160" s="1"/>
      <c r="I160" s="1"/>
      <c r="J160" s="1"/>
      <c r="P160" s="1"/>
      <c r="Q160" s="1"/>
      <c r="R160" s="1"/>
      <c r="S160" s="1"/>
      <c r="T160" s="1"/>
      <c r="U160" s="1"/>
      <c r="V160" s="1"/>
      <c r="W160" s="1"/>
      <c r="X160" s="1"/>
      <c r="Y160" s="1"/>
      <c r="Z160" s="1"/>
    </row>
    <row r="161" spans="1:26">
      <c r="A161" s="1"/>
      <c r="B161" s="1"/>
      <c r="C161" s="1"/>
      <c r="D161" s="1"/>
      <c r="E161" s="1"/>
      <c r="F161" s="1"/>
      <c r="G161" s="1"/>
      <c r="H161" s="1"/>
      <c r="I161" s="1"/>
      <c r="J161" s="1"/>
      <c r="P161" s="1"/>
      <c r="Q161" s="1"/>
      <c r="R161" s="1"/>
      <c r="S161" s="1"/>
      <c r="T161" s="1"/>
      <c r="U161" s="1"/>
      <c r="V161" s="1"/>
      <c r="W161" s="1"/>
      <c r="X161" s="1"/>
      <c r="Y161" s="1"/>
      <c r="Z161" s="1"/>
    </row>
    <row r="162" spans="1:26">
      <c r="A162" s="1"/>
      <c r="B162" s="1"/>
      <c r="C162" s="1"/>
      <c r="D162" s="1"/>
      <c r="E162" s="1"/>
      <c r="F162" s="1"/>
      <c r="G162" s="1"/>
      <c r="H162" s="1"/>
      <c r="I162" s="1"/>
      <c r="J162" s="1"/>
      <c r="P162" s="1"/>
      <c r="Q162" s="1"/>
      <c r="R162" s="1"/>
      <c r="S162" s="1"/>
      <c r="T162" s="1"/>
      <c r="U162" s="1"/>
      <c r="V162" s="1"/>
      <c r="W162" s="1"/>
      <c r="X162" s="1"/>
      <c r="Y162" s="1"/>
      <c r="Z162" s="1"/>
    </row>
    <row r="163" spans="1:26">
      <c r="A163" s="1"/>
      <c r="B163" s="1"/>
      <c r="C163" s="1"/>
      <c r="D163" s="1"/>
      <c r="E163" s="1"/>
      <c r="F163" s="1"/>
      <c r="G163" s="1"/>
      <c r="H163" s="1"/>
      <c r="I163" s="1"/>
      <c r="J163" s="1"/>
      <c r="P163" s="1"/>
      <c r="Q163" s="1"/>
      <c r="R163" s="1"/>
      <c r="S163" s="1"/>
      <c r="T163" s="1"/>
      <c r="U163" s="1"/>
      <c r="V163" s="1"/>
      <c r="W163" s="1"/>
      <c r="X163" s="1"/>
      <c r="Y163" s="1"/>
      <c r="Z163" s="1"/>
    </row>
    <row r="164" spans="1:26">
      <c r="A164" s="1"/>
      <c r="B164" s="1"/>
      <c r="C164" s="1"/>
      <c r="D164" s="1"/>
      <c r="E164" s="1"/>
      <c r="F164" s="1"/>
      <c r="G164" s="1"/>
      <c r="H164" s="1"/>
      <c r="I164" s="1"/>
      <c r="J164" s="1"/>
      <c r="P164" s="1"/>
      <c r="Q164" s="1"/>
      <c r="R164" s="1"/>
      <c r="S164" s="1"/>
      <c r="T164" s="1"/>
      <c r="U164" s="1"/>
      <c r="V164" s="1"/>
      <c r="W164" s="1"/>
      <c r="X164" s="1"/>
      <c r="Y164" s="1"/>
      <c r="Z164" s="1"/>
    </row>
    <row r="165" spans="1:26">
      <c r="A165" s="1"/>
      <c r="B165" s="1"/>
      <c r="C165" s="1"/>
      <c r="D165" s="1"/>
      <c r="E165" s="1"/>
      <c r="F165" s="1"/>
      <c r="G165" s="1"/>
      <c r="H165" s="1"/>
      <c r="I165" s="1"/>
      <c r="J165" s="1"/>
      <c r="P165" s="1"/>
      <c r="Q165" s="1"/>
      <c r="R165" s="1"/>
      <c r="S165" s="1"/>
      <c r="T165" s="1"/>
      <c r="U165" s="1"/>
      <c r="V165" s="1"/>
      <c r="W165" s="1"/>
      <c r="X165" s="1"/>
      <c r="Y165" s="1"/>
      <c r="Z165" s="1"/>
    </row>
    <row r="166" spans="1:26">
      <c r="A166" s="1"/>
      <c r="B166" s="1"/>
      <c r="C166" s="1"/>
      <c r="D166" s="1"/>
      <c r="E166" s="1"/>
      <c r="F166" s="1"/>
      <c r="G166" s="1"/>
      <c r="H166" s="1"/>
      <c r="I166" s="1"/>
      <c r="J166" s="1"/>
      <c r="P166" s="1"/>
      <c r="Q166" s="1"/>
      <c r="R166" s="1"/>
      <c r="S166" s="1"/>
      <c r="T166" s="1"/>
      <c r="U166" s="1"/>
      <c r="V166" s="1"/>
      <c r="W166" s="1"/>
      <c r="X166" s="1"/>
      <c r="Y166" s="1"/>
      <c r="Z166" s="1"/>
    </row>
    <row r="167" spans="1:26">
      <c r="A167" s="1"/>
      <c r="B167" s="1"/>
      <c r="C167" s="1"/>
      <c r="D167" s="1"/>
      <c r="E167" s="1"/>
      <c r="F167" s="1"/>
      <c r="G167" s="1"/>
      <c r="H167" s="1"/>
      <c r="I167" s="1"/>
      <c r="J167" s="1"/>
      <c r="P167" s="1"/>
      <c r="Q167" s="1"/>
      <c r="R167" s="1"/>
      <c r="S167" s="1"/>
      <c r="T167" s="1"/>
      <c r="U167" s="1"/>
      <c r="V167" s="1"/>
      <c r="W167" s="1"/>
      <c r="X167" s="1"/>
      <c r="Y167" s="1"/>
      <c r="Z167" s="1"/>
    </row>
    <row r="168" spans="1:26">
      <c r="A168" s="1"/>
      <c r="B168" s="1"/>
      <c r="C168" s="1"/>
      <c r="D168" s="1"/>
      <c r="E168" s="1"/>
      <c r="F168" s="1"/>
      <c r="G168" s="1"/>
      <c r="H168" s="1"/>
      <c r="I168" s="1"/>
      <c r="J168" s="1"/>
      <c r="P168" s="1"/>
      <c r="Q168" s="1"/>
      <c r="R168" s="1"/>
      <c r="S168" s="1"/>
      <c r="T168" s="1"/>
      <c r="U168" s="1"/>
      <c r="V168" s="1"/>
      <c r="W168" s="1"/>
      <c r="X168" s="1"/>
      <c r="Y168" s="1"/>
      <c r="Z168" s="1"/>
    </row>
    <row r="169" spans="1:26">
      <c r="A169" s="1"/>
      <c r="B169" s="1"/>
      <c r="C169" s="1"/>
      <c r="D169" s="1"/>
      <c r="E169" s="1"/>
      <c r="F169" s="1"/>
      <c r="G169" s="1"/>
      <c r="H169" s="1"/>
      <c r="I169" s="1"/>
      <c r="J169" s="1"/>
      <c r="P169" s="1"/>
      <c r="Q169" s="1"/>
      <c r="R169" s="1"/>
      <c r="S169" s="1"/>
      <c r="T169" s="1"/>
      <c r="U169" s="1"/>
      <c r="V169" s="1"/>
      <c r="W169" s="1"/>
      <c r="X169" s="1"/>
      <c r="Y169" s="1"/>
      <c r="Z169" s="1"/>
    </row>
    <row r="170" spans="1:26">
      <c r="A170" s="1"/>
      <c r="B170" s="1"/>
      <c r="C170" s="1"/>
      <c r="D170" s="1"/>
      <c r="E170" s="1"/>
      <c r="F170" s="1"/>
      <c r="G170" s="1"/>
      <c r="H170" s="1"/>
      <c r="I170" s="1"/>
      <c r="J170" s="1"/>
      <c r="P170" s="1"/>
      <c r="Q170" s="1"/>
      <c r="R170" s="1"/>
      <c r="S170" s="1"/>
      <c r="T170" s="1"/>
      <c r="U170" s="1"/>
      <c r="V170" s="1"/>
      <c r="W170" s="1"/>
      <c r="X170" s="1"/>
      <c r="Y170" s="1"/>
      <c r="Z170" s="1"/>
    </row>
    <row r="171" spans="1:26">
      <c r="A171" s="1"/>
      <c r="B171" s="1"/>
      <c r="C171" s="1"/>
      <c r="D171" s="1"/>
      <c r="E171" s="1"/>
      <c r="F171" s="1"/>
      <c r="G171" s="1"/>
      <c r="H171" s="1"/>
      <c r="I171" s="1"/>
      <c r="J171" s="1"/>
      <c r="P171" s="1"/>
      <c r="Q171" s="1"/>
      <c r="R171" s="1"/>
      <c r="S171" s="1"/>
      <c r="T171" s="1"/>
      <c r="U171" s="1"/>
      <c r="V171" s="1"/>
      <c r="W171" s="1"/>
      <c r="X171" s="1"/>
      <c r="Y171" s="1"/>
      <c r="Z171" s="1"/>
    </row>
    <row r="172" spans="1:26">
      <c r="A172" s="1"/>
      <c r="B172" s="1"/>
      <c r="C172" s="1"/>
      <c r="D172" s="1"/>
      <c r="E172" s="1"/>
      <c r="F172" s="1"/>
      <c r="G172" s="1"/>
      <c r="H172" s="1"/>
      <c r="I172" s="1"/>
      <c r="J172" s="1"/>
      <c r="P172" s="1"/>
      <c r="Q172" s="1"/>
      <c r="R172" s="1"/>
      <c r="S172" s="1"/>
      <c r="T172" s="1"/>
      <c r="U172" s="1"/>
      <c r="V172" s="1"/>
      <c r="W172" s="1"/>
      <c r="X172" s="1"/>
      <c r="Y172" s="1"/>
      <c r="Z172" s="1"/>
    </row>
    <row r="173" spans="1:26">
      <c r="A173" s="1"/>
      <c r="B173" s="1"/>
      <c r="C173" s="1"/>
      <c r="D173" s="1"/>
      <c r="E173" s="1"/>
      <c r="F173" s="1"/>
      <c r="G173" s="1"/>
      <c r="H173" s="1"/>
      <c r="I173" s="1"/>
      <c r="J173" s="1"/>
      <c r="P173" s="1"/>
      <c r="Q173" s="1"/>
      <c r="R173" s="1"/>
      <c r="S173" s="1"/>
      <c r="T173" s="1"/>
      <c r="U173" s="1"/>
      <c r="V173" s="1"/>
      <c r="W173" s="1"/>
      <c r="X173" s="1"/>
      <c r="Y173" s="1"/>
      <c r="Z173" s="1"/>
    </row>
    <row r="174" spans="1:26">
      <c r="A174" s="1"/>
      <c r="B174" s="1"/>
      <c r="C174" s="1"/>
      <c r="D174" s="1"/>
      <c r="E174" s="1"/>
      <c r="F174" s="1"/>
      <c r="G174" s="1"/>
      <c r="H174" s="1"/>
      <c r="I174" s="1"/>
      <c r="J174" s="1"/>
      <c r="P174" s="1"/>
      <c r="Q174" s="1"/>
      <c r="R174" s="1"/>
      <c r="S174" s="1"/>
      <c r="T174" s="1"/>
      <c r="U174" s="1"/>
      <c r="V174" s="1"/>
      <c r="W174" s="1"/>
      <c r="X174" s="1"/>
      <c r="Y174" s="1"/>
      <c r="Z174" s="1"/>
    </row>
    <row r="175" spans="1:26">
      <c r="A175" s="1"/>
      <c r="B175" s="1"/>
      <c r="C175" s="1"/>
      <c r="D175" s="1"/>
      <c r="E175" s="1"/>
      <c r="F175" s="1"/>
      <c r="G175" s="1"/>
      <c r="H175" s="1"/>
      <c r="I175" s="1"/>
      <c r="J175" s="1"/>
      <c r="P175" s="1"/>
      <c r="Q175" s="1"/>
      <c r="R175" s="1"/>
      <c r="S175" s="1"/>
      <c r="T175" s="1"/>
      <c r="U175" s="1"/>
      <c r="V175" s="1"/>
      <c r="W175" s="1"/>
      <c r="X175" s="1"/>
      <c r="Y175" s="1"/>
      <c r="Z175" s="1"/>
    </row>
    <row r="176" spans="1:26">
      <c r="A176" s="1"/>
      <c r="B176" s="1"/>
      <c r="C176" s="1"/>
      <c r="D176" s="1"/>
      <c r="E176" s="1"/>
      <c r="F176" s="1"/>
      <c r="G176" s="1"/>
      <c r="H176" s="1"/>
      <c r="I176" s="1"/>
      <c r="J176" s="1"/>
      <c r="P176" s="1"/>
      <c r="Q176" s="1"/>
      <c r="R176" s="1"/>
      <c r="S176" s="1"/>
      <c r="T176" s="1"/>
      <c r="U176" s="1"/>
      <c r="V176" s="1"/>
      <c r="W176" s="1"/>
      <c r="X176" s="1"/>
      <c r="Y176" s="1"/>
      <c r="Z176" s="1"/>
    </row>
    <row r="177" spans="1:26">
      <c r="A177" s="1"/>
      <c r="B177" s="1"/>
      <c r="C177" s="1"/>
      <c r="D177" s="1"/>
      <c r="E177" s="1"/>
      <c r="F177" s="1"/>
      <c r="G177" s="1"/>
      <c r="H177" s="1"/>
      <c r="I177" s="1"/>
      <c r="J177" s="1"/>
      <c r="P177" s="1"/>
      <c r="Q177" s="1"/>
      <c r="R177" s="1"/>
      <c r="S177" s="1"/>
      <c r="T177" s="1"/>
      <c r="U177" s="1"/>
      <c r="V177" s="1"/>
      <c r="W177" s="1"/>
      <c r="X177" s="1"/>
      <c r="Y177" s="1"/>
      <c r="Z177" s="1"/>
    </row>
    <row r="178" spans="1:26">
      <c r="A178" s="1"/>
      <c r="B178" s="1"/>
      <c r="C178" s="1"/>
      <c r="D178" s="1"/>
      <c r="E178" s="1"/>
      <c r="F178" s="1"/>
      <c r="G178" s="1"/>
      <c r="H178" s="1"/>
      <c r="I178" s="1"/>
      <c r="J178" s="1"/>
      <c r="P178" s="1"/>
      <c r="Q178" s="1"/>
      <c r="R178" s="1"/>
      <c r="S178" s="1"/>
      <c r="T178" s="1"/>
      <c r="U178" s="1"/>
      <c r="V178" s="1"/>
      <c r="W178" s="1"/>
      <c r="X178" s="1"/>
      <c r="Y178" s="1"/>
      <c r="Z178" s="1"/>
    </row>
    <row r="179" spans="1:26">
      <c r="A179" s="1"/>
      <c r="B179" s="1"/>
      <c r="C179" s="1"/>
      <c r="D179" s="1"/>
      <c r="E179" s="1"/>
      <c r="F179" s="1"/>
      <c r="G179" s="1"/>
      <c r="H179" s="1"/>
      <c r="I179" s="1"/>
      <c r="J179" s="1"/>
      <c r="P179" s="1"/>
      <c r="Q179" s="1"/>
      <c r="R179" s="1"/>
      <c r="S179" s="1"/>
      <c r="T179" s="1"/>
      <c r="U179" s="1"/>
      <c r="V179" s="1"/>
      <c r="W179" s="1"/>
      <c r="X179" s="1"/>
      <c r="Y179" s="1"/>
      <c r="Z179" s="1"/>
    </row>
    <row r="180" spans="1:26">
      <c r="A180" s="1"/>
      <c r="B180" s="1"/>
      <c r="C180" s="1"/>
      <c r="D180" s="1"/>
      <c r="E180" s="1"/>
      <c r="F180" s="1"/>
      <c r="G180" s="1"/>
      <c r="H180" s="1"/>
      <c r="I180" s="1"/>
      <c r="J180" s="1"/>
      <c r="P180" s="1"/>
      <c r="Q180" s="1"/>
      <c r="R180" s="1"/>
      <c r="S180" s="1"/>
      <c r="T180" s="1"/>
      <c r="U180" s="1"/>
      <c r="V180" s="1"/>
      <c r="W180" s="1"/>
      <c r="X180" s="1"/>
      <c r="Y180" s="1"/>
      <c r="Z180" s="1"/>
    </row>
    <row r="181" spans="1:26">
      <c r="A181" s="1"/>
      <c r="B181" s="1"/>
      <c r="C181" s="1"/>
      <c r="D181" s="1"/>
      <c r="E181" s="1"/>
      <c r="F181" s="1"/>
      <c r="G181" s="1"/>
      <c r="H181" s="1"/>
      <c r="I181" s="1"/>
      <c r="J181" s="1"/>
      <c r="P181" s="1"/>
      <c r="Q181" s="1"/>
      <c r="R181" s="1"/>
      <c r="S181" s="1"/>
      <c r="T181" s="1"/>
      <c r="U181" s="1"/>
      <c r="V181" s="1"/>
      <c r="W181" s="1"/>
      <c r="X181" s="1"/>
      <c r="Y181" s="1"/>
      <c r="Z181" s="1"/>
    </row>
    <row r="182" spans="1:26">
      <c r="A182" s="1"/>
      <c r="B182" s="1"/>
      <c r="C182" s="1"/>
      <c r="D182" s="1"/>
      <c r="E182" s="1"/>
      <c r="F182" s="1"/>
      <c r="G182" s="1"/>
      <c r="H182" s="1"/>
      <c r="I182" s="1"/>
      <c r="J182" s="1"/>
      <c r="P182" s="1"/>
      <c r="Q182" s="1"/>
      <c r="R182" s="1"/>
      <c r="S182" s="1"/>
      <c r="T182" s="1"/>
      <c r="U182" s="1"/>
      <c r="V182" s="1"/>
      <c r="W182" s="1"/>
      <c r="X182" s="1"/>
      <c r="Y182" s="1"/>
      <c r="Z182" s="1"/>
    </row>
    <row r="183" spans="1:26">
      <c r="A183" s="1"/>
      <c r="B183" s="1"/>
      <c r="C183" s="1"/>
      <c r="D183" s="1"/>
      <c r="E183" s="1"/>
      <c r="F183" s="1"/>
      <c r="G183" s="1"/>
      <c r="H183" s="1"/>
      <c r="I183" s="1"/>
      <c r="J183" s="1"/>
      <c r="P183" s="1"/>
      <c r="Q183" s="1"/>
      <c r="R183" s="1"/>
      <c r="S183" s="1"/>
      <c r="T183" s="1"/>
      <c r="U183" s="1"/>
      <c r="V183" s="1"/>
      <c r="W183" s="1"/>
      <c r="X183" s="1"/>
      <c r="Y183" s="1"/>
      <c r="Z183" s="1"/>
    </row>
    <row r="184" spans="1:26">
      <c r="A184" s="1"/>
      <c r="B184" s="1"/>
      <c r="C184" s="1"/>
      <c r="D184" s="1"/>
      <c r="E184" s="1"/>
      <c r="F184" s="1"/>
      <c r="G184" s="1"/>
      <c r="H184" s="1"/>
      <c r="I184" s="1"/>
      <c r="J184" s="1"/>
      <c r="P184" s="1"/>
      <c r="Q184" s="1"/>
      <c r="R184" s="1"/>
      <c r="S184" s="1"/>
      <c r="T184" s="1"/>
      <c r="U184" s="1"/>
      <c r="V184" s="1"/>
      <c r="W184" s="1"/>
      <c r="X184" s="1"/>
      <c r="Y184" s="1"/>
      <c r="Z184" s="1"/>
    </row>
    <row r="185" spans="1:26">
      <c r="A185" s="1"/>
      <c r="B185" s="1"/>
      <c r="C185" s="1"/>
      <c r="D185" s="1"/>
      <c r="E185" s="1"/>
      <c r="F185" s="1"/>
      <c r="G185" s="1"/>
      <c r="H185" s="1"/>
      <c r="I185" s="1"/>
      <c r="J185" s="1"/>
      <c r="P185" s="1"/>
      <c r="Q185" s="1"/>
      <c r="R185" s="1"/>
      <c r="S185" s="1"/>
      <c r="T185" s="1"/>
      <c r="U185" s="1"/>
      <c r="V185" s="1"/>
      <c r="W185" s="1"/>
      <c r="X185" s="1"/>
      <c r="Y185" s="1"/>
      <c r="Z185" s="1"/>
    </row>
    <row r="186" spans="1:26">
      <c r="A186" s="1"/>
      <c r="B186" s="1"/>
      <c r="C186" s="1"/>
      <c r="D186" s="1"/>
      <c r="E186" s="1"/>
      <c r="F186" s="1"/>
      <c r="G186" s="1"/>
      <c r="H186" s="1"/>
      <c r="I186" s="1"/>
      <c r="J186" s="1"/>
      <c r="P186" s="1"/>
      <c r="Q186" s="1"/>
      <c r="R186" s="1"/>
      <c r="S186" s="1"/>
      <c r="T186" s="1"/>
      <c r="U186" s="1"/>
      <c r="V186" s="1"/>
      <c r="W186" s="1"/>
      <c r="X186" s="1"/>
      <c r="Y186" s="1"/>
      <c r="Z186" s="1"/>
    </row>
    <row r="187" spans="1:26">
      <c r="A187" s="1"/>
      <c r="B187" s="1"/>
      <c r="C187" s="1"/>
      <c r="D187" s="1"/>
      <c r="E187" s="1"/>
      <c r="F187" s="1"/>
      <c r="G187" s="1"/>
      <c r="H187" s="1"/>
      <c r="I187" s="1"/>
      <c r="J187" s="1"/>
      <c r="P187" s="1"/>
      <c r="Q187" s="1"/>
      <c r="R187" s="1"/>
      <c r="S187" s="1"/>
      <c r="T187" s="1"/>
      <c r="U187" s="1"/>
      <c r="V187" s="1"/>
      <c r="W187" s="1"/>
      <c r="X187" s="1"/>
      <c r="Y187" s="1"/>
      <c r="Z187" s="1"/>
    </row>
    <row r="188" spans="1:26">
      <c r="A188" s="1"/>
      <c r="B188" s="1"/>
      <c r="C188" s="1"/>
      <c r="D188" s="1"/>
      <c r="E188" s="1"/>
      <c r="F188" s="1"/>
      <c r="G188" s="1"/>
      <c r="H188" s="1"/>
      <c r="I188" s="1"/>
      <c r="J188" s="1"/>
      <c r="P188" s="1"/>
      <c r="Q188" s="1"/>
      <c r="R188" s="1"/>
      <c r="S188" s="1"/>
      <c r="T188" s="1"/>
      <c r="U188" s="1"/>
      <c r="V188" s="1"/>
      <c r="W188" s="1"/>
      <c r="X188" s="1"/>
      <c r="Y188" s="1"/>
      <c r="Z188" s="1"/>
    </row>
    <row r="189" spans="1:26">
      <c r="A189" s="1"/>
      <c r="B189" s="1"/>
      <c r="C189" s="1"/>
      <c r="D189" s="1"/>
      <c r="E189" s="1"/>
      <c r="F189" s="1"/>
      <c r="G189" s="1"/>
      <c r="H189" s="1"/>
      <c r="I189" s="1"/>
      <c r="J189" s="1"/>
      <c r="P189" s="1"/>
      <c r="Q189" s="1"/>
      <c r="R189" s="1"/>
      <c r="S189" s="1"/>
      <c r="T189" s="1"/>
      <c r="U189" s="1"/>
      <c r="V189" s="1"/>
      <c r="W189" s="1"/>
      <c r="X189" s="1"/>
      <c r="Y189" s="1"/>
      <c r="Z189" s="1"/>
    </row>
    <row r="190" spans="1:26">
      <c r="A190" s="1"/>
      <c r="B190" s="1"/>
      <c r="C190" s="1"/>
      <c r="D190" s="1"/>
      <c r="E190" s="1"/>
      <c r="F190" s="1"/>
      <c r="G190" s="1"/>
      <c r="H190" s="1"/>
      <c r="I190" s="1"/>
      <c r="J190" s="1"/>
      <c r="P190" s="1"/>
      <c r="Q190" s="1"/>
      <c r="R190" s="1"/>
      <c r="S190" s="1"/>
      <c r="T190" s="1"/>
      <c r="U190" s="1"/>
      <c r="V190" s="1"/>
      <c r="W190" s="1"/>
      <c r="X190" s="1"/>
      <c r="Y190" s="1"/>
      <c r="Z190" s="1"/>
    </row>
    <row r="191" spans="1:26">
      <c r="A191" s="1"/>
      <c r="B191" s="1"/>
      <c r="C191" s="1"/>
      <c r="D191" s="1"/>
      <c r="E191" s="1"/>
      <c r="F191" s="1"/>
      <c r="G191" s="1"/>
      <c r="H191" s="1"/>
      <c r="I191" s="1"/>
      <c r="J191" s="1"/>
      <c r="P191" s="1"/>
      <c r="Q191" s="1"/>
      <c r="R191" s="1"/>
      <c r="S191" s="1"/>
      <c r="T191" s="1"/>
      <c r="U191" s="1"/>
      <c r="V191" s="1"/>
      <c r="W191" s="1"/>
      <c r="X191" s="1"/>
      <c r="Y191" s="1"/>
      <c r="Z191" s="1"/>
    </row>
    <row r="192" spans="1:26">
      <c r="A192" s="1"/>
      <c r="B192" s="1"/>
      <c r="C192" s="1"/>
      <c r="D192" s="1"/>
      <c r="E192" s="1"/>
      <c r="F192" s="1"/>
      <c r="G192" s="1"/>
      <c r="H192" s="1"/>
      <c r="I192" s="1"/>
      <c r="J192" s="1"/>
      <c r="P192" s="1"/>
      <c r="Q192" s="1"/>
      <c r="R192" s="1"/>
      <c r="S192" s="1"/>
      <c r="T192" s="1"/>
      <c r="U192" s="1"/>
      <c r="V192" s="1"/>
      <c r="W192" s="1"/>
      <c r="X192" s="1"/>
      <c r="Y192" s="1"/>
      <c r="Z192" s="1"/>
    </row>
    <row r="193" spans="1:26">
      <c r="A193" s="1"/>
      <c r="B193" s="1"/>
      <c r="C193" s="1"/>
      <c r="D193" s="1"/>
      <c r="E193" s="1"/>
      <c r="F193" s="1"/>
      <c r="G193" s="1"/>
      <c r="H193" s="1"/>
      <c r="I193" s="1"/>
      <c r="J193" s="1"/>
      <c r="P193" s="1"/>
      <c r="Q193" s="1"/>
      <c r="R193" s="1"/>
      <c r="S193" s="1"/>
      <c r="T193" s="1"/>
      <c r="U193" s="1"/>
      <c r="V193" s="1"/>
      <c r="W193" s="1"/>
      <c r="X193" s="1"/>
      <c r="Y193" s="1"/>
      <c r="Z193" s="1"/>
    </row>
    <row r="194" spans="1:26">
      <c r="A194" s="1"/>
      <c r="B194" s="1"/>
      <c r="C194" s="1"/>
      <c r="D194" s="1"/>
      <c r="E194" s="1"/>
      <c r="F194" s="1"/>
      <c r="G194" s="1"/>
      <c r="H194" s="1"/>
      <c r="I194" s="1"/>
      <c r="J194" s="1"/>
      <c r="P194" s="1"/>
      <c r="Q194" s="1"/>
      <c r="R194" s="1"/>
      <c r="S194" s="1"/>
      <c r="T194" s="1"/>
      <c r="U194" s="1"/>
      <c r="V194" s="1"/>
      <c r="W194" s="1"/>
      <c r="X194" s="1"/>
      <c r="Y194" s="1"/>
      <c r="Z194" s="1"/>
    </row>
    <row r="195" spans="1:26">
      <c r="A195" s="1"/>
      <c r="B195" s="1"/>
      <c r="C195" s="1"/>
      <c r="D195" s="1"/>
      <c r="E195" s="1"/>
      <c r="F195" s="1"/>
      <c r="G195" s="1"/>
      <c r="H195" s="1"/>
      <c r="I195" s="1"/>
      <c r="J195" s="1"/>
      <c r="P195" s="1"/>
      <c r="Q195" s="1"/>
      <c r="R195" s="1"/>
      <c r="S195" s="1"/>
      <c r="T195" s="1"/>
      <c r="U195" s="1"/>
      <c r="V195" s="1"/>
      <c r="W195" s="1"/>
      <c r="X195" s="1"/>
      <c r="Y195" s="1"/>
      <c r="Z195" s="1"/>
    </row>
    <row r="196" spans="1:26">
      <c r="A196" s="1"/>
      <c r="B196" s="1"/>
      <c r="C196" s="1"/>
      <c r="D196" s="1"/>
      <c r="E196" s="1"/>
      <c r="F196" s="1"/>
      <c r="G196" s="1"/>
      <c r="H196" s="1"/>
      <c r="I196" s="1"/>
      <c r="J196" s="1"/>
      <c r="P196" s="1"/>
      <c r="Q196" s="1"/>
      <c r="R196" s="1"/>
      <c r="S196" s="1"/>
      <c r="T196" s="1"/>
      <c r="U196" s="1"/>
      <c r="V196" s="1"/>
      <c r="W196" s="1"/>
      <c r="X196" s="1"/>
      <c r="Y196" s="1"/>
      <c r="Z196" s="1"/>
    </row>
    <row r="197" spans="1:26">
      <c r="A197" s="1"/>
      <c r="B197" s="1"/>
      <c r="C197" s="1"/>
      <c r="D197" s="1"/>
      <c r="E197" s="1"/>
      <c r="F197" s="1"/>
      <c r="G197" s="1"/>
      <c r="H197" s="1"/>
      <c r="I197" s="1"/>
      <c r="J197" s="1"/>
      <c r="P197" s="1"/>
      <c r="Q197" s="1"/>
      <c r="R197" s="1"/>
      <c r="S197" s="1"/>
      <c r="T197" s="1"/>
      <c r="U197" s="1"/>
      <c r="V197" s="1"/>
      <c r="W197" s="1"/>
      <c r="X197" s="1"/>
      <c r="Y197" s="1"/>
      <c r="Z197" s="1"/>
    </row>
    <row r="198" spans="1:26">
      <c r="A198" s="1"/>
      <c r="B198" s="1"/>
      <c r="C198" s="1"/>
      <c r="D198" s="1"/>
      <c r="E198" s="1"/>
      <c r="F198" s="1"/>
      <c r="G198" s="1"/>
      <c r="H198" s="1"/>
      <c r="I198" s="1"/>
      <c r="J198" s="1"/>
      <c r="P198" s="1"/>
      <c r="Q198" s="1"/>
      <c r="R198" s="1"/>
      <c r="S198" s="1"/>
      <c r="T198" s="1"/>
      <c r="U198" s="1"/>
      <c r="V198" s="1"/>
      <c r="W198" s="1"/>
      <c r="X198" s="1"/>
      <c r="Y198" s="1"/>
      <c r="Z198" s="1"/>
    </row>
    <row r="199" spans="1:26">
      <c r="A199" s="1"/>
      <c r="B199" s="1"/>
      <c r="C199" s="1"/>
      <c r="D199" s="1"/>
      <c r="E199" s="1"/>
      <c r="F199" s="1"/>
      <c r="G199" s="1"/>
      <c r="H199" s="1"/>
      <c r="I199" s="1"/>
      <c r="J199" s="1"/>
      <c r="P199" s="1"/>
      <c r="Q199" s="1"/>
      <c r="R199" s="1"/>
      <c r="S199" s="1"/>
      <c r="T199" s="1"/>
      <c r="U199" s="1"/>
      <c r="V199" s="1"/>
      <c r="W199" s="1"/>
      <c r="X199" s="1"/>
      <c r="Y199" s="1"/>
      <c r="Z199" s="1"/>
    </row>
    <row r="200" spans="1:26">
      <c r="A200" s="1"/>
      <c r="B200" s="1"/>
      <c r="C200" s="1"/>
      <c r="D200" s="1"/>
      <c r="E200" s="1"/>
      <c r="F200" s="1"/>
      <c r="G200" s="1"/>
      <c r="H200" s="1"/>
      <c r="I200" s="1"/>
      <c r="J200" s="1"/>
      <c r="P200" s="1"/>
      <c r="Q200" s="1"/>
      <c r="R200" s="1"/>
      <c r="S200" s="1"/>
      <c r="T200" s="1"/>
      <c r="U200" s="1"/>
      <c r="V200" s="1"/>
      <c r="W200" s="1"/>
      <c r="X200" s="1"/>
      <c r="Y200" s="1"/>
      <c r="Z200" s="1"/>
    </row>
    <row r="201" spans="1:26">
      <c r="A201" s="1"/>
      <c r="B201" s="1"/>
      <c r="C201" s="1"/>
      <c r="D201" s="1"/>
      <c r="E201" s="1"/>
      <c r="F201" s="1"/>
      <c r="G201" s="1"/>
      <c r="H201" s="1"/>
      <c r="I201" s="1"/>
      <c r="J201" s="1"/>
      <c r="P201" s="1"/>
      <c r="Q201" s="1"/>
      <c r="R201" s="1"/>
      <c r="S201" s="1"/>
      <c r="T201" s="1"/>
      <c r="U201" s="1"/>
      <c r="V201" s="1"/>
      <c r="W201" s="1"/>
      <c r="X201" s="1"/>
      <c r="Y201" s="1"/>
      <c r="Z201" s="1"/>
    </row>
    <row r="202" spans="1:26">
      <c r="A202" s="1"/>
      <c r="B202" s="1"/>
      <c r="C202" s="1"/>
      <c r="D202" s="1"/>
      <c r="E202" s="1"/>
      <c r="F202" s="1"/>
      <c r="G202" s="1"/>
      <c r="H202" s="1"/>
      <c r="I202" s="1"/>
      <c r="J202" s="1"/>
      <c r="P202" s="1"/>
      <c r="Q202" s="1"/>
      <c r="R202" s="1"/>
      <c r="S202" s="1"/>
      <c r="T202" s="1"/>
      <c r="U202" s="1"/>
      <c r="V202" s="1"/>
      <c r="W202" s="1"/>
      <c r="X202" s="1"/>
      <c r="Y202" s="1"/>
      <c r="Z202" s="1"/>
    </row>
    <row r="203" spans="1:26">
      <c r="A203" s="1"/>
      <c r="B203" s="1"/>
      <c r="C203" s="1"/>
      <c r="D203" s="1"/>
      <c r="E203" s="1"/>
      <c r="F203" s="1"/>
      <c r="G203" s="1"/>
      <c r="H203" s="1"/>
      <c r="I203" s="1"/>
      <c r="J203" s="1"/>
      <c r="P203" s="1"/>
      <c r="Q203" s="1"/>
      <c r="R203" s="1"/>
      <c r="S203" s="1"/>
      <c r="T203" s="1"/>
      <c r="U203" s="1"/>
      <c r="V203" s="1"/>
      <c r="W203" s="1"/>
      <c r="X203" s="1"/>
      <c r="Y203" s="1"/>
      <c r="Z203" s="1"/>
    </row>
    <row r="204" spans="1:26">
      <c r="A204" s="1"/>
      <c r="B204" s="1"/>
      <c r="C204" s="1"/>
      <c r="D204" s="1"/>
      <c r="E204" s="1"/>
      <c r="F204" s="1"/>
      <c r="G204" s="1"/>
      <c r="H204" s="1"/>
      <c r="I204" s="1"/>
      <c r="J204" s="1"/>
      <c r="P204" s="1"/>
      <c r="Q204" s="1"/>
      <c r="R204" s="1"/>
      <c r="S204" s="1"/>
      <c r="T204" s="1"/>
      <c r="U204" s="1"/>
      <c r="V204" s="1"/>
      <c r="W204" s="1"/>
      <c r="X204" s="1"/>
      <c r="Y204" s="1"/>
      <c r="Z204" s="1"/>
    </row>
    <row r="205" spans="1:26">
      <c r="A205" s="1"/>
      <c r="B205" s="1"/>
      <c r="C205" s="1"/>
      <c r="D205" s="1"/>
      <c r="E205" s="1"/>
      <c r="F205" s="1"/>
      <c r="G205" s="1"/>
      <c r="H205" s="1"/>
      <c r="I205" s="1"/>
      <c r="J205" s="1"/>
      <c r="P205" s="1"/>
      <c r="Q205" s="1"/>
      <c r="R205" s="1"/>
      <c r="S205" s="1"/>
      <c r="T205" s="1"/>
      <c r="U205" s="1"/>
      <c r="V205" s="1"/>
      <c r="W205" s="1"/>
      <c r="X205" s="1"/>
      <c r="Y205" s="1"/>
      <c r="Z205" s="1"/>
    </row>
    <row r="206" spans="1:26">
      <c r="A206" s="1"/>
      <c r="B206" s="1"/>
      <c r="C206" s="1"/>
      <c r="D206" s="1"/>
      <c r="E206" s="1"/>
      <c r="F206" s="1"/>
      <c r="G206" s="1"/>
      <c r="H206" s="1"/>
      <c r="I206" s="1"/>
      <c r="J206" s="1"/>
      <c r="P206" s="1"/>
      <c r="Q206" s="1"/>
      <c r="R206" s="1"/>
      <c r="S206" s="1"/>
      <c r="T206" s="1"/>
      <c r="U206" s="1"/>
      <c r="V206" s="1"/>
      <c r="W206" s="1"/>
      <c r="X206" s="1"/>
      <c r="Y206" s="1"/>
      <c r="Z206" s="1"/>
    </row>
    <row r="207" spans="1:26">
      <c r="A207" s="1"/>
      <c r="B207" s="1"/>
      <c r="C207" s="1"/>
      <c r="D207" s="1"/>
      <c r="E207" s="1"/>
      <c r="F207" s="1"/>
      <c r="G207" s="1"/>
      <c r="H207" s="1"/>
      <c r="I207" s="1"/>
      <c r="J207" s="1"/>
      <c r="P207" s="1"/>
      <c r="Q207" s="1"/>
      <c r="R207" s="1"/>
      <c r="S207" s="1"/>
      <c r="T207" s="1"/>
      <c r="U207" s="1"/>
      <c r="V207" s="1"/>
      <c r="W207" s="1"/>
      <c r="X207" s="1"/>
      <c r="Y207" s="1"/>
      <c r="Z207" s="1"/>
    </row>
    <row r="208" spans="1:26">
      <c r="A208" s="1"/>
      <c r="B208" s="1"/>
      <c r="C208" s="1"/>
      <c r="D208" s="1"/>
      <c r="E208" s="1"/>
      <c r="F208" s="1"/>
      <c r="G208" s="1"/>
      <c r="H208" s="1"/>
      <c r="I208" s="1"/>
      <c r="J208" s="1"/>
      <c r="P208" s="1"/>
      <c r="Q208" s="1"/>
      <c r="R208" s="1"/>
      <c r="S208" s="1"/>
      <c r="T208" s="1"/>
      <c r="U208" s="1"/>
      <c r="V208" s="1"/>
      <c r="W208" s="1"/>
      <c r="X208" s="1"/>
      <c r="Y208" s="1"/>
      <c r="Z208" s="1"/>
    </row>
    <row r="209" spans="1:26">
      <c r="A209" s="1"/>
      <c r="B209" s="1"/>
      <c r="C209" s="1"/>
      <c r="D209" s="1"/>
      <c r="E209" s="1"/>
      <c r="F209" s="1"/>
      <c r="G209" s="1"/>
      <c r="H209" s="1"/>
      <c r="I209" s="1"/>
      <c r="J209" s="1"/>
      <c r="P209" s="1"/>
      <c r="Q209" s="1"/>
      <c r="R209" s="1"/>
      <c r="S209" s="1"/>
      <c r="T209" s="1"/>
      <c r="U209" s="1"/>
      <c r="V209" s="1"/>
      <c r="W209" s="1"/>
      <c r="X209" s="1"/>
      <c r="Y209" s="1"/>
      <c r="Z209" s="1"/>
    </row>
    <row r="210" spans="1:26">
      <c r="A210" s="1"/>
      <c r="B210" s="1"/>
      <c r="C210" s="1"/>
      <c r="D210" s="1"/>
      <c r="E210" s="1"/>
      <c r="F210" s="1"/>
      <c r="G210" s="1"/>
      <c r="H210" s="1"/>
      <c r="I210" s="1"/>
      <c r="J210" s="1"/>
      <c r="P210" s="1"/>
      <c r="Q210" s="1"/>
      <c r="R210" s="1"/>
      <c r="S210" s="1"/>
      <c r="T210" s="1"/>
      <c r="U210" s="1"/>
      <c r="V210" s="1"/>
      <c r="W210" s="1"/>
      <c r="X210" s="1"/>
      <c r="Y210" s="1"/>
      <c r="Z210" s="1"/>
    </row>
    <row r="211" spans="1:26">
      <c r="A211" s="1"/>
      <c r="B211" s="1"/>
      <c r="C211" s="1"/>
      <c r="D211" s="1"/>
      <c r="E211" s="1"/>
      <c r="F211" s="1"/>
      <c r="G211" s="1"/>
      <c r="H211" s="1"/>
      <c r="I211" s="1"/>
      <c r="J211" s="1"/>
      <c r="P211" s="1"/>
      <c r="Q211" s="1"/>
      <c r="R211" s="1"/>
      <c r="S211" s="1"/>
      <c r="T211" s="1"/>
      <c r="U211" s="1"/>
      <c r="V211" s="1"/>
      <c r="W211" s="1"/>
      <c r="X211" s="1"/>
      <c r="Y211" s="1"/>
      <c r="Z211" s="1"/>
    </row>
    <row r="212" spans="1:26">
      <c r="A212" s="1"/>
      <c r="B212" s="1"/>
      <c r="C212" s="1"/>
      <c r="D212" s="1"/>
      <c r="E212" s="1"/>
      <c r="F212" s="1"/>
      <c r="G212" s="1"/>
      <c r="H212" s="1"/>
      <c r="I212" s="1"/>
      <c r="J212" s="1"/>
      <c r="P212" s="1"/>
      <c r="Q212" s="1"/>
      <c r="R212" s="1"/>
      <c r="S212" s="1"/>
      <c r="T212" s="1"/>
      <c r="U212" s="1"/>
      <c r="V212" s="1"/>
      <c r="W212" s="1"/>
      <c r="X212" s="1"/>
      <c r="Y212" s="1"/>
      <c r="Z212" s="1"/>
    </row>
    <row r="213" spans="1:26">
      <c r="A213" s="1"/>
      <c r="B213" s="1"/>
      <c r="C213" s="1"/>
      <c r="D213" s="1"/>
      <c r="E213" s="1"/>
      <c r="F213" s="1"/>
      <c r="G213" s="1"/>
      <c r="H213" s="1"/>
      <c r="I213" s="1"/>
      <c r="J213" s="1"/>
      <c r="P213" s="1"/>
      <c r="Q213" s="1"/>
      <c r="R213" s="1"/>
      <c r="S213" s="1"/>
      <c r="T213" s="1"/>
      <c r="U213" s="1"/>
      <c r="V213" s="1"/>
      <c r="W213" s="1"/>
      <c r="X213" s="1"/>
      <c r="Y213" s="1"/>
      <c r="Z213" s="1"/>
    </row>
    <row r="214" spans="1:26">
      <c r="A214" s="1"/>
      <c r="B214" s="1"/>
      <c r="C214" s="1"/>
      <c r="D214" s="1"/>
      <c r="E214" s="1"/>
      <c r="F214" s="1"/>
      <c r="G214" s="1"/>
      <c r="H214" s="1"/>
      <c r="I214" s="1"/>
      <c r="J214" s="1"/>
      <c r="P214" s="1"/>
      <c r="Q214" s="1"/>
      <c r="R214" s="1"/>
      <c r="S214" s="1"/>
      <c r="T214" s="1"/>
      <c r="U214" s="1"/>
      <c r="V214" s="1"/>
      <c r="W214" s="1"/>
      <c r="X214" s="1"/>
      <c r="Y214" s="1"/>
      <c r="Z214" s="1"/>
    </row>
    <row r="215" spans="1:26">
      <c r="A215" s="1"/>
      <c r="B215" s="1"/>
      <c r="C215" s="1"/>
      <c r="D215" s="1"/>
      <c r="E215" s="1"/>
      <c r="F215" s="1"/>
      <c r="G215" s="1"/>
      <c r="H215" s="1"/>
      <c r="I215" s="1"/>
      <c r="J215" s="1"/>
      <c r="P215" s="1"/>
      <c r="Q215" s="1"/>
      <c r="R215" s="1"/>
      <c r="S215" s="1"/>
      <c r="T215" s="1"/>
      <c r="U215" s="1"/>
      <c r="V215" s="1"/>
      <c r="W215" s="1"/>
      <c r="X215" s="1"/>
      <c r="Y215" s="1"/>
      <c r="Z215" s="1"/>
    </row>
    <row r="216" spans="1:26">
      <c r="A216" s="1"/>
      <c r="B216" s="1"/>
      <c r="C216" s="1"/>
      <c r="D216" s="1"/>
      <c r="E216" s="1"/>
      <c r="F216" s="1"/>
      <c r="G216" s="1"/>
      <c r="H216" s="1"/>
      <c r="I216" s="1"/>
      <c r="J216" s="1"/>
      <c r="P216" s="1"/>
      <c r="Q216" s="1"/>
      <c r="R216" s="1"/>
      <c r="S216" s="1"/>
      <c r="T216" s="1"/>
      <c r="U216" s="1"/>
      <c r="V216" s="1"/>
      <c r="W216" s="1"/>
      <c r="X216" s="1"/>
      <c r="Y216" s="1"/>
      <c r="Z216" s="1"/>
    </row>
    <row r="217" spans="1:26">
      <c r="A217" s="1"/>
      <c r="B217" s="1"/>
      <c r="C217" s="1"/>
      <c r="D217" s="1"/>
      <c r="E217" s="1"/>
      <c r="F217" s="1"/>
      <c r="G217" s="1"/>
      <c r="H217" s="1"/>
      <c r="I217" s="1"/>
      <c r="J217" s="1"/>
      <c r="P217" s="1"/>
      <c r="Q217" s="1"/>
      <c r="R217" s="1"/>
      <c r="S217" s="1"/>
      <c r="T217" s="1"/>
      <c r="U217" s="1"/>
      <c r="V217" s="1"/>
      <c r="W217" s="1"/>
      <c r="X217" s="1"/>
      <c r="Y217" s="1"/>
      <c r="Z217" s="1"/>
    </row>
    <row r="218" spans="1:26">
      <c r="A218" s="1"/>
      <c r="B218" s="1"/>
      <c r="C218" s="1"/>
      <c r="D218" s="1"/>
      <c r="E218" s="1"/>
      <c r="F218" s="1"/>
      <c r="G218" s="1"/>
      <c r="H218" s="1"/>
      <c r="I218" s="1"/>
      <c r="J218" s="1"/>
      <c r="P218" s="1"/>
      <c r="Q218" s="1"/>
      <c r="R218" s="1"/>
      <c r="S218" s="1"/>
      <c r="T218" s="1"/>
      <c r="U218" s="1"/>
      <c r="V218" s="1"/>
      <c r="W218" s="1"/>
      <c r="X218" s="1"/>
      <c r="Y218" s="1"/>
      <c r="Z218" s="1"/>
    </row>
    <row r="219" spans="1:26">
      <c r="A219" s="1"/>
      <c r="B219" s="1"/>
      <c r="C219" s="1"/>
      <c r="D219" s="1"/>
      <c r="E219" s="1"/>
      <c r="F219" s="1"/>
      <c r="G219" s="1"/>
      <c r="H219" s="1"/>
      <c r="I219" s="1"/>
      <c r="J219" s="1"/>
      <c r="P219" s="1"/>
      <c r="Q219" s="1"/>
      <c r="R219" s="1"/>
      <c r="S219" s="1"/>
      <c r="T219" s="1"/>
      <c r="U219" s="1"/>
      <c r="V219" s="1"/>
      <c r="W219" s="1"/>
      <c r="X219" s="1"/>
      <c r="Y219" s="1"/>
      <c r="Z219" s="1"/>
    </row>
    <row r="220" spans="1:26">
      <c r="A220" s="1"/>
      <c r="B220" s="1"/>
      <c r="C220" s="1"/>
      <c r="D220" s="1"/>
      <c r="E220" s="1"/>
      <c r="F220" s="1"/>
      <c r="G220" s="1"/>
      <c r="H220" s="1"/>
      <c r="I220" s="1"/>
      <c r="J220" s="1"/>
      <c r="P220" s="1"/>
      <c r="Q220" s="1"/>
      <c r="R220" s="1"/>
      <c r="S220" s="1"/>
      <c r="T220" s="1"/>
      <c r="U220" s="1"/>
      <c r="V220" s="1"/>
      <c r="W220" s="1"/>
      <c r="X220" s="1"/>
      <c r="Y220" s="1"/>
      <c r="Z220" s="1"/>
    </row>
    <row r="221" spans="1:26">
      <c r="A221" s="1"/>
      <c r="B221" s="1"/>
      <c r="C221" s="1"/>
      <c r="D221" s="1"/>
      <c r="E221" s="1"/>
      <c r="F221" s="1"/>
      <c r="G221" s="1"/>
      <c r="H221" s="1"/>
      <c r="I221" s="1"/>
      <c r="J221" s="1"/>
      <c r="P221" s="1"/>
      <c r="Q221" s="1"/>
      <c r="R221" s="1"/>
      <c r="S221" s="1"/>
      <c r="T221" s="1"/>
      <c r="U221" s="1"/>
      <c r="V221" s="1"/>
      <c r="W221" s="1"/>
      <c r="X221" s="1"/>
      <c r="Y221" s="1"/>
      <c r="Z221" s="1"/>
    </row>
    <row r="222" spans="1:26">
      <c r="A222" s="1"/>
      <c r="B222" s="1"/>
      <c r="C222" s="1"/>
      <c r="D222" s="1"/>
      <c r="E222" s="1"/>
      <c r="F222" s="1"/>
      <c r="G222" s="1"/>
      <c r="H222" s="1"/>
      <c r="I222" s="1"/>
      <c r="J222" s="1"/>
      <c r="P222" s="1"/>
      <c r="Q222" s="1"/>
      <c r="R222" s="1"/>
      <c r="S222" s="1"/>
      <c r="T222" s="1"/>
      <c r="U222" s="1"/>
      <c r="V222" s="1"/>
      <c r="W222" s="1"/>
      <c r="X222" s="1"/>
      <c r="Y222" s="1"/>
      <c r="Z222" s="1"/>
    </row>
    <row r="223" spans="1:26">
      <c r="A223" s="1"/>
      <c r="B223" s="1"/>
      <c r="C223" s="1"/>
      <c r="D223" s="1"/>
      <c r="E223" s="1"/>
      <c r="F223" s="1"/>
      <c r="G223" s="1"/>
      <c r="H223" s="1"/>
      <c r="I223" s="1"/>
      <c r="J223" s="1"/>
      <c r="P223" s="1"/>
      <c r="Q223" s="1"/>
      <c r="R223" s="1"/>
      <c r="S223" s="1"/>
      <c r="T223" s="1"/>
      <c r="U223" s="1"/>
      <c r="V223" s="1"/>
      <c r="W223" s="1"/>
      <c r="X223" s="1"/>
      <c r="Y223" s="1"/>
      <c r="Z223" s="1"/>
    </row>
    <row r="224" spans="1:26">
      <c r="A224" s="1"/>
      <c r="B224" s="1"/>
      <c r="C224" s="1"/>
      <c r="D224" s="1"/>
      <c r="E224" s="1"/>
      <c r="F224" s="1"/>
      <c r="G224" s="1"/>
      <c r="H224" s="1"/>
      <c r="I224" s="1"/>
      <c r="J224" s="1"/>
      <c r="P224" s="1"/>
      <c r="Q224" s="1"/>
      <c r="R224" s="1"/>
      <c r="S224" s="1"/>
      <c r="T224" s="1"/>
      <c r="U224" s="1"/>
      <c r="V224" s="1"/>
      <c r="W224" s="1"/>
      <c r="X224" s="1"/>
      <c r="Y224" s="1"/>
      <c r="Z224" s="1"/>
    </row>
    <row r="225" spans="1:26">
      <c r="A225" s="1"/>
      <c r="B225" s="1"/>
      <c r="C225" s="1"/>
      <c r="D225" s="1"/>
      <c r="E225" s="1"/>
      <c r="F225" s="1"/>
      <c r="G225" s="1"/>
      <c r="H225" s="1"/>
      <c r="I225" s="1"/>
      <c r="J225" s="1"/>
      <c r="P225" s="1"/>
      <c r="Q225" s="1"/>
      <c r="R225" s="1"/>
      <c r="S225" s="1"/>
      <c r="T225" s="1"/>
      <c r="U225" s="1"/>
      <c r="V225" s="1"/>
      <c r="W225" s="1"/>
      <c r="X225" s="1"/>
      <c r="Y225" s="1"/>
      <c r="Z225" s="1"/>
    </row>
    <row r="226" spans="1:26">
      <c r="A226" s="1"/>
      <c r="B226" s="1"/>
      <c r="C226" s="1"/>
      <c r="D226" s="1"/>
      <c r="E226" s="1"/>
      <c r="F226" s="1"/>
      <c r="G226" s="1"/>
      <c r="H226" s="1"/>
      <c r="I226" s="1"/>
      <c r="J226" s="1"/>
      <c r="P226" s="1"/>
      <c r="Q226" s="1"/>
      <c r="R226" s="1"/>
      <c r="S226" s="1"/>
      <c r="T226" s="1"/>
      <c r="U226" s="1"/>
      <c r="V226" s="1"/>
      <c r="W226" s="1"/>
      <c r="X226" s="1"/>
      <c r="Y226" s="1"/>
      <c r="Z226" s="1"/>
    </row>
    <row r="227" spans="1:26">
      <c r="A227" s="1"/>
      <c r="B227" s="1"/>
      <c r="C227" s="1"/>
      <c r="D227" s="1"/>
      <c r="E227" s="1"/>
      <c r="F227" s="1"/>
      <c r="G227" s="1"/>
      <c r="H227" s="1"/>
      <c r="I227" s="1"/>
      <c r="J227" s="1"/>
      <c r="P227" s="1"/>
      <c r="Q227" s="1"/>
      <c r="R227" s="1"/>
      <c r="S227" s="1"/>
      <c r="T227" s="1"/>
      <c r="U227" s="1"/>
      <c r="V227" s="1"/>
      <c r="W227" s="1"/>
      <c r="X227" s="1"/>
      <c r="Y227" s="1"/>
      <c r="Z227" s="1"/>
    </row>
    <row r="228" spans="1:26">
      <c r="A228" s="1"/>
      <c r="B228" s="1"/>
      <c r="C228" s="1"/>
      <c r="D228" s="1"/>
      <c r="E228" s="1"/>
      <c r="F228" s="1"/>
      <c r="G228" s="1"/>
      <c r="H228" s="1"/>
      <c r="I228" s="1"/>
      <c r="J228" s="1"/>
      <c r="P228" s="1"/>
      <c r="Q228" s="1"/>
      <c r="R228" s="1"/>
      <c r="S228" s="1"/>
      <c r="T228" s="1"/>
      <c r="U228" s="1"/>
      <c r="V228" s="1"/>
      <c r="W228" s="1"/>
      <c r="X228" s="1"/>
      <c r="Y228" s="1"/>
      <c r="Z228" s="1"/>
    </row>
    <row r="229" spans="1:26">
      <c r="A229" s="1"/>
      <c r="B229" s="1"/>
      <c r="C229" s="1"/>
      <c r="D229" s="1"/>
      <c r="E229" s="1"/>
      <c r="F229" s="1"/>
      <c r="G229" s="1"/>
      <c r="H229" s="1"/>
      <c r="I229" s="1"/>
      <c r="J229" s="1"/>
      <c r="P229" s="1"/>
      <c r="Q229" s="1"/>
      <c r="R229" s="1"/>
      <c r="S229" s="1"/>
      <c r="T229" s="1"/>
      <c r="U229" s="1"/>
      <c r="V229" s="1"/>
      <c r="W229" s="1"/>
      <c r="X229" s="1"/>
      <c r="Y229" s="1"/>
      <c r="Z229" s="1"/>
    </row>
    <row r="230" spans="1:26">
      <c r="A230" s="1"/>
      <c r="B230" s="1"/>
      <c r="C230" s="1"/>
      <c r="D230" s="1"/>
      <c r="E230" s="1"/>
      <c r="F230" s="1"/>
      <c r="G230" s="1"/>
      <c r="H230" s="1"/>
      <c r="I230" s="1"/>
      <c r="J230" s="1"/>
      <c r="P230" s="1"/>
      <c r="Q230" s="1"/>
      <c r="R230" s="1"/>
      <c r="S230" s="1"/>
      <c r="T230" s="1"/>
      <c r="U230" s="1"/>
      <c r="V230" s="1"/>
      <c r="W230" s="1"/>
      <c r="X230" s="1"/>
      <c r="Y230" s="1"/>
      <c r="Z230" s="1"/>
    </row>
    <row r="231" spans="1:26">
      <c r="A231" s="1"/>
      <c r="B231" s="1"/>
      <c r="C231" s="1"/>
      <c r="D231" s="1"/>
      <c r="E231" s="1"/>
      <c r="F231" s="1"/>
      <c r="G231" s="1"/>
      <c r="H231" s="1"/>
      <c r="I231" s="1"/>
      <c r="J231" s="1"/>
      <c r="P231" s="1"/>
      <c r="Q231" s="1"/>
      <c r="R231" s="1"/>
      <c r="S231" s="1"/>
      <c r="T231" s="1"/>
      <c r="U231" s="1"/>
      <c r="V231" s="1"/>
      <c r="W231" s="1"/>
      <c r="X231" s="1"/>
      <c r="Y231" s="1"/>
      <c r="Z231" s="1"/>
    </row>
    <row r="232" spans="1:26">
      <c r="A232" s="1"/>
      <c r="B232" s="1"/>
      <c r="C232" s="1"/>
      <c r="D232" s="1"/>
      <c r="E232" s="1"/>
      <c r="F232" s="1"/>
      <c r="G232" s="1"/>
      <c r="H232" s="1"/>
      <c r="I232" s="1"/>
      <c r="J232" s="1"/>
      <c r="P232" s="1"/>
      <c r="Q232" s="1"/>
      <c r="R232" s="1"/>
      <c r="S232" s="1"/>
      <c r="T232" s="1"/>
      <c r="U232" s="1"/>
      <c r="V232" s="1"/>
      <c r="W232" s="1"/>
      <c r="X232" s="1"/>
      <c r="Y232" s="1"/>
      <c r="Z232" s="1"/>
    </row>
    <row r="233" spans="1:26">
      <c r="A233" s="1"/>
      <c r="B233" s="1"/>
      <c r="C233" s="1"/>
      <c r="D233" s="1"/>
      <c r="E233" s="1"/>
      <c r="F233" s="1"/>
      <c r="G233" s="1"/>
      <c r="H233" s="1"/>
      <c r="I233" s="1"/>
      <c r="J233" s="1"/>
      <c r="P233" s="1"/>
      <c r="Q233" s="1"/>
      <c r="R233" s="1"/>
      <c r="S233" s="1"/>
      <c r="T233" s="1"/>
      <c r="U233" s="1"/>
      <c r="V233" s="1"/>
      <c r="W233" s="1"/>
      <c r="X233" s="1"/>
      <c r="Y233" s="1"/>
      <c r="Z233" s="1"/>
    </row>
    <row r="234" spans="1:26">
      <c r="A234" s="1"/>
      <c r="B234" s="1"/>
      <c r="C234" s="1"/>
      <c r="D234" s="1"/>
      <c r="E234" s="1"/>
      <c r="F234" s="1"/>
      <c r="G234" s="1"/>
      <c r="H234" s="1"/>
      <c r="I234" s="1"/>
      <c r="J234" s="1"/>
      <c r="P234" s="1"/>
      <c r="Q234" s="1"/>
      <c r="R234" s="1"/>
      <c r="S234" s="1"/>
      <c r="T234" s="1"/>
      <c r="U234" s="1"/>
      <c r="V234" s="1"/>
      <c r="W234" s="1"/>
      <c r="X234" s="1"/>
      <c r="Y234" s="1"/>
      <c r="Z234" s="1"/>
    </row>
    <row r="235" spans="1:26">
      <c r="A235" s="1"/>
      <c r="B235" s="1"/>
      <c r="C235" s="1"/>
      <c r="D235" s="1"/>
      <c r="E235" s="1"/>
      <c r="F235" s="1"/>
      <c r="G235" s="1"/>
      <c r="H235" s="1"/>
      <c r="I235" s="1"/>
      <c r="J235" s="1"/>
      <c r="P235" s="1"/>
      <c r="Q235" s="1"/>
      <c r="R235" s="1"/>
      <c r="S235" s="1"/>
      <c r="T235" s="1"/>
      <c r="U235" s="1"/>
      <c r="V235" s="1"/>
      <c r="W235" s="1"/>
      <c r="X235" s="1"/>
      <c r="Y235" s="1"/>
      <c r="Z235" s="1"/>
    </row>
    <row r="236" spans="1:26">
      <c r="A236" s="1"/>
      <c r="B236" s="1"/>
      <c r="C236" s="1"/>
      <c r="D236" s="1"/>
      <c r="E236" s="1"/>
      <c r="F236" s="1"/>
      <c r="G236" s="1"/>
      <c r="H236" s="1"/>
      <c r="I236" s="1"/>
      <c r="J236" s="1"/>
      <c r="P236" s="1"/>
      <c r="Q236" s="1"/>
      <c r="R236" s="1"/>
      <c r="S236" s="1"/>
      <c r="T236" s="1"/>
      <c r="U236" s="1"/>
      <c r="V236" s="1"/>
      <c r="W236" s="1"/>
      <c r="X236" s="1"/>
      <c r="Y236" s="1"/>
      <c r="Z236" s="1"/>
    </row>
    <row r="237" spans="1:26">
      <c r="A237" s="1"/>
      <c r="B237" s="1"/>
      <c r="C237" s="1"/>
      <c r="D237" s="1"/>
      <c r="E237" s="1"/>
      <c r="F237" s="1"/>
      <c r="G237" s="1"/>
      <c r="H237" s="1"/>
      <c r="I237" s="1"/>
      <c r="J237" s="1"/>
      <c r="P237" s="1"/>
      <c r="Q237" s="1"/>
      <c r="R237" s="1"/>
      <c r="S237" s="1"/>
      <c r="T237" s="1"/>
      <c r="U237" s="1"/>
      <c r="V237" s="1"/>
      <c r="W237" s="1"/>
      <c r="X237" s="1"/>
      <c r="Y237" s="1"/>
      <c r="Z237" s="1"/>
    </row>
    <row r="238" spans="1:26">
      <c r="A238" s="1"/>
      <c r="B238" s="1"/>
      <c r="C238" s="1"/>
      <c r="D238" s="1"/>
      <c r="E238" s="1"/>
      <c r="F238" s="1"/>
      <c r="G238" s="1"/>
      <c r="H238" s="1"/>
      <c r="I238" s="1"/>
      <c r="J238" s="1"/>
      <c r="P238" s="1"/>
      <c r="Q238" s="1"/>
      <c r="R238" s="1"/>
      <c r="S238" s="1"/>
      <c r="T238" s="1"/>
      <c r="U238" s="1"/>
      <c r="V238" s="1"/>
      <c r="W238" s="1"/>
      <c r="X238" s="1"/>
      <c r="Y238" s="1"/>
      <c r="Z238" s="1"/>
    </row>
    <row r="239" spans="1:26">
      <c r="A239" s="1"/>
      <c r="B239" s="1"/>
      <c r="C239" s="1"/>
      <c r="D239" s="1"/>
      <c r="E239" s="1"/>
      <c r="F239" s="1"/>
      <c r="G239" s="1"/>
      <c r="H239" s="1"/>
      <c r="I239" s="1"/>
      <c r="J239" s="1"/>
      <c r="P239" s="1"/>
      <c r="Q239" s="1"/>
      <c r="R239" s="1"/>
      <c r="S239" s="1"/>
      <c r="T239" s="1"/>
      <c r="U239" s="1"/>
      <c r="V239" s="1"/>
      <c r="W239" s="1"/>
      <c r="X239" s="1"/>
      <c r="Y239" s="1"/>
      <c r="Z239" s="1"/>
    </row>
    <row r="240" spans="1:26">
      <c r="A240" s="1"/>
      <c r="B240" s="1"/>
      <c r="C240" s="1"/>
      <c r="D240" s="1"/>
      <c r="E240" s="1"/>
      <c r="F240" s="1"/>
      <c r="G240" s="1"/>
      <c r="H240" s="1"/>
      <c r="I240" s="1"/>
      <c r="J240" s="1"/>
      <c r="P240" s="1"/>
      <c r="Q240" s="1"/>
      <c r="R240" s="1"/>
      <c r="S240" s="1"/>
      <c r="T240" s="1"/>
      <c r="U240" s="1"/>
      <c r="V240" s="1"/>
      <c r="W240" s="1"/>
      <c r="X240" s="1"/>
      <c r="Y240" s="1"/>
      <c r="Z240" s="1"/>
    </row>
    <row r="241" spans="1:26">
      <c r="A241" s="1"/>
      <c r="B241" s="1"/>
      <c r="C241" s="1"/>
      <c r="D241" s="1"/>
      <c r="E241" s="1"/>
      <c r="F241" s="1"/>
      <c r="G241" s="1"/>
      <c r="H241" s="1"/>
      <c r="I241" s="1"/>
      <c r="J241" s="1"/>
      <c r="P241" s="1"/>
      <c r="Q241" s="1"/>
      <c r="R241" s="1"/>
      <c r="S241" s="1"/>
      <c r="T241" s="1"/>
      <c r="U241" s="1"/>
      <c r="V241" s="1"/>
      <c r="W241" s="1"/>
      <c r="X241" s="1"/>
      <c r="Y241" s="1"/>
      <c r="Z241" s="1"/>
    </row>
    <row r="242" spans="1:26">
      <c r="A242" s="1"/>
      <c r="B242" s="1"/>
      <c r="C242" s="1"/>
      <c r="D242" s="1"/>
      <c r="E242" s="1"/>
      <c r="F242" s="1"/>
      <c r="G242" s="1"/>
      <c r="H242" s="1"/>
      <c r="I242" s="1"/>
      <c r="J242" s="1"/>
      <c r="P242" s="1"/>
      <c r="Q242" s="1"/>
      <c r="R242" s="1"/>
      <c r="S242" s="1"/>
      <c r="T242" s="1"/>
      <c r="U242" s="1"/>
      <c r="V242" s="1"/>
      <c r="W242" s="1"/>
      <c r="X242" s="1"/>
      <c r="Y242" s="1"/>
      <c r="Z242" s="1"/>
    </row>
    <row r="243" spans="1:26">
      <c r="A243" s="1"/>
      <c r="B243" s="1"/>
      <c r="C243" s="1"/>
      <c r="D243" s="1"/>
      <c r="E243" s="1"/>
      <c r="F243" s="1"/>
      <c r="G243" s="1"/>
      <c r="H243" s="1"/>
      <c r="I243" s="1"/>
      <c r="J243" s="1"/>
      <c r="P243" s="1"/>
      <c r="Q243" s="1"/>
      <c r="R243" s="1"/>
      <c r="S243" s="1"/>
      <c r="T243" s="1"/>
      <c r="U243" s="1"/>
      <c r="V243" s="1"/>
      <c r="W243" s="1"/>
      <c r="X243" s="1"/>
      <c r="Y243" s="1"/>
      <c r="Z243" s="1"/>
    </row>
    <row r="244" spans="1:26">
      <c r="A244" s="1"/>
      <c r="B244" s="1"/>
      <c r="C244" s="1"/>
      <c r="D244" s="1"/>
      <c r="E244" s="1"/>
      <c r="F244" s="1"/>
      <c r="G244" s="1"/>
      <c r="H244" s="1"/>
      <c r="I244" s="1"/>
      <c r="J244" s="1"/>
      <c r="P244" s="1"/>
      <c r="Q244" s="1"/>
      <c r="R244" s="1"/>
      <c r="S244" s="1"/>
      <c r="T244" s="1"/>
      <c r="U244" s="1"/>
      <c r="V244" s="1"/>
      <c r="W244" s="1"/>
      <c r="X244" s="1"/>
      <c r="Y244" s="1"/>
      <c r="Z244" s="1"/>
    </row>
    <row r="245" spans="1:26">
      <c r="A245" s="1"/>
      <c r="B245" s="1"/>
      <c r="C245" s="1"/>
      <c r="D245" s="1"/>
      <c r="E245" s="1"/>
      <c r="F245" s="1"/>
      <c r="G245" s="1"/>
      <c r="H245" s="1"/>
      <c r="I245" s="1"/>
      <c r="J245" s="1"/>
      <c r="P245" s="1"/>
      <c r="Q245" s="1"/>
      <c r="R245" s="1"/>
      <c r="S245" s="1"/>
      <c r="T245" s="1"/>
      <c r="U245" s="1"/>
      <c r="V245" s="1"/>
      <c r="W245" s="1"/>
      <c r="X245" s="1"/>
      <c r="Y245" s="1"/>
      <c r="Z245" s="1"/>
    </row>
    <row r="246" spans="1:26">
      <c r="A246" s="1"/>
      <c r="B246" s="1"/>
      <c r="C246" s="1"/>
      <c r="D246" s="1"/>
      <c r="E246" s="1"/>
      <c r="F246" s="1"/>
      <c r="G246" s="1"/>
      <c r="H246" s="1"/>
      <c r="I246" s="1"/>
      <c r="J246" s="1"/>
      <c r="P246" s="1"/>
      <c r="Q246" s="1"/>
      <c r="R246" s="1"/>
      <c r="S246" s="1"/>
      <c r="T246" s="1"/>
      <c r="U246" s="1"/>
      <c r="V246" s="1"/>
      <c r="W246" s="1"/>
      <c r="X246" s="1"/>
      <c r="Y246" s="1"/>
      <c r="Z246" s="1"/>
    </row>
    <row r="247" spans="1:26">
      <c r="A247" s="1"/>
      <c r="B247" s="1"/>
      <c r="C247" s="1"/>
      <c r="D247" s="1"/>
      <c r="E247" s="1"/>
      <c r="F247" s="1"/>
      <c r="G247" s="1"/>
      <c r="H247" s="1"/>
      <c r="I247" s="1"/>
      <c r="J247" s="1"/>
      <c r="P247" s="1"/>
      <c r="Q247" s="1"/>
      <c r="R247" s="1"/>
      <c r="S247" s="1"/>
      <c r="T247" s="1"/>
      <c r="U247" s="1"/>
      <c r="V247" s="1"/>
      <c r="W247" s="1"/>
      <c r="X247" s="1"/>
      <c r="Y247" s="1"/>
      <c r="Z247" s="1"/>
    </row>
    <row r="248" spans="1:26">
      <c r="A248" s="1"/>
      <c r="B248" s="1"/>
      <c r="C248" s="1"/>
      <c r="D248" s="1"/>
      <c r="E248" s="1"/>
      <c r="F248" s="1"/>
      <c r="G248" s="1"/>
      <c r="H248" s="1"/>
      <c r="I248" s="1"/>
      <c r="J248" s="1"/>
      <c r="P248" s="1"/>
      <c r="Q248" s="1"/>
      <c r="R248" s="1"/>
      <c r="S248" s="1"/>
      <c r="T248" s="1"/>
      <c r="U248" s="1"/>
      <c r="V248" s="1"/>
      <c r="W248" s="1"/>
      <c r="X248" s="1"/>
      <c r="Y248" s="1"/>
      <c r="Z248" s="1"/>
    </row>
    <row r="249" spans="1:26">
      <c r="A249" s="1"/>
      <c r="B249" s="1"/>
      <c r="C249" s="1"/>
      <c r="D249" s="1"/>
      <c r="E249" s="1"/>
      <c r="F249" s="1"/>
      <c r="G249" s="1"/>
      <c r="H249" s="1"/>
      <c r="I249" s="1"/>
      <c r="J249" s="1"/>
      <c r="P249" s="1"/>
      <c r="Q249" s="1"/>
      <c r="R249" s="1"/>
      <c r="S249" s="1"/>
      <c r="T249" s="1"/>
      <c r="U249" s="1"/>
      <c r="V249" s="1"/>
      <c r="W249" s="1"/>
      <c r="X249" s="1"/>
      <c r="Y249" s="1"/>
      <c r="Z249" s="1"/>
    </row>
    <row r="250" spans="1:26">
      <c r="A250" s="1"/>
      <c r="B250" s="1"/>
      <c r="C250" s="1"/>
      <c r="D250" s="1"/>
      <c r="E250" s="1"/>
      <c r="F250" s="1"/>
      <c r="G250" s="1"/>
      <c r="H250" s="1"/>
      <c r="I250" s="1"/>
      <c r="J250" s="1"/>
      <c r="P250" s="1"/>
      <c r="Q250" s="1"/>
      <c r="R250" s="1"/>
      <c r="S250" s="1"/>
      <c r="T250" s="1"/>
      <c r="U250" s="1"/>
      <c r="V250" s="1"/>
      <c r="W250" s="1"/>
      <c r="X250" s="1"/>
      <c r="Y250" s="1"/>
      <c r="Z250" s="1"/>
    </row>
    <row r="251" spans="1:26">
      <c r="A251" s="1"/>
      <c r="B251" s="1"/>
      <c r="C251" s="1"/>
      <c r="D251" s="1"/>
      <c r="E251" s="1"/>
      <c r="F251" s="1"/>
      <c r="G251" s="1"/>
      <c r="H251" s="1"/>
      <c r="I251" s="1"/>
      <c r="J251" s="1"/>
      <c r="P251" s="1"/>
      <c r="Q251" s="1"/>
      <c r="R251" s="1"/>
      <c r="S251" s="1"/>
      <c r="T251" s="1"/>
      <c r="U251" s="1"/>
      <c r="V251" s="1"/>
      <c r="W251" s="1"/>
      <c r="X251" s="1"/>
      <c r="Y251" s="1"/>
      <c r="Z251" s="1"/>
    </row>
    <row r="252" spans="1:26">
      <c r="A252" s="1"/>
      <c r="B252" s="1"/>
      <c r="C252" s="1"/>
      <c r="D252" s="1"/>
      <c r="E252" s="1"/>
      <c r="F252" s="1"/>
      <c r="G252" s="1"/>
      <c r="H252" s="1"/>
      <c r="I252" s="1"/>
      <c r="J252" s="1"/>
      <c r="P252" s="1"/>
      <c r="Q252" s="1"/>
      <c r="R252" s="1"/>
      <c r="S252" s="1"/>
      <c r="T252" s="1"/>
      <c r="U252" s="1"/>
      <c r="V252" s="1"/>
      <c r="W252" s="1"/>
      <c r="X252" s="1"/>
      <c r="Y252" s="1"/>
      <c r="Z252" s="1"/>
    </row>
    <row r="253" spans="1:26">
      <c r="A253" s="1"/>
      <c r="B253" s="1"/>
      <c r="C253" s="1"/>
      <c r="D253" s="1"/>
      <c r="E253" s="1"/>
      <c r="F253" s="1"/>
      <c r="G253" s="1"/>
      <c r="H253" s="1"/>
      <c r="I253" s="1"/>
      <c r="J253" s="1"/>
      <c r="P253" s="1"/>
      <c r="Q253" s="1"/>
      <c r="R253" s="1"/>
      <c r="S253" s="1"/>
      <c r="T253" s="1"/>
      <c r="U253" s="1"/>
      <c r="V253" s="1"/>
      <c r="W253" s="1"/>
      <c r="X253" s="1"/>
      <c r="Y253" s="1"/>
      <c r="Z253" s="1"/>
    </row>
    <row r="254" spans="1:26">
      <c r="A254" s="1"/>
      <c r="B254" s="1"/>
      <c r="C254" s="1"/>
      <c r="D254" s="1"/>
      <c r="E254" s="1"/>
      <c r="F254" s="1"/>
      <c r="G254" s="1"/>
      <c r="H254" s="1"/>
      <c r="I254" s="1"/>
      <c r="J254" s="1"/>
      <c r="P254" s="1"/>
      <c r="Q254" s="1"/>
      <c r="R254" s="1"/>
      <c r="S254" s="1"/>
      <c r="T254" s="1"/>
      <c r="U254" s="1"/>
      <c r="V254" s="1"/>
      <c r="W254" s="1"/>
      <c r="X254" s="1"/>
      <c r="Y254" s="1"/>
      <c r="Z254" s="1"/>
    </row>
    <row r="255" spans="1:26">
      <c r="A255" s="1"/>
      <c r="B255" s="1"/>
      <c r="C255" s="1"/>
      <c r="D255" s="1"/>
      <c r="E255" s="1"/>
      <c r="F255" s="1"/>
      <c r="G255" s="1"/>
      <c r="H255" s="1"/>
      <c r="I255" s="1"/>
      <c r="J255" s="1"/>
      <c r="P255" s="1"/>
      <c r="Q255" s="1"/>
      <c r="R255" s="1"/>
      <c r="S255" s="1"/>
      <c r="T255" s="1"/>
      <c r="U255" s="1"/>
      <c r="V255" s="1"/>
      <c r="W255" s="1"/>
      <c r="X255" s="1"/>
      <c r="Y255" s="1"/>
      <c r="Z255" s="1"/>
    </row>
    <row r="256" spans="1:26">
      <c r="A256" s="1"/>
      <c r="B256" s="1"/>
      <c r="C256" s="1"/>
      <c r="D256" s="1"/>
      <c r="E256" s="1"/>
      <c r="F256" s="1"/>
      <c r="G256" s="1"/>
      <c r="H256" s="1"/>
      <c r="I256" s="1"/>
      <c r="J256" s="1"/>
      <c r="P256" s="1"/>
      <c r="Q256" s="1"/>
      <c r="R256" s="1"/>
      <c r="S256" s="1"/>
      <c r="T256" s="1"/>
      <c r="U256" s="1"/>
      <c r="V256" s="1"/>
      <c r="W256" s="1"/>
      <c r="X256" s="1"/>
      <c r="Y256" s="1"/>
      <c r="Z256" s="1"/>
    </row>
    <row r="257" spans="1:26">
      <c r="A257" s="1"/>
      <c r="B257" s="1"/>
      <c r="C257" s="1"/>
      <c r="D257" s="1"/>
      <c r="E257" s="1"/>
      <c r="F257" s="1"/>
      <c r="G257" s="1"/>
      <c r="H257" s="1"/>
      <c r="I257" s="1"/>
      <c r="J257" s="1"/>
      <c r="P257" s="1"/>
      <c r="Q257" s="1"/>
      <c r="R257" s="1"/>
      <c r="S257" s="1"/>
      <c r="T257" s="1"/>
      <c r="U257" s="1"/>
      <c r="V257" s="1"/>
      <c r="W257" s="1"/>
      <c r="X257" s="1"/>
      <c r="Y257" s="1"/>
      <c r="Z257" s="1"/>
    </row>
    <row r="258" spans="1:26">
      <c r="A258" s="1"/>
      <c r="B258" s="1"/>
      <c r="C258" s="1"/>
      <c r="D258" s="1"/>
      <c r="E258" s="1"/>
      <c r="F258" s="1"/>
      <c r="G258" s="1"/>
      <c r="H258" s="1"/>
      <c r="I258" s="1"/>
      <c r="J258" s="1"/>
      <c r="P258" s="1"/>
      <c r="Q258" s="1"/>
      <c r="R258" s="1"/>
      <c r="S258" s="1"/>
      <c r="T258" s="1"/>
      <c r="U258" s="1"/>
      <c r="V258" s="1"/>
      <c r="W258" s="1"/>
      <c r="X258" s="1"/>
      <c r="Y258" s="1"/>
      <c r="Z258" s="1"/>
    </row>
    <row r="259" spans="1:26">
      <c r="A259" s="1"/>
      <c r="B259" s="1"/>
      <c r="C259" s="1"/>
      <c r="D259" s="1"/>
      <c r="E259" s="1"/>
      <c r="F259" s="1"/>
      <c r="G259" s="1"/>
      <c r="H259" s="1"/>
      <c r="I259" s="1"/>
      <c r="J259" s="1"/>
      <c r="P259" s="1"/>
      <c r="Q259" s="1"/>
      <c r="R259" s="1"/>
      <c r="S259" s="1"/>
      <c r="T259" s="1"/>
      <c r="U259" s="1"/>
      <c r="V259" s="1"/>
      <c r="W259" s="1"/>
      <c r="X259" s="1"/>
      <c r="Y259" s="1"/>
      <c r="Z259" s="1"/>
    </row>
    <row r="260" spans="1:26">
      <c r="A260" s="1"/>
      <c r="B260" s="1"/>
      <c r="C260" s="1"/>
      <c r="D260" s="1"/>
      <c r="E260" s="1"/>
      <c r="F260" s="1"/>
      <c r="G260" s="1"/>
      <c r="H260" s="1"/>
      <c r="I260" s="1"/>
      <c r="J260" s="1"/>
      <c r="P260" s="1"/>
      <c r="Q260" s="1"/>
      <c r="R260" s="1"/>
      <c r="S260" s="1"/>
      <c r="T260" s="1"/>
      <c r="U260" s="1"/>
      <c r="V260" s="1"/>
      <c r="W260" s="1"/>
      <c r="X260" s="1"/>
      <c r="Y260" s="1"/>
      <c r="Z260" s="1"/>
    </row>
    <row r="261" spans="1:26">
      <c r="A261" s="1"/>
      <c r="B261" s="1"/>
      <c r="C261" s="1"/>
      <c r="D261" s="1"/>
      <c r="E261" s="1"/>
      <c r="F261" s="1"/>
      <c r="G261" s="1"/>
      <c r="H261" s="1"/>
      <c r="I261" s="1"/>
      <c r="J261" s="1"/>
      <c r="P261" s="1"/>
      <c r="Q261" s="1"/>
      <c r="R261" s="1"/>
      <c r="S261" s="1"/>
      <c r="T261" s="1"/>
      <c r="U261" s="1"/>
      <c r="V261" s="1"/>
      <c r="W261" s="1"/>
      <c r="X261" s="1"/>
      <c r="Y261" s="1"/>
      <c r="Z261" s="1"/>
    </row>
    <row r="262" spans="1:26">
      <c r="A262" s="1"/>
      <c r="B262" s="1"/>
      <c r="C262" s="1"/>
      <c r="D262" s="1"/>
      <c r="E262" s="1"/>
      <c r="F262" s="1"/>
      <c r="G262" s="1"/>
      <c r="H262" s="1"/>
      <c r="I262" s="1"/>
      <c r="J262" s="1"/>
      <c r="P262" s="1"/>
      <c r="Q262" s="1"/>
      <c r="R262" s="1"/>
      <c r="S262" s="1"/>
      <c r="T262" s="1"/>
      <c r="U262" s="1"/>
      <c r="V262" s="1"/>
      <c r="W262" s="1"/>
      <c r="X262" s="1"/>
      <c r="Y262" s="1"/>
      <c r="Z262" s="1"/>
    </row>
    <row r="263" spans="1:26">
      <c r="A263" s="1"/>
      <c r="B263" s="1"/>
      <c r="C263" s="1"/>
      <c r="D263" s="1"/>
      <c r="E263" s="1"/>
      <c r="F263" s="1"/>
      <c r="G263" s="1"/>
      <c r="H263" s="1"/>
      <c r="I263" s="1"/>
      <c r="J263" s="1"/>
      <c r="P263" s="1"/>
      <c r="Q263" s="1"/>
      <c r="R263" s="1"/>
      <c r="S263" s="1"/>
      <c r="T263" s="1"/>
      <c r="U263" s="1"/>
      <c r="V263" s="1"/>
      <c r="W263" s="1"/>
      <c r="X263" s="1"/>
      <c r="Y263" s="1"/>
      <c r="Z263" s="1"/>
    </row>
    <row r="264" spans="1:26">
      <c r="A264" s="1"/>
      <c r="B264" s="1"/>
      <c r="C264" s="1"/>
      <c r="D264" s="1"/>
      <c r="E264" s="1"/>
      <c r="F264" s="1"/>
      <c r="G264" s="1"/>
      <c r="H264" s="1"/>
      <c r="I264" s="1"/>
      <c r="J264" s="1"/>
      <c r="P264" s="1"/>
      <c r="Q264" s="1"/>
      <c r="R264" s="1"/>
      <c r="S264" s="1"/>
      <c r="T264" s="1"/>
      <c r="U264" s="1"/>
      <c r="V264" s="1"/>
      <c r="W264" s="1"/>
      <c r="X264" s="1"/>
      <c r="Y264" s="1"/>
      <c r="Z264" s="1"/>
    </row>
    <row r="265" spans="1:26">
      <c r="A265" s="1"/>
      <c r="B265" s="1"/>
      <c r="C265" s="1"/>
      <c r="D265" s="1"/>
      <c r="E265" s="1"/>
      <c r="F265" s="1"/>
      <c r="G265" s="1"/>
      <c r="H265" s="1"/>
      <c r="I265" s="1"/>
      <c r="J265" s="1"/>
      <c r="P265" s="1"/>
      <c r="Q265" s="1"/>
      <c r="R265" s="1"/>
      <c r="S265" s="1"/>
      <c r="T265" s="1"/>
      <c r="U265" s="1"/>
      <c r="V265" s="1"/>
      <c r="W265" s="1"/>
      <c r="X265" s="1"/>
      <c r="Y265" s="1"/>
      <c r="Z265" s="1"/>
    </row>
    <row r="266" spans="1:26">
      <c r="A266" s="1"/>
      <c r="B266" s="1"/>
      <c r="C266" s="1"/>
      <c r="D266" s="1"/>
      <c r="E266" s="1"/>
      <c r="F266" s="1"/>
      <c r="G266" s="1"/>
      <c r="H266" s="1"/>
      <c r="I266" s="1"/>
      <c r="J266" s="1"/>
      <c r="P266" s="1"/>
      <c r="Q266" s="1"/>
      <c r="R266" s="1"/>
      <c r="S266" s="1"/>
      <c r="T266" s="1"/>
      <c r="U266" s="1"/>
      <c r="V266" s="1"/>
      <c r="W266" s="1"/>
      <c r="X266" s="1"/>
      <c r="Y266" s="1"/>
      <c r="Z266" s="1"/>
    </row>
    <row r="267" spans="1:26">
      <c r="A267" s="1"/>
      <c r="B267" s="1"/>
      <c r="C267" s="1"/>
      <c r="D267" s="1"/>
      <c r="E267" s="1"/>
      <c r="F267" s="1"/>
      <c r="G267" s="1"/>
      <c r="H267" s="1"/>
      <c r="I267" s="1"/>
      <c r="J267" s="1"/>
      <c r="P267" s="1"/>
      <c r="Q267" s="1"/>
      <c r="R267" s="1"/>
      <c r="S267" s="1"/>
      <c r="T267" s="1"/>
      <c r="U267" s="1"/>
      <c r="V267" s="1"/>
      <c r="W267" s="1"/>
      <c r="X267" s="1"/>
      <c r="Y267" s="1"/>
      <c r="Z267" s="1"/>
    </row>
    <row r="268" spans="1:26">
      <c r="A268" s="1"/>
      <c r="B268" s="1"/>
      <c r="C268" s="1"/>
      <c r="D268" s="1"/>
      <c r="E268" s="1"/>
      <c r="F268" s="1"/>
      <c r="G268" s="1"/>
      <c r="H268" s="1"/>
      <c r="I268" s="1"/>
      <c r="J268" s="1"/>
      <c r="P268" s="1"/>
      <c r="Q268" s="1"/>
      <c r="R268" s="1"/>
      <c r="S268" s="1"/>
      <c r="T268" s="1"/>
      <c r="U268" s="1"/>
      <c r="V268" s="1"/>
      <c r="W268" s="1"/>
      <c r="X268" s="1"/>
      <c r="Y268" s="1"/>
      <c r="Z268" s="1"/>
    </row>
    <row r="269" spans="1:26">
      <c r="A269" s="1"/>
      <c r="B269" s="1"/>
      <c r="C269" s="1"/>
      <c r="D269" s="1"/>
      <c r="E269" s="1"/>
      <c r="F269" s="1"/>
      <c r="G269" s="1"/>
      <c r="H269" s="1"/>
      <c r="I269" s="1"/>
      <c r="J269" s="1"/>
      <c r="P269" s="1"/>
      <c r="Q269" s="1"/>
      <c r="R269" s="1"/>
      <c r="S269" s="1"/>
      <c r="T269" s="1"/>
      <c r="U269" s="1"/>
      <c r="V269" s="1"/>
      <c r="W269" s="1"/>
      <c r="X269" s="1"/>
      <c r="Y269" s="1"/>
      <c r="Z269" s="1"/>
    </row>
    <row r="270" spans="1:26">
      <c r="A270" s="1"/>
      <c r="B270" s="1"/>
      <c r="C270" s="1"/>
      <c r="D270" s="1"/>
      <c r="E270" s="1"/>
      <c r="F270" s="1"/>
      <c r="G270" s="1"/>
      <c r="H270" s="1"/>
      <c r="I270" s="1"/>
      <c r="J270" s="1"/>
      <c r="P270" s="1"/>
      <c r="Q270" s="1"/>
      <c r="R270" s="1"/>
      <c r="S270" s="1"/>
      <c r="T270" s="1"/>
      <c r="U270" s="1"/>
      <c r="V270" s="1"/>
      <c r="W270" s="1"/>
      <c r="X270" s="1"/>
      <c r="Y270" s="1"/>
      <c r="Z270" s="1"/>
    </row>
    <row r="271" spans="1:26">
      <c r="A271" s="1"/>
      <c r="B271" s="1"/>
      <c r="C271" s="1"/>
      <c r="D271" s="1"/>
      <c r="E271" s="1"/>
      <c r="F271" s="1"/>
      <c r="G271" s="1"/>
      <c r="H271" s="1"/>
      <c r="I271" s="1"/>
      <c r="J271" s="1"/>
      <c r="P271" s="1"/>
      <c r="Q271" s="1"/>
      <c r="R271" s="1"/>
      <c r="S271" s="1"/>
      <c r="T271" s="1"/>
      <c r="U271" s="1"/>
      <c r="V271" s="1"/>
      <c r="W271" s="1"/>
      <c r="X271" s="1"/>
      <c r="Y271" s="1"/>
      <c r="Z271" s="1"/>
    </row>
    <row r="272" spans="1:26">
      <c r="A272" s="1"/>
      <c r="B272" s="1"/>
      <c r="C272" s="1"/>
      <c r="D272" s="1"/>
      <c r="E272" s="1"/>
      <c r="F272" s="1"/>
      <c r="G272" s="1"/>
      <c r="H272" s="1"/>
      <c r="I272" s="1"/>
      <c r="J272" s="1"/>
      <c r="P272" s="1"/>
      <c r="Q272" s="1"/>
      <c r="R272" s="1"/>
      <c r="S272" s="1"/>
      <c r="T272" s="1"/>
      <c r="U272" s="1"/>
      <c r="V272" s="1"/>
      <c r="W272" s="1"/>
      <c r="X272" s="1"/>
      <c r="Y272" s="1"/>
      <c r="Z272" s="1"/>
    </row>
    <row r="273" spans="1:26">
      <c r="A273" s="1"/>
      <c r="B273" s="1"/>
      <c r="C273" s="1"/>
      <c r="D273" s="1"/>
      <c r="E273" s="1"/>
      <c r="F273" s="1"/>
      <c r="G273" s="1"/>
      <c r="H273" s="1"/>
      <c r="I273" s="1"/>
      <c r="J273" s="1"/>
      <c r="P273" s="1"/>
      <c r="Q273" s="1"/>
      <c r="R273" s="1"/>
      <c r="S273" s="1"/>
      <c r="T273" s="1"/>
      <c r="U273" s="1"/>
      <c r="V273" s="1"/>
      <c r="W273" s="1"/>
      <c r="X273" s="1"/>
      <c r="Y273" s="1"/>
      <c r="Z273" s="1"/>
    </row>
    <row r="274" spans="1:26">
      <c r="A274" s="1"/>
      <c r="B274" s="1"/>
      <c r="C274" s="1"/>
      <c r="D274" s="1"/>
      <c r="E274" s="1"/>
      <c r="F274" s="1"/>
      <c r="G274" s="1"/>
      <c r="H274" s="1"/>
      <c r="I274" s="1"/>
      <c r="J274" s="1"/>
      <c r="P274" s="1"/>
      <c r="Q274" s="1"/>
      <c r="R274" s="1"/>
      <c r="S274" s="1"/>
      <c r="T274" s="1"/>
      <c r="U274" s="1"/>
      <c r="V274" s="1"/>
      <c r="W274" s="1"/>
      <c r="X274" s="1"/>
      <c r="Y274" s="1"/>
      <c r="Z274" s="1"/>
    </row>
    <row r="275" spans="1:26">
      <c r="A275" s="1"/>
      <c r="B275" s="1"/>
      <c r="C275" s="1"/>
      <c r="D275" s="1"/>
      <c r="E275" s="1"/>
      <c r="F275" s="1"/>
      <c r="G275" s="1"/>
      <c r="H275" s="1"/>
      <c r="I275" s="1"/>
      <c r="J275" s="1"/>
      <c r="P275" s="1"/>
      <c r="Q275" s="1"/>
      <c r="R275" s="1"/>
      <c r="S275" s="1"/>
      <c r="T275" s="1"/>
      <c r="U275" s="1"/>
      <c r="V275" s="1"/>
      <c r="W275" s="1"/>
      <c r="X275" s="1"/>
      <c r="Y275" s="1"/>
      <c r="Z275" s="1"/>
    </row>
    <row r="276" spans="1:26">
      <c r="A276" s="1"/>
      <c r="B276" s="1"/>
      <c r="C276" s="1"/>
      <c r="D276" s="1"/>
      <c r="E276" s="1"/>
      <c r="F276" s="1"/>
      <c r="G276" s="1"/>
      <c r="H276" s="1"/>
      <c r="I276" s="1"/>
      <c r="J276" s="1"/>
      <c r="P276" s="1"/>
      <c r="Q276" s="1"/>
      <c r="R276" s="1"/>
      <c r="S276" s="1"/>
      <c r="T276" s="1"/>
      <c r="U276" s="1"/>
      <c r="V276" s="1"/>
      <c r="W276" s="1"/>
      <c r="X276" s="1"/>
      <c r="Y276" s="1"/>
      <c r="Z276" s="1"/>
    </row>
    <row r="277" spans="1:26">
      <c r="A277" s="1"/>
      <c r="B277" s="1"/>
      <c r="C277" s="1"/>
      <c r="D277" s="1"/>
      <c r="E277" s="1"/>
      <c r="F277" s="1"/>
      <c r="G277" s="1"/>
      <c r="H277" s="1"/>
      <c r="I277" s="1"/>
      <c r="J277" s="1"/>
      <c r="P277" s="1"/>
      <c r="Q277" s="1"/>
      <c r="R277" s="1"/>
      <c r="S277" s="1"/>
      <c r="T277" s="1"/>
      <c r="U277" s="1"/>
      <c r="V277" s="1"/>
      <c r="W277" s="1"/>
      <c r="X277" s="1"/>
      <c r="Y277" s="1"/>
      <c r="Z277" s="1"/>
    </row>
    <row r="278" spans="1:26">
      <c r="A278" s="1"/>
      <c r="B278" s="1"/>
      <c r="C278" s="1"/>
      <c r="D278" s="1"/>
      <c r="E278" s="1"/>
      <c r="F278" s="1"/>
      <c r="G278" s="1"/>
      <c r="H278" s="1"/>
      <c r="I278" s="1"/>
      <c r="J278" s="1"/>
      <c r="P278" s="1"/>
      <c r="Q278" s="1"/>
      <c r="R278" s="1"/>
      <c r="S278" s="1"/>
      <c r="T278" s="1"/>
      <c r="U278" s="1"/>
      <c r="V278" s="1"/>
      <c r="W278" s="1"/>
      <c r="X278" s="1"/>
      <c r="Y278" s="1"/>
      <c r="Z278" s="1"/>
    </row>
    <row r="279" spans="1:26">
      <c r="A279" s="1"/>
      <c r="B279" s="1"/>
      <c r="C279" s="1"/>
      <c r="D279" s="1"/>
      <c r="E279" s="1"/>
      <c r="F279" s="1"/>
      <c r="G279" s="1"/>
      <c r="H279" s="1"/>
      <c r="I279" s="1"/>
      <c r="J279" s="1"/>
      <c r="P279" s="1"/>
      <c r="Q279" s="1"/>
      <c r="R279" s="1"/>
      <c r="S279" s="1"/>
      <c r="T279" s="1"/>
      <c r="U279" s="1"/>
      <c r="V279" s="1"/>
      <c r="W279" s="1"/>
      <c r="X279" s="1"/>
      <c r="Y279" s="1"/>
      <c r="Z279" s="1"/>
    </row>
    <row r="280" spans="1:26">
      <c r="A280" s="1"/>
      <c r="B280" s="1"/>
      <c r="C280" s="1"/>
      <c r="D280" s="1"/>
      <c r="E280" s="1"/>
      <c r="F280" s="1"/>
      <c r="G280" s="1"/>
      <c r="H280" s="1"/>
      <c r="I280" s="1"/>
      <c r="J280" s="1"/>
      <c r="P280" s="1"/>
      <c r="Q280" s="1"/>
      <c r="R280" s="1"/>
      <c r="S280" s="1"/>
      <c r="T280" s="1"/>
      <c r="U280" s="1"/>
      <c r="V280" s="1"/>
      <c r="W280" s="1"/>
      <c r="X280" s="1"/>
      <c r="Y280" s="1"/>
      <c r="Z280" s="1"/>
    </row>
    <row r="281" spans="1:26">
      <c r="A281" s="1"/>
      <c r="B281" s="1"/>
      <c r="C281" s="1"/>
      <c r="D281" s="1"/>
      <c r="E281" s="1"/>
      <c r="F281" s="1"/>
      <c r="G281" s="1"/>
      <c r="H281" s="1"/>
      <c r="I281" s="1"/>
      <c r="J281" s="1"/>
      <c r="P281" s="1"/>
      <c r="Q281" s="1"/>
      <c r="R281" s="1"/>
      <c r="S281" s="1"/>
      <c r="T281" s="1"/>
      <c r="U281" s="1"/>
      <c r="V281" s="1"/>
      <c r="W281" s="1"/>
      <c r="X281" s="1"/>
      <c r="Y281" s="1"/>
      <c r="Z281" s="1"/>
    </row>
    <row r="282" spans="1:26">
      <c r="A282" s="1"/>
      <c r="B282" s="1"/>
      <c r="C282" s="1"/>
      <c r="D282" s="1"/>
      <c r="E282" s="1"/>
      <c r="F282" s="1"/>
      <c r="G282" s="1"/>
      <c r="H282" s="1"/>
      <c r="I282" s="1"/>
      <c r="J282" s="1"/>
      <c r="P282" s="1"/>
      <c r="Q282" s="1"/>
      <c r="R282" s="1"/>
      <c r="S282" s="1"/>
      <c r="T282" s="1"/>
      <c r="U282" s="1"/>
      <c r="V282" s="1"/>
      <c r="W282" s="1"/>
      <c r="X282" s="1"/>
      <c r="Y282" s="1"/>
      <c r="Z282" s="1"/>
    </row>
    <row r="283" spans="1:26">
      <c r="A283" s="1"/>
      <c r="B283" s="1"/>
      <c r="C283" s="1"/>
      <c r="D283" s="1"/>
      <c r="E283" s="1"/>
      <c r="F283" s="1"/>
      <c r="G283" s="1"/>
      <c r="H283" s="1"/>
      <c r="I283" s="1"/>
      <c r="J283" s="1"/>
      <c r="P283" s="1"/>
      <c r="Q283" s="1"/>
      <c r="R283" s="1"/>
      <c r="S283" s="1"/>
      <c r="T283" s="1"/>
      <c r="U283" s="1"/>
      <c r="V283" s="1"/>
      <c r="W283" s="1"/>
      <c r="X283" s="1"/>
      <c r="Y283" s="1"/>
      <c r="Z283" s="1"/>
    </row>
    <row r="284" spans="1:26">
      <c r="A284" s="1"/>
      <c r="B284" s="1"/>
      <c r="C284" s="1"/>
      <c r="D284" s="1"/>
      <c r="E284" s="1"/>
      <c r="F284" s="1"/>
      <c r="G284" s="1"/>
      <c r="H284" s="1"/>
      <c r="I284" s="1"/>
      <c r="J284" s="1"/>
      <c r="P284" s="1"/>
      <c r="Q284" s="1"/>
      <c r="R284" s="1"/>
      <c r="S284" s="1"/>
      <c r="T284" s="1"/>
      <c r="U284" s="1"/>
      <c r="V284" s="1"/>
      <c r="W284" s="1"/>
      <c r="X284" s="1"/>
      <c r="Y284" s="1"/>
      <c r="Z284" s="1"/>
    </row>
    <row r="285" spans="1:26">
      <c r="A285" s="1"/>
      <c r="B285" s="1"/>
      <c r="C285" s="1"/>
      <c r="D285" s="1"/>
      <c r="E285" s="1"/>
      <c r="F285" s="1"/>
      <c r="G285" s="1"/>
      <c r="H285" s="1"/>
      <c r="I285" s="1"/>
      <c r="J285" s="1"/>
      <c r="P285" s="1"/>
      <c r="Q285" s="1"/>
      <c r="R285" s="1"/>
      <c r="S285" s="1"/>
      <c r="T285" s="1"/>
      <c r="U285" s="1"/>
      <c r="V285" s="1"/>
      <c r="W285" s="1"/>
      <c r="X285" s="1"/>
      <c r="Y285" s="1"/>
      <c r="Z285" s="1"/>
    </row>
    <row r="286" spans="1:26">
      <c r="A286" s="1"/>
      <c r="B286" s="1"/>
      <c r="C286" s="1"/>
      <c r="D286" s="1"/>
      <c r="E286" s="1"/>
      <c r="F286" s="1"/>
      <c r="G286" s="1"/>
      <c r="H286" s="1"/>
      <c r="I286" s="1"/>
      <c r="J286" s="1"/>
      <c r="P286" s="1"/>
      <c r="Q286" s="1"/>
      <c r="R286" s="1"/>
      <c r="S286" s="1"/>
      <c r="T286" s="1"/>
      <c r="U286" s="1"/>
      <c r="V286" s="1"/>
      <c r="W286" s="1"/>
      <c r="X286" s="1"/>
      <c r="Y286" s="1"/>
      <c r="Z286" s="1"/>
    </row>
    <row r="287" spans="1:26">
      <c r="A287" s="1"/>
      <c r="B287" s="1"/>
      <c r="C287" s="1"/>
      <c r="D287" s="1"/>
      <c r="E287" s="1"/>
      <c r="F287" s="1"/>
      <c r="G287" s="1"/>
      <c r="H287" s="1"/>
      <c r="I287" s="1"/>
      <c r="J287" s="1"/>
      <c r="P287" s="1"/>
      <c r="Q287" s="1"/>
      <c r="R287" s="1"/>
      <c r="S287" s="1"/>
      <c r="T287" s="1"/>
      <c r="U287" s="1"/>
      <c r="V287" s="1"/>
      <c r="W287" s="1"/>
      <c r="X287" s="1"/>
      <c r="Y287" s="1"/>
      <c r="Z287" s="1"/>
    </row>
    <row r="288" spans="1:26">
      <c r="A288" s="1"/>
      <c r="B288" s="1"/>
      <c r="C288" s="1"/>
      <c r="D288" s="1"/>
      <c r="E288" s="1"/>
      <c r="F288" s="1"/>
      <c r="G288" s="1"/>
      <c r="H288" s="1"/>
      <c r="I288" s="1"/>
      <c r="J288" s="1"/>
      <c r="P288" s="1"/>
      <c r="Q288" s="1"/>
      <c r="R288" s="1"/>
      <c r="S288" s="1"/>
      <c r="T288" s="1"/>
      <c r="U288" s="1"/>
      <c r="V288" s="1"/>
      <c r="W288" s="1"/>
      <c r="X288" s="1"/>
      <c r="Y288" s="1"/>
      <c r="Z288" s="1"/>
    </row>
    <row r="289" spans="1:26">
      <c r="A289" s="1"/>
      <c r="B289" s="1"/>
      <c r="C289" s="1"/>
      <c r="D289" s="1"/>
      <c r="E289" s="1"/>
      <c r="F289" s="1"/>
      <c r="G289" s="1"/>
      <c r="H289" s="1"/>
      <c r="I289" s="1"/>
      <c r="J289" s="1"/>
      <c r="P289" s="1"/>
      <c r="Q289" s="1"/>
      <c r="R289" s="1"/>
      <c r="S289" s="1"/>
      <c r="T289" s="1"/>
      <c r="U289" s="1"/>
      <c r="V289" s="1"/>
      <c r="W289" s="1"/>
      <c r="X289" s="1"/>
      <c r="Y289" s="1"/>
      <c r="Z289" s="1"/>
    </row>
    <row r="290" spans="1:26">
      <c r="A290" s="1"/>
      <c r="B290" s="1"/>
      <c r="C290" s="1"/>
      <c r="D290" s="1"/>
      <c r="E290" s="1"/>
      <c r="F290" s="1"/>
      <c r="G290" s="1"/>
      <c r="H290" s="1"/>
      <c r="I290" s="1"/>
      <c r="J290" s="1"/>
      <c r="P290" s="1"/>
      <c r="Q290" s="1"/>
      <c r="R290" s="1"/>
      <c r="S290" s="1"/>
      <c r="T290" s="1"/>
      <c r="U290" s="1"/>
      <c r="V290" s="1"/>
      <c r="W290" s="1"/>
      <c r="X290" s="1"/>
      <c r="Y290" s="1"/>
      <c r="Z290" s="1"/>
    </row>
    <row r="291" spans="1:26">
      <c r="A291" s="1"/>
      <c r="B291" s="1"/>
      <c r="C291" s="1"/>
      <c r="D291" s="1"/>
      <c r="E291" s="1"/>
      <c r="F291" s="1"/>
      <c r="G291" s="1"/>
      <c r="H291" s="1"/>
      <c r="I291" s="1"/>
      <c r="J291" s="1"/>
      <c r="P291" s="1"/>
      <c r="Q291" s="1"/>
      <c r="R291" s="1"/>
      <c r="S291" s="1"/>
      <c r="T291" s="1"/>
      <c r="U291" s="1"/>
      <c r="V291" s="1"/>
      <c r="W291" s="1"/>
      <c r="X291" s="1"/>
      <c r="Y291" s="1"/>
      <c r="Z291" s="1"/>
    </row>
    <row r="292" spans="1:26">
      <c r="A292" s="1"/>
      <c r="B292" s="1"/>
      <c r="C292" s="1"/>
      <c r="D292" s="1"/>
      <c r="E292" s="1"/>
      <c r="F292" s="1"/>
      <c r="G292" s="1"/>
      <c r="H292" s="1"/>
      <c r="I292" s="1"/>
      <c r="J292" s="1"/>
      <c r="P292" s="1"/>
      <c r="Q292" s="1"/>
      <c r="R292" s="1"/>
      <c r="S292" s="1"/>
      <c r="T292" s="1"/>
      <c r="U292" s="1"/>
      <c r="V292" s="1"/>
      <c r="W292" s="1"/>
      <c r="X292" s="1"/>
      <c r="Y292" s="1"/>
      <c r="Z292" s="1"/>
    </row>
    <row r="293" spans="1:26">
      <c r="A293" s="1"/>
      <c r="B293" s="1"/>
      <c r="C293" s="1"/>
      <c r="D293" s="1"/>
      <c r="E293" s="1"/>
      <c r="F293" s="1"/>
      <c r="G293" s="1"/>
      <c r="H293" s="1"/>
      <c r="I293" s="1"/>
      <c r="J293" s="1"/>
      <c r="P293" s="1"/>
      <c r="Q293" s="1"/>
      <c r="R293" s="1"/>
      <c r="S293" s="1"/>
      <c r="T293" s="1"/>
      <c r="U293" s="1"/>
      <c r="V293" s="1"/>
      <c r="W293" s="1"/>
      <c r="X293" s="1"/>
      <c r="Y293" s="1"/>
      <c r="Z293" s="1"/>
    </row>
    <row r="294" spans="1:26">
      <c r="A294" s="1"/>
      <c r="B294" s="1"/>
      <c r="C294" s="1"/>
      <c r="D294" s="1"/>
      <c r="E294" s="1"/>
      <c r="F294" s="1"/>
      <c r="G294" s="1"/>
      <c r="H294" s="1"/>
      <c r="I294" s="1"/>
      <c r="J294" s="1"/>
      <c r="P294" s="1"/>
      <c r="Q294" s="1"/>
      <c r="R294" s="1"/>
      <c r="S294" s="1"/>
      <c r="T294" s="1"/>
      <c r="U294" s="1"/>
      <c r="V294" s="1"/>
      <c r="W294" s="1"/>
      <c r="X294" s="1"/>
      <c r="Y294" s="1"/>
      <c r="Z294" s="1"/>
    </row>
    <row r="295" spans="1:26">
      <c r="A295" s="1"/>
      <c r="B295" s="1"/>
      <c r="C295" s="1"/>
      <c r="D295" s="1"/>
      <c r="E295" s="1"/>
      <c r="F295" s="1"/>
      <c r="G295" s="1"/>
      <c r="H295" s="1"/>
      <c r="I295" s="1"/>
      <c r="J295" s="1"/>
      <c r="P295" s="1"/>
      <c r="Q295" s="1"/>
      <c r="R295" s="1"/>
      <c r="S295" s="1"/>
      <c r="T295" s="1"/>
      <c r="U295" s="1"/>
      <c r="V295" s="1"/>
      <c r="W295" s="1"/>
      <c r="X295" s="1"/>
      <c r="Y295" s="1"/>
      <c r="Z295" s="1"/>
    </row>
    <row r="296" spans="1:26">
      <c r="A296" s="1"/>
      <c r="B296" s="1"/>
      <c r="C296" s="1"/>
      <c r="D296" s="1"/>
      <c r="E296" s="1"/>
      <c r="F296" s="1"/>
      <c r="G296" s="1"/>
      <c r="H296" s="1"/>
      <c r="I296" s="1"/>
      <c r="J296" s="1"/>
      <c r="P296" s="1"/>
      <c r="Q296" s="1"/>
      <c r="R296" s="1"/>
      <c r="S296" s="1"/>
      <c r="T296" s="1"/>
      <c r="U296" s="1"/>
      <c r="V296" s="1"/>
      <c r="W296" s="1"/>
      <c r="X296" s="1"/>
      <c r="Y296" s="1"/>
      <c r="Z296" s="1"/>
    </row>
    <row r="297" spans="1:26">
      <c r="A297" s="1"/>
      <c r="B297" s="1"/>
      <c r="C297" s="1"/>
      <c r="D297" s="1"/>
      <c r="E297" s="1"/>
      <c r="F297" s="1"/>
      <c r="G297" s="1"/>
      <c r="H297" s="1"/>
      <c r="I297" s="1"/>
      <c r="J297" s="1"/>
      <c r="P297" s="1"/>
      <c r="Q297" s="1"/>
      <c r="R297" s="1"/>
      <c r="S297" s="1"/>
      <c r="T297" s="1"/>
      <c r="U297" s="1"/>
      <c r="V297" s="1"/>
      <c r="W297" s="1"/>
      <c r="X297" s="1"/>
      <c r="Y297" s="1"/>
      <c r="Z297" s="1"/>
    </row>
    <row r="298" spans="1:26">
      <c r="A298" s="1"/>
      <c r="B298" s="1"/>
      <c r="C298" s="1"/>
      <c r="D298" s="1"/>
      <c r="E298" s="1"/>
      <c r="F298" s="1"/>
      <c r="G298" s="1"/>
      <c r="H298" s="1"/>
      <c r="I298" s="1"/>
      <c r="J298" s="1"/>
      <c r="P298" s="1"/>
      <c r="Q298" s="1"/>
      <c r="R298" s="1"/>
      <c r="S298" s="1"/>
      <c r="T298" s="1"/>
      <c r="U298" s="1"/>
      <c r="V298" s="1"/>
      <c r="W298" s="1"/>
      <c r="X298" s="1"/>
      <c r="Y298" s="1"/>
      <c r="Z298" s="1"/>
    </row>
    <row r="299" spans="1:26">
      <c r="A299" s="1"/>
      <c r="B299" s="1"/>
      <c r="C299" s="1"/>
      <c r="D299" s="1"/>
      <c r="E299" s="1"/>
      <c r="F299" s="1"/>
      <c r="G299" s="1"/>
      <c r="H299" s="1"/>
      <c r="I299" s="1"/>
      <c r="J299" s="1"/>
      <c r="P299" s="1"/>
      <c r="Q299" s="1"/>
      <c r="R299" s="1"/>
      <c r="S299" s="1"/>
      <c r="T299" s="1"/>
      <c r="U299" s="1"/>
      <c r="V299" s="1"/>
      <c r="W299" s="1"/>
      <c r="X299" s="1"/>
      <c r="Y299" s="1"/>
      <c r="Z299" s="1"/>
    </row>
    <row r="300" spans="1:26">
      <c r="A300" s="1"/>
      <c r="B300" s="1"/>
      <c r="C300" s="1"/>
      <c r="D300" s="1"/>
      <c r="E300" s="1"/>
      <c r="F300" s="1"/>
      <c r="G300" s="1"/>
      <c r="H300" s="1"/>
      <c r="I300" s="1"/>
      <c r="J300" s="1"/>
      <c r="P300" s="1"/>
      <c r="Q300" s="1"/>
      <c r="R300" s="1"/>
      <c r="S300" s="1"/>
      <c r="T300" s="1"/>
      <c r="U300" s="1"/>
      <c r="V300" s="1"/>
      <c r="W300" s="1"/>
      <c r="X300" s="1"/>
      <c r="Y300" s="1"/>
      <c r="Z300" s="1"/>
    </row>
    <row r="301" spans="1:26">
      <c r="A301" s="1"/>
      <c r="B301" s="1"/>
      <c r="C301" s="1"/>
      <c r="D301" s="1"/>
      <c r="E301" s="1"/>
      <c r="F301" s="1"/>
      <c r="G301" s="1"/>
      <c r="H301" s="1"/>
      <c r="I301" s="1"/>
      <c r="J301" s="1"/>
      <c r="P301" s="1"/>
      <c r="Q301" s="1"/>
      <c r="R301" s="1"/>
      <c r="S301" s="1"/>
      <c r="T301" s="1"/>
      <c r="U301" s="1"/>
      <c r="V301" s="1"/>
      <c r="W301" s="1"/>
      <c r="X301" s="1"/>
      <c r="Y301" s="1"/>
      <c r="Z301" s="1"/>
    </row>
    <row r="302" spans="1:26">
      <c r="A302" s="1"/>
      <c r="B302" s="1"/>
      <c r="C302" s="1"/>
      <c r="D302" s="1"/>
      <c r="E302" s="1"/>
      <c r="F302" s="1"/>
      <c r="G302" s="1"/>
      <c r="H302" s="1"/>
      <c r="I302" s="1"/>
      <c r="J302" s="1"/>
      <c r="P302" s="1"/>
      <c r="Q302" s="1"/>
      <c r="R302" s="1"/>
      <c r="S302" s="1"/>
      <c r="T302" s="1"/>
      <c r="U302" s="1"/>
      <c r="V302" s="1"/>
      <c r="W302" s="1"/>
      <c r="X302" s="1"/>
      <c r="Y302" s="1"/>
      <c r="Z302" s="1"/>
    </row>
    <row r="303" spans="1:26">
      <c r="A303" s="1"/>
      <c r="B303" s="1"/>
      <c r="C303" s="1"/>
      <c r="D303" s="1"/>
      <c r="E303" s="1"/>
      <c r="F303" s="1"/>
      <c r="G303" s="1"/>
      <c r="H303" s="1"/>
      <c r="I303" s="1"/>
      <c r="J303" s="1"/>
      <c r="P303" s="1"/>
      <c r="Q303" s="1"/>
      <c r="R303" s="1"/>
      <c r="S303" s="1"/>
      <c r="T303" s="1"/>
      <c r="U303" s="1"/>
      <c r="V303" s="1"/>
      <c r="W303" s="1"/>
      <c r="X303" s="1"/>
      <c r="Y303" s="1"/>
      <c r="Z303" s="1"/>
    </row>
    <row r="304" spans="1:26">
      <c r="A304" s="1"/>
      <c r="B304" s="1"/>
      <c r="C304" s="1"/>
      <c r="D304" s="1"/>
      <c r="E304" s="1"/>
      <c r="F304" s="1"/>
      <c r="G304" s="1"/>
      <c r="H304" s="1"/>
      <c r="I304" s="1"/>
      <c r="J304" s="1"/>
      <c r="P304" s="1"/>
      <c r="Q304" s="1"/>
      <c r="R304" s="1"/>
      <c r="S304" s="1"/>
      <c r="T304" s="1"/>
      <c r="U304" s="1"/>
      <c r="V304" s="1"/>
      <c r="W304" s="1"/>
      <c r="X304" s="1"/>
      <c r="Y304" s="1"/>
      <c r="Z304" s="1"/>
    </row>
    <row r="305" spans="1:26">
      <c r="A305" s="1"/>
      <c r="B305" s="1"/>
      <c r="C305" s="1"/>
      <c r="D305" s="1"/>
      <c r="E305" s="1"/>
      <c r="F305" s="1"/>
      <c r="G305" s="1"/>
      <c r="H305" s="1"/>
      <c r="I305" s="1"/>
      <c r="J305" s="1"/>
      <c r="P305" s="1"/>
      <c r="Q305" s="1"/>
      <c r="R305" s="1"/>
      <c r="S305" s="1"/>
      <c r="T305" s="1"/>
      <c r="U305" s="1"/>
      <c r="V305" s="1"/>
      <c r="W305" s="1"/>
      <c r="X305" s="1"/>
      <c r="Y305" s="1"/>
      <c r="Z305" s="1"/>
    </row>
    <row r="306" spans="1:26">
      <c r="A306" s="1"/>
      <c r="B306" s="1"/>
      <c r="C306" s="1"/>
      <c r="D306" s="1"/>
      <c r="E306" s="1"/>
      <c r="F306" s="1"/>
      <c r="G306" s="1"/>
      <c r="H306" s="1"/>
      <c r="I306" s="1"/>
      <c r="J306" s="1"/>
      <c r="P306" s="1"/>
      <c r="Q306" s="1"/>
      <c r="R306" s="1"/>
      <c r="S306" s="1"/>
      <c r="T306" s="1"/>
      <c r="U306" s="1"/>
      <c r="V306" s="1"/>
      <c r="W306" s="1"/>
      <c r="X306" s="1"/>
      <c r="Y306" s="1"/>
      <c r="Z306" s="1"/>
    </row>
    <row r="307" spans="1:26">
      <c r="A307" s="1"/>
      <c r="B307" s="1"/>
      <c r="C307" s="1"/>
      <c r="D307" s="1"/>
      <c r="E307" s="1"/>
      <c r="F307" s="1"/>
      <c r="G307" s="1"/>
      <c r="H307" s="1"/>
      <c r="I307" s="1"/>
      <c r="J307" s="1"/>
      <c r="P307" s="1"/>
      <c r="Q307" s="1"/>
      <c r="R307" s="1"/>
      <c r="S307" s="1"/>
      <c r="T307" s="1"/>
      <c r="U307" s="1"/>
      <c r="V307" s="1"/>
      <c r="W307" s="1"/>
      <c r="X307" s="1"/>
      <c r="Y307" s="1"/>
      <c r="Z307" s="1"/>
    </row>
    <row r="308" spans="1:26">
      <c r="A308" s="1"/>
      <c r="B308" s="1"/>
      <c r="C308" s="1"/>
      <c r="D308" s="1"/>
      <c r="E308" s="1"/>
      <c r="F308" s="1"/>
      <c r="G308" s="1"/>
      <c r="H308" s="1"/>
      <c r="I308" s="1"/>
      <c r="J308" s="1"/>
      <c r="P308" s="1"/>
      <c r="Q308" s="1"/>
      <c r="R308" s="1"/>
      <c r="S308" s="1"/>
      <c r="T308" s="1"/>
      <c r="U308" s="1"/>
      <c r="V308" s="1"/>
      <c r="W308" s="1"/>
      <c r="X308" s="1"/>
      <c r="Y308" s="1"/>
      <c r="Z308" s="1"/>
    </row>
    <row r="309" spans="1:26">
      <c r="A309" s="1"/>
      <c r="B309" s="1"/>
      <c r="C309" s="1"/>
      <c r="D309" s="1"/>
      <c r="E309" s="1"/>
      <c r="F309" s="1"/>
      <c r="G309" s="1"/>
      <c r="H309" s="1"/>
      <c r="I309" s="1"/>
      <c r="J309" s="1"/>
      <c r="P309" s="1"/>
      <c r="Q309" s="1"/>
      <c r="R309" s="1"/>
      <c r="S309" s="1"/>
      <c r="T309" s="1"/>
      <c r="U309" s="1"/>
      <c r="V309" s="1"/>
      <c r="W309" s="1"/>
      <c r="X309" s="1"/>
      <c r="Y309" s="1"/>
      <c r="Z309" s="1"/>
    </row>
    <row r="310" spans="1:26">
      <c r="A310" s="1"/>
      <c r="B310" s="1"/>
      <c r="C310" s="1"/>
      <c r="D310" s="1"/>
      <c r="E310" s="1"/>
      <c r="F310" s="1"/>
      <c r="G310" s="1"/>
      <c r="H310" s="1"/>
      <c r="I310" s="1"/>
      <c r="J310" s="1"/>
      <c r="P310" s="1"/>
      <c r="Q310" s="1"/>
      <c r="R310" s="1"/>
      <c r="S310" s="1"/>
      <c r="T310" s="1"/>
      <c r="U310" s="1"/>
      <c r="V310" s="1"/>
      <c r="W310" s="1"/>
      <c r="X310" s="1"/>
      <c r="Y310" s="1"/>
      <c r="Z310" s="1"/>
    </row>
    <row r="311" spans="1:26">
      <c r="A311" s="1"/>
      <c r="B311" s="1"/>
      <c r="C311" s="1"/>
      <c r="D311" s="1"/>
      <c r="E311" s="1"/>
      <c r="F311" s="1"/>
      <c r="G311" s="1"/>
      <c r="H311" s="1"/>
      <c r="I311" s="1"/>
      <c r="J311" s="1"/>
      <c r="P311" s="1"/>
      <c r="Q311" s="1"/>
      <c r="R311" s="1"/>
      <c r="S311" s="1"/>
      <c r="T311" s="1"/>
      <c r="U311" s="1"/>
      <c r="V311" s="1"/>
      <c r="W311" s="1"/>
      <c r="X311" s="1"/>
      <c r="Y311" s="1"/>
      <c r="Z311" s="1"/>
    </row>
    <row r="312" spans="1:26">
      <c r="A312" s="1"/>
      <c r="B312" s="1"/>
      <c r="C312" s="1"/>
      <c r="D312" s="1"/>
      <c r="E312" s="1"/>
      <c r="F312" s="1"/>
      <c r="G312" s="1"/>
      <c r="H312" s="1"/>
      <c r="I312" s="1"/>
      <c r="J312" s="1"/>
      <c r="P312" s="1"/>
      <c r="Q312" s="1"/>
      <c r="R312" s="1"/>
      <c r="S312" s="1"/>
      <c r="T312" s="1"/>
      <c r="U312" s="1"/>
      <c r="V312" s="1"/>
      <c r="W312" s="1"/>
      <c r="X312" s="1"/>
      <c r="Y312" s="1"/>
      <c r="Z312" s="1"/>
    </row>
    <row r="313" spans="1:26">
      <c r="A313" s="1"/>
      <c r="B313" s="1"/>
      <c r="C313" s="1"/>
      <c r="D313" s="1"/>
      <c r="E313" s="1"/>
      <c r="F313" s="1"/>
      <c r="G313" s="1"/>
      <c r="H313" s="1"/>
      <c r="I313" s="1"/>
      <c r="J313" s="1"/>
      <c r="P313" s="1"/>
      <c r="Q313" s="1"/>
      <c r="R313" s="1"/>
      <c r="S313" s="1"/>
      <c r="T313" s="1"/>
      <c r="U313" s="1"/>
      <c r="V313" s="1"/>
      <c r="W313" s="1"/>
      <c r="X313" s="1"/>
      <c r="Y313" s="1"/>
      <c r="Z313" s="1"/>
    </row>
    <row r="314" spans="1:26">
      <c r="A314" s="1"/>
      <c r="B314" s="1"/>
      <c r="C314" s="1"/>
      <c r="D314" s="1"/>
      <c r="E314" s="1"/>
      <c r="F314" s="1"/>
      <c r="G314" s="1"/>
      <c r="H314" s="1"/>
      <c r="I314" s="1"/>
      <c r="J314" s="1"/>
      <c r="P314" s="1"/>
      <c r="Q314" s="1"/>
      <c r="R314" s="1"/>
      <c r="S314" s="1"/>
      <c r="T314" s="1"/>
      <c r="U314" s="1"/>
      <c r="V314" s="1"/>
      <c r="W314" s="1"/>
      <c r="X314" s="1"/>
      <c r="Y314" s="1"/>
      <c r="Z314" s="1"/>
    </row>
    <row r="315" spans="1:26">
      <c r="A315" s="1"/>
      <c r="B315" s="1"/>
      <c r="C315" s="1"/>
      <c r="D315" s="1"/>
      <c r="E315" s="1"/>
      <c r="F315" s="1"/>
      <c r="G315" s="1"/>
      <c r="H315" s="1"/>
      <c r="I315" s="1"/>
      <c r="J315" s="1"/>
      <c r="P315" s="1"/>
      <c r="Q315" s="1"/>
      <c r="R315" s="1"/>
      <c r="S315" s="1"/>
      <c r="T315" s="1"/>
      <c r="U315" s="1"/>
      <c r="V315" s="1"/>
      <c r="W315" s="1"/>
      <c r="X315" s="1"/>
      <c r="Y315" s="1"/>
      <c r="Z315" s="1"/>
    </row>
    <row r="316" spans="1:26">
      <c r="A316" s="1"/>
      <c r="B316" s="1"/>
      <c r="C316" s="1"/>
      <c r="D316" s="1"/>
      <c r="E316" s="1"/>
      <c r="F316" s="1"/>
      <c r="G316" s="1"/>
      <c r="H316" s="1"/>
      <c r="I316" s="1"/>
      <c r="J316" s="1"/>
      <c r="P316" s="1"/>
      <c r="Q316" s="1"/>
      <c r="R316" s="1"/>
      <c r="S316" s="1"/>
      <c r="T316" s="1"/>
      <c r="U316" s="1"/>
      <c r="V316" s="1"/>
      <c r="W316" s="1"/>
      <c r="X316" s="1"/>
      <c r="Y316" s="1"/>
      <c r="Z316" s="1"/>
    </row>
    <row r="317" spans="1:26">
      <c r="A317" s="1"/>
      <c r="B317" s="1"/>
      <c r="C317" s="1"/>
      <c r="D317" s="1"/>
      <c r="E317" s="1"/>
      <c r="F317" s="1"/>
      <c r="G317" s="1"/>
      <c r="H317" s="1"/>
      <c r="I317" s="1"/>
      <c r="J317" s="1"/>
      <c r="P317" s="1"/>
      <c r="Q317" s="1"/>
      <c r="R317" s="1"/>
      <c r="S317" s="1"/>
      <c r="T317" s="1"/>
      <c r="U317" s="1"/>
      <c r="V317" s="1"/>
      <c r="W317" s="1"/>
      <c r="X317" s="1"/>
      <c r="Y317" s="1"/>
      <c r="Z317" s="1"/>
    </row>
    <row r="318" spans="1:26">
      <c r="A318" s="1"/>
      <c r="B318" s="1"/>
      <c r="C318" s="1"/>
      <c r="D318" s="1"/>
      <c r="E318" s="1"/>
      <c r="F318" s="1"/>
      <c r="G318" s="1"/>
      <c r="H318" s="1"/>
      <c r="I318" s="1"/>
      <c r="J318" s="1"/>
      <c r="P318" s="1"/>
      <c r="Q318" s="1"/>
      <c r="R318" s="1"/>
      <c r="S318" s="1"/>
      <c r="T318" s="1"/>
      <c r="U318" s="1"/>
      <c r="V318" s="1"/>
      <c r="W318" s="1"/>
      <c r="X318" s="1"/>
      <c r="Y318" s="1"/>
      <c r="Z318" s="1"/>
    </row>
    <row r="319" spans="1:26">
      <c r="A319" s="1"/>
      <c r="B319" s="1"/>
      <c r="C319" s="1"/>
      <c r="D319" s="1"/>
      <c r="E319" s="1"/>
      <c r="F319" s="1"/>
      <c r="G319" s="1"/>
      <c r="H319" s="1"/>
      <c r="I319" s="1"/>
      <c r="J319" s="1"/>
      <c r="P319" s="1"/>
      <c r="Q319" s="1"/>
      <c r="R319" s="1"/>
      <c r="S319" s="1"/>
      <c r="T319" s="1"/>
      <c r="U319" s="1"/>
      <c r="V319" s="1"/>
      <c r="W319" s="1"/>
      <c r="X319" s="1"/>
      <c r="Y319" s="1"/>
      <c r="Z319" s="1"/>
    </row>
    <row r="320" spans="1:26">
      <c r="A320" s="1"/>
      <c r="B320" s="1"/>
      <c r="C320" s="1"/>
      <c r="D320" s="1"/>
      <c r="E320" s="1"/>
      <c r="F320" s="1"/>
      <c r="G320" s="1"/>
      <c r="H320" s="1"/>
      <c r="I320" s="1"/>
      <c r="J320" s="1"/>
      <c r="P320" s="1"/>
      <c r="Q320" s="1"/>
      <c r="R320" s="1"/>
      <c r="S320" s="1"/>
      <c r="T320" s="1"/>
      <c r="U320" s="1"/>
      <c r="V320" s="1"/>
      <c r="W320" s="1"/>
      <c r="X320" s="1"/>
      <c r="Y320" s="1"/>
      <c r="Z320" s="1"/>
    </row>
    <row r="321" spans="1:26">
      <c r="A321" s="1"/>
      <c r="B321" s="1"/>
      <c r="C321" s="1"/>
      <c r="D321" s="1"/>
      <c r="E321" s="1"/>
      <c r="F321" s="1"/>
      <c r="G321" s="1"/>
      <c r="H321" s="1"/>
      <c r="I321" s="1"/>
      <c r="J321" s="1"/>
      <c r="P321" s="1"/>
      <c r="Q321" s="1"/>
      <c r="R321" s="1"/>
      <c r="S321" s="1"/>
      <c r="T321" s="1"/>
      <c r="U321" s="1"/>
      <c r="V321" s="1"/>
      <c r="W321" s="1"/>
      <c r="X321" s="1"/>
      <c r="Y321" s="1"/>
      <c r="Z321" s="1"/>
    </row>
    <row r="322" spans="1:26">
      <c r="A322" s="1"/>
      <c r="B322" s="1"/>
      <c r="C322" s="1"/>
      <c r="D322" s="1"/>
      <c r="E322" s="1"/>
      <c r="F322" s="1"/>
      <c r="G322" s="1"/>
      <c r="H322" s="1"/>
      <c r="I322" s="1"/>
      <c r="J322" s="1"/>
      <c r="P322" s="1"/>
      <c r="Q322" s="1"/>
      <c r="R322" s="1"/>
      <c r="S322" s="1"/>
      <c r="T322" s="1"/>
      <c r="U322" s="1"/>
      <c r="V322" s="1"/>
      <c r="W322" s="1"/>
      <c r="X322" s="1"/>
      <c r="Y322" s="1"/>
      <c r="Z322" s="1"/>
    </row>
    <row r="323" spans="1:26">
      <c r="A323" s="1"/>
      <c r="B323" s="1"/>
      <c r="C323" s="1"/>
      <c r="D323" s="1"/>
      <c r="E323" s="1"/>
      <c r="F323" s="1"/>
      <c r="G323" s="1"/>
      <c r="H323" s="1"/>
      <c r="I323" s="1"/>
      <c r="J323" s="1"/>
      <c r="P323" s="1"/>
      <c r="Q323" s="1"/>
      <c r="R323" s="1"/>
      <c r="S323" s="1"/>
      <c r="T323" s="1"/>
      <c r="U323" s="1"/>
      <c r="V323" s="1"/>
      <c r="W323" s="1"/>
      <c r="X323" s="1"/>
      <c r="Y323" s="1"/>
      <c r="Z323" s="1"/>
    </row>
    <row r="324" spans="1:26">
      <c r="A324" s="1"/>
      <c r="B324" s="1"/>
      <c r="C324" s="1"/>
      <c r="D324" s="1"/>
      <c r="E324" s="1"/>
      <c r="F324" s="1"/>
      <c r="G324" s="1"/>
      <c r="H324" s="1"/>
      <c r="I324" s="1"/>
      <c r="J324" s="1"/>
      <c r="P324" s="1"/>
      <c r="Q324" s="1"/>
      <c r="R324" s="1"/>
      <c r="S324" s="1"/>
      <c r="T324" s="1"/>
      <c r="U324" s="1"/>
      <c r="V324" s="1"/>
      <c r="W324" s="1"/>
      <c r="X324" s="1"/>
      <c r="Y324" s="1"/>
      <c r="Z324" s="1"/>
    </row>
    <row r="325" spans="1:26">
      <c r="A325" s="1"/>
      <c r="B325" s="1"/>
      <c r="C325" s="1"/>
      <c r="D325" s="1"/>
      <c r="E325" s="1"/>
      <c r="F325" s="1"/>
      <c r="G325" s="1"/>
      <c r="H325" s="1"/>
      <c r="I325" s="1"/>
      <c r="J325" s="1"/>
      <c r="P325" s="1"/>
      <c r="Q325" s="1"/>
      <c r="R325" s="1"/>
      <c r="S325" s="1"/>
      <c r="T325" s="1"/>
      <c r="U325" s="1"/>
      <c r="V325" s="1"/>
      <c r="W325" s="1"/>
      <c r="X325" s="1"/>
      <c r="Y325" s="1"/>
      <c r="Z325" s="1"/>
    </row>
    <row r="326" spans="1:26">
      <c r="A326" s="1"/>
      <c r="B326" s="1"/>
      <c r="C326" s="1"/>
      <c r="D326" s="1"/>
      <c r="E326" s="1"/>
      <c r="F326" s="1"/>
      <c r="G326" s="1"/>
      <c r="H326" s="1"/>
      <c r="I326" s="1"/>
      <c r="J326" s="1"/>
      <c r="P326" s="1"/>
      <c r="Q326" s="1"/>
      <c r="R326" s="1"/>
      <c r="S326" s="1"/>
      <c r="T326" s="1"/>
      <c r="U326" s="1"/>
      <c r="V326" s="1"/>
      <c r="W326" s="1"/>
      <c r="X326" s="1"/>
      <c r="Y326" s="1"/>
      <c r="Z326" s="1"/>
    </row>
    <row r="327" spans="1:26">
      <c r="A327" s="1"/>
      <c r="B327" s="1"/>
      <c r="C327" s="1"/>
      <c r="D327" s="1"/>
      <c r="E327" s="1"/>
      <c r="F327" s="1"/>
      <c r="G327" s="1"/>
      <c r="H327" s="1"/>
      <c r="I327" s="1"/>
      <c r="J327" s="1"/>
      <c r="P327" s="1"/>
      <c r="Q327" s="1"/>
      <c r="R327" s="1"/>
      <c r="S327" s="1"/>
      <c r="T327" s="1"/>
      <c r="U327" s="1"/>
      <c r="V327" s="1"/>
      <c r="W327" s="1"/>
      <c r="X327" s="1"/>
      <c r="Y327" s="1"/>
      <c r="Z327" s="1"/>
    </row>
    <row r="328" spans="1:26">
      <c r="A328" s="1"/>
      <c r="B328" s="1"/>
      <c r="C328" s="1"/>
      <c r="D328" s="1"/>
      <c r="E328" s="1"/>
      <c r="F328" s="1"/>
      <c r="G328" s="1"/>
      <c r="H328" s="1"/>
      <c r="I328" s="1"/>
      <c r="J328" s="1"/>
      <c r="P328" s="1"/>
      <c r="Q328" s="1"/>
      <c r="R328" s="1"/>
      <c r="S328" s="1"/>
      <c r="T328" s="1"/>
      <c r="U328" s="1"/>
      <c r="V328" s="1"/>
      <c r="W328" s="1"/>
      <c r="X328" s="1"/>
      <c r="Y328" s="1"/>
      <c r="Z328" s="1"/>
    </row>
    <row r="329" spans="1:26">
      <c r="A329" s="1"/>
      <c r="B329" s="1"/>
      <c r="C329" s="1"/>
      <c r="D329" s="1"/>
      <c r="E329" s="1"/>
      <c r="F329" s="1"/>
      <c r="G329" s="1"/>
      <c r="H329" s="1"/>
      <c r="I329" s="1"/>
      <c r="J329" s="1"/>
      <c r="P329" s="1"/>
      <c r="Q329" s="1"/>
      <c r="R329" s="1"/>
      <c r="S329" s="1"/>
      <c r="T329" s="1"/>
      <c r="U329" s="1"/>
      <c r="V329" s="1"/>
      <c r="W329" s="1"/>
      <c r="X329" s="1"/>
      <c r="Y329" s="1"/>
      <c r="Z329" s="1"/>
    </row>
    <row r="330" spans="1:26">
      <c r="A330" s="1"/>
      <c r="B330" s="1"/>
      <c r="C330" s="1"/>
      <c r="D330" s="1"/>
      <c r="E330" s="1"/>
      <c r="F330" s="1"/>
      <c r="G330" s="1"/>
      <c r="H330" s="1"/>
      <c r="I330" s="1"/>
      <c r="J330" s="1"/>
      <c r="P330" s="1"/>
      <c r="Q330" s="1"/>
      <c r="R330" s="1"/>
      <c r="S330" s="1"/>
      <c r="T330" s="1"/>
      <c r="U330" s="1"/>
      <c r="V330" s="1"/>
      <c r="W330" s="1"/>
      <c r="X330" s="1"/>
      <c r="Y330" s="1"/>
      <c r="Z330" s="1"/>
    </row>
    <row r="331" spans="1:26">
      <c r="A331" s="1"/>
      <c r="B331" s="1"/>
      <c r="C331" s="1"/>
      <c r="D331" s="1"/>
      <c r="E331" s="1"/>
      <c r="F331" s="1"/>
      <c r="G331" s="1"/>
      <c r="H331" s="1"/>
      <c r="I331" s="1"/>
      <c r="J331" s="1"/>
      <c r="P331" s="1"/>
      <c r="Q331" s="1"/>
      <c r="R331" s="1"/>
      <c r="S331" s="1"/>
      <c r="T331" s="1"/>
      <c r="U331" s="1"/>
      <c r="V331" s="1"/>
      <c r="W331" s="1"/>
      <c r="X331" s="1"/>
      <c r="Y331" s="1"/>
      <c r="Z331" s="1"/>
    </row>
    <row r="332" spans="1:26">
      <c r="A332" s="1"/>
      <c r="B332" s="1"/>
      <c r="C332" s="1"/>
      <c r="D332" s="1"/>
      <c r="E332" s="1"/>
      <c r="F332" s="1"/>
      <c r="G332" s="1"/>
      <c r="H332" s="1"/>
      <c r="I332" s="1"/>
      <c r="J332" s="1"/>
      <c r="P332" s="1"/>
      <c r="Q332" s="1"/>
      <c r="R332" s="1"/>
      <c r="S332" s="1"/>
      <c r="T332" s="1"/>
      <c r="U332" s="1"/>
      <c r="V332" s="1"/>
      <c r="W332" s="1"/>
      <c r="X332" s="1"/>
      <c r="Y332" s="1"/>
      <c r="Z332" s="1"/>
    </row>
    <row r="333" spans="1:26">
      <c r="A333" s="1"/>
      <c r="B333" s="1"/>
      <c r="C333" s="1"/>
      <c r="D333" s="1"/>
      <c r="E333" s="1"/>
      <c r="F333" s="1"/>
      <c r="G333" s="1"/>
      <c r="H333" s="1"/>
      <c r="I333" s="1"/>
      <c r="J333" s="1"/>
      <c r="P333" s="1"/>
      <c r="Q333" s="1"/>
      <c r="R333" s="1"/>
      <c r="S333" s="1"/>
      <c r="T333" s="1"/>
      <c r="U333" s="1"/>
      <c r="V333" s="1"/>
      <c r="W333" s="1"/>
      <c r="X333" s="1"/>
      <c r="Y333" s="1"/>
      <c r="Z333" s="1"/>
    </row>
    <row r="334" spans="1:26">
      <c r="A334" s="1"/>
      <c r="B334" s="1"/>
      <c r="C334" s="1"/>
      <c r="D334" s="1"/>
      <c r="E334" s="1"/>
      <c r="F334" s="1"/>
      <c r="G334" s="1"/>
      <c r="H334" s="1"/>
      <c r="I334" s="1"/>
      <c r="J334" s="1"/>
      <c r="P334" s="1"/>
      <c r="Q334" s="1"/>
      <c r="R334" s="1"/>
      <c r="S334" s="1"/>
      <c r="T334" s="1"/>
      <c r="U334" s="1"/>
      <c r="V334" s="1"/>
      <c r="W334" s="1"/>
      <c r="X334" s="1"/>
      <c r="Y334" s="1"/>
      <c r="Z334" s="1"/>
    </row>
    <row r="335" spans="1:26">
      <c r="A335" s="1"/>
      <c r="B335" s="1"/>
      <c r="C335" s="1"/>
      <c r="D335" s="1"/>
      <c r="E335" s="1"/>
      <c r="F335" s="1"/>
      <c r="G335" s="1"/>
      <c r="H335" s="1"/>
      <c r="I335" s="1"/>
      <c r="J335" s="1"/>
      <c r="P335" s="1"/>
      <c r="Q335" s="1"/>
      <c r="R335" s="1"/>
      <c r="S335" s="1"/>
      <c r="T335" s="1"/>
      <c r="U335" s="1"/>
      <c r="V335" s="1"/>
      <c r="W335" s="1"/>
      <c r="X335" s="1"/>
      <c r="Y335" s="1"/>
      <c r="Z335" s="1"/>
    </row>
    <row r="336" spans="1:26">
      <c r="A336" s="1"/>
      <c r="B336" s="1"/>
      <c r="C336" s="1"/>
      <c r="D336" s="1"/>
      <c r="E336" s="1"/>
      <c r="F336" s="1"/>
      <c r="G336" s="1"/>
      <c r="H336" s="1"/>
      <c r="I336" s="1"/>
      <c r="J336" s="1"/>
      <c r="P336" s="1"/>
      <c r="Q336" s="1"/>
      <c r="R336" s="1"/>
      <c r="S336" s="1"/>
      <c r="T336" s="1"/>
      <c r="U336" s="1"/>
      <c r="V336" s="1"/>
      <c r="W336" s="1"/>
      <c r="X336" s="1"/>
      <c r="Y336" s="1"/>
      <c r="Z336" s="1"/>
    </row>
    <row r="337" spans="1:26">
      <c r="A337" s="1"/>
      <c r="B337" s="1"/>
      <c r="C337" s="1"/>
      <c r="D337" s="1"/>
      <c r="E337" s="1"/>
      <c r="F337" s="1"/>
      <c r="G337" s="1"/>
      <c r="H337" s="1"/>
      <c r="I337" s="1"/>
      <c r="J337" s="1"/>
      <c r="P337" s="1"/>
      <c r="Q337" s="1"/>
      <c r="R337" s="1"/>
      <c r="S337" s="1"/>
      <c r="T337" s="1"/>
      <c r="U337" s="1"/>
      <c r="V337" s="1"/>
      <c r="W337" s="1"/>
      <c r="X337" s="1"/>
      <c r="Y337" s="1"/>
      <c r="Z337" s="1"/>
    </row>
    <row r="338" spans="1:26">
      <c r="A338" s="1"/>
      <c r="B338" s="1"/>
      <c r="C338" s="1"/>
      <c r="D338" s="1"/>
      <c r="E338" s="1"/>
      <c r="F338" s="1"/>
      <c r="G338" s="1"/>
      <c r="H338" s="1"/>
      <c r="I338" s="1"/>
      <c r="J338" s="1"/>
      <c r="P338" s="1"/>
      <c r="Q338" s="1"/>
      <c r="R338" s="1"/>
      <c r="S338" s="1"/>
      <c r="T338" s="1"/>
      <c r="U338" s="1"/>
      <c r="V338" s="1"/>
      <c r="W338" s="1"/>
      <c r="X338" s="1"/>
      <c r="Y338" s="1"/>
      <c r="Z338" s="1"/>
    </row>
    <row r="339" spans="1:26">
      <c r="A339" s="1"/>
      <c r="B339" s="1"/>
      <c r="C339" s="1"/>
      <c r="D339" s="1"/>
      <c r="E339" s="1"/>
      <c r="F339" s="1"/>
      <c r="G339" s="1"/>
      <c r="H339" s="1"/>
      <c r="I339" s="1"/>
      <c r="J339" s="1"/>
      <c r="P339" s="1"/>
      <c r="Q339" s="1"/>
      <c r="R339" s="1"/>
      <c r="S339" s="1"/>
      <c r="T339" s="1"/>
      <c r="U339" s="1"/>
      <c r="V339" s="1"/>
      <c r="W339" s="1"/>
      <c r="X339" s="1"/>
      <c r="Y339" s="1"/>
      <c r="Z339" s="1"/>
    </row>
    <row r="340" spans="1:26">
      <c r="A340" s="1"/>
      <c r="B340" s="1"/>
      <c r="C340" s="1"/>
      <c r="D340" s="1"/>
      <c r="E340" s="1"/>
      <c r="F340" s="1"/>
      <c r="G340" s="1"/>
      <c r="H340" s="1"/>
      <c r="I340" s="1"/>
      <c r="J340" s="1"/>
      <c r="P340" s="1"/>
      <c r="Q340" s="1"/>
      <c r="R340" s="1"/>
      <c r="S340" s="1"/>
      <c r="T340" s="1"/>
      <c r="U340" s="1"/>
      <c r="V340" s="1"/>
      <c r="W340" s="1"/>
      <c r="X340" s="1"/>
      <c r="Y340" s="1"/>
      <c r="Z340" s="1"/>
    </row>
    <row r="341" spans="1:26">
      <c r="A341" s="1"/>
      <c r="B341" s="1"/>
      <c r="C341" s="1"/>
      <c r="D341" s="1"/>
      <c r="E341" s="1"/>
      <c r="F341" s="1"/>
      <c r="G341" s="1"/>
      <c r="H341" s="1"/>
      <c r="I341" s="1"/>
      <c r="J341" s="1"/>
      <c r="P341" s="1"/>
      <c r="Q341" s="1"/>
      <c r="R341" s="1"/>
      <c r="S341" s="1"/>
      <c r="T341" s="1"/>
      <c r="U341" s="1"/>
      <c r="V341" s="1"/>
      <c r="W341" s="1"/>
      <c r="X341" s="1"/>
      <c r="Y341" s="1"/>
      <c r="Z341" s="1"/>
    </row>
    <row r="342" spans="1:26">
      <c r="A342" s="1"/>
      <c r="B342" s="1"/>
      <c r="C342" s="1"/>
      <c r="D342" s="1"/>
      <c r="E342" s="1"/>
      <c r="F342" s="1"/>
      <c r="G342" s="1"/>
      <c r="H342" s="1"/>
      <c r="I342" s="1"/>
      <c r="J342" s="1"/>
      <c r="P342" s="1"/>
      <c r="Q342" s="1"/>
      <c r="R342" s="1"/>
      <c r="S342" s="1"/>
      <c r="T342" s="1"/>
      <c r="U342" s="1"/>
      <c r="V342" s="1"/>
      <c r="W342" s="1"/>
      <c r="X342" s="1"/>
      <c r="Y342" s="1"/>
      <c r="Z342" s="1"/>
    </row>
    <row r="343" spans="1:26">
      <c r="A343" s="1"/>
      <c r="B343" s="1"/>
      <c r="C343" s="1"/>
      <c r="D343" s="1"/>
      <c r="E343" s="1"/>
      <c r="F343" s="1"/>
      <c r="G343" s="1"/>
      <c r="H343" s="1"/>
      <c r="I343" s="1"/>
      <c r="J343" s="1"/>
      <c r="P343" s="1"/>
      <c r="Q343" s="1"/>
      <c r="R343" s="1"/>
      <c r="S343" s="1"/>
      <c r="T343" s="1"/>
      <c r="U343" s="1"/>
      <c r="V343" s="1"/>
      <c r="W343" s="1"/>
      <c r="X343" s="1"/>
      <c r="Y343" s="1"/>
      <c r="Z343" s="1"/>
    </row>
    <row r="344" spans="1:26">
      <c r="A344" s="1"/>
      <c r="B344" s="1"/>
      <c r="C344" s="1"/>
      <c r="D344" s="1"/>
      <c r="E344" s="1"/>
      <c r="F344" s="1"/>
      <c r="G344" s="1"/>
      <c r="H344" s="1"/>
      <c r="I344" s="1"/>
      <c r="J344" s="1"/>
      <c r="P344" s="1"/>
      <c r="Q344" s="1"/>
      <c r="R344" s="1"/>
      <c r="S344" s="1"/>
      <c r="T344" s="1"/>
      <c r="U344" s="1"/>
      <c r="V344" s="1"/>
      <c r="W344" s="1"/>
      <c r="X344" s="1"/>
      <c r="Y344" s="1"/>
      <c r="Z344" s="1"/>
    </row>
    <row r="345" spans="1:26">
      <c r="A345" s="1"/>
      <c r="B345" s="1"/>
      <c r="C345" s="1"/>
      <c r="D345" s="1"/>
      <c r="E345" s="1"/>
      <c r="F345" s="1"/>
      <c r="G345" s="1"/>
      <c r="H345" s="1"/>
      <c r="I345" s="1"/>
      <c r="J345" s="1"/>
      <c r="P345" s="1"/>
      <c r="Q345" s="1"/>
      <c r="R345" s="1"/>
      <c r="S345" s="1"/>
      <c r="T345" s="1"/>
      <c r="U345" s="1"/>
      <c r="V345" s="1"/>
      <c r="W345" s="1"/>
      <c r="X345" s="1"/>
      <c r="Y345" s="1"/>
      <c r="Z345" s="1"/>
    </row>
    <row r="346" spans="1:26">
      <c r="A346" s="1"/>
      <c r="B346" s="1"/>
      <c r="C346" s="1"/>
      <c r="D346" s="1"/>
      <c r="E346" s="1"/>
      <c r="F346" s="1"/>
      <c r="G346" s="1"/>
      <c r="H346" s="1"/>
      <c r="I346" s="1"/>
      <c r="J346" s="1"/>
      <c r="P346" s="1"/>
      <c r="Q346" s="1"/>
      <c r="R346" s="1"/>
      <c r="S346" s="1"/>
      <c r="T346" s="1"/>
      <c r="U346" s="1"/>
      <c r="V346" s="1"/>
      <c r="W346" s="1"/>
      <c r="X346" s="1"/>
      <c r="Y346" s="1"/>
      <c r="Z346" s="1"/>
    </row>
    <row r="347" spans="1:26">
      <c r="A347" s="1"/>
      <c r="B347" s="1"/>
      <c r="C347" s="1"/>
      <c r="D347" s="1"/>
      <c r="E347" s="1"/>
      <c r="F347" s="1"/>
      <c r="G347" s="1"/>
      <c r="H347" s="1"/>
      <c r="I347" s="1"/>
      <c r="J347" s="1"/>
      <c r="P347" s="1"/>
      <c r="Q347" s="1"/>
      <c r="R347" s="1"/>
      <c r="S347" s="1"/>
      <c r="T347" s="1"/>
      <c r="U347" s="1"/>
      <c r="V347" s="1"/>
      <c r="W347" s="1"/>
      <c r="X347" s="1"/>
      <c r="Y347" s="1"/>
      <c r="Z347" s="1"/>
    </row>
    <row r="348" spans="1:26">
      <c r="A348" s="1"/>
      <c r="B348" s="1"/>
      <c r="C348" s="1"/>
      <c r="D348" s="1"/>
      <c r="E348" s="1"/>
      <c r="F348" s="1"/>
      <c r="G348" s="1"/>
      <c r="H348" s="1"/>
      <c r="I348" s="1"/>
      <c r="J348" s="1"/>
      <c r="P348" s="1"/>
      <c r="Q348" s="1"/>
      <c r="R348" s="1"/>
      <c r="S348" s="1"/>
      <c r="T348" s="1"/>
      <c r="U348" s="1"/>
      <c r="V348" s="1"/>
      <c r="W348" s="1"/>
      <c r="X348" s="1"/>
      <c r="Y348" s="1"/>
      <c r="Z348" s="1"/>
    </row>
    <row r="349" spans="1:26">
      <c r="A349" s="1"/>
      <c r="B349" s="1"/>
      <c r="C349" s="1"/>
      <c r="D349" s="1"/>
      <c r="E349" s="1"/>
      <c r="F349" s="1"/>
      <c r="G349" s="1"/>
      <c r="H349" s="1"/>
      <c r="I349" s="1"/>
      <c r="J349" s="1"/>
      <c r="P349" s="1"/>
      <c r="Q349" s="1"/>
      <c r="R349" s="1"/>
      <c r="S349" s="1"/>
      <c r="T349" s="1"/>
      <c r="U349" s="1"/>
      <c r="V349" s="1"/>
      <c r="W349" s="1"/>
      <c r="X349" s="1"/>
      <c r="Y349" s="1"/>
      <c r="Z349" s="1"/>
    </row>
    <row r="350" spans="1:26">
      <c r="A350" s="1"/>
      <c r="B350" s="1"/>
      <c r="C350" s="1"/>
      <c r="D350" s="1"/>
      <c r="E350" s="1"/>
      <c r="F350" s="1"/>
      <c r="G350" s="1"/>
      <c r="H350" s="1"/>
      <c r="I350" s="1"/>
      <c r="J350" s="1"/>
      <c r="P350" s="1"/>
      <c r="Q350" s="1"/>
      <c r="R350" s="1"/>
      <c r="S350" s="1"/>
      <c r="T350" s="1"/>
      <c r="U350" s="1"/>
      <c r="V350" s="1"/>
      <c r="W350" s="1"/>
      <c r="X350" s="1"/>
      <c r="Y350" s="1"/>
      <c r="Z350" s="1"/>
    </row>
    <row r="351" spans="1:26">
      <c r="A351" s="1"/>
      <c r="B351" s="1"/>
      <c r="C351" s="1"/>
      <c r="D351" s="1"/>
      <c r="E351" s="1"/>
      <c r="F351" s="1"/>
      <c r="G351" s="1"/>
      <c r="H351" s="1"/>
      <c r="I351" s="1"/>
      <c r="J351" s="1"/>
      <c r="P351" s="1"/>
      <c r="Q351" s="1"/>
      <c r="R351" s="1"/>
      <c r="S351" s="1"/>
      <c r="T351" s="1"/>
      <c r="U351" s="1"/>
      <c r="V351" s="1"/>
      <c r="W351" s="1"/>
      <c r="X351" s="1"/>
      <c r="Y351" s="1"/>
      <c r="Z351" s="1"/>
    </row>
    <row r="352" spans="1:26">
      <c r="A352" s="1"/>
      <c r="B352" s="1"/>
      <c r="C352" s="1"/>
      <c r="D352" s="1"/>
      <c r="E352" s="1"/>
      <c r="F352" s="1"/>
      <c r="G352" s="1"/>
      <c r="H352" s="1"/>
      <c r="I352" s="1"/>
      <c r="J352" s="1"/>
      <c r="P352" s="1"/>
      <c r="Q352" s="1"/>
      <c r="R352" s="1"/>
      <c r="S352" s="1"/>
      <c r="T352" s="1"/>
      <c r="U352" s="1"/>
      <c r="V352" s="1"/>
      <c r="W352" s="1"/>
      <c r="X352" s="1"/>
      <c r="Y352" s="1"/>
      <c r="Z352" s="1"/>
    </row>
    <row r="353" spans="1:26">
      <c r="A353" s="1"/>
      <c r="B353" s="1"/>
      <c r="C353" s="1"/>
      <c r="D353" s="1"/>
      <c r="E353" s="1"/>
      <c r="F353" s="1"/>
      <c r="G353" s="1"/>
      <c r="H353" s="1"/>
      <c r="I353" s="1"/>
      <c r="J353" s="1"/>
      <c r="P353" s="1"/>
      <c r="Q353" s="1"/>
      <c r="R353" s="1"/>
      <c r="S353" s="1"/>
      <c r="T353" s="1"/>
      <c r="U353" s="1"/>
      <c r="V353" s="1"/>
      <c r="W353" s="1"/>
      <c r="X353" s="1"/>
      <c r="Y353" s="1"/>
      <c r="Z353" s="1"/>
    </row>
    <row r="354" spans="1:26">
      <c r="A354" s="1"/>
      <c r="B354" s="1"/>
      <c r="C354" s="1"/>
      <c r="D354" s="1"/>
      <c r="E354" s="1"/>
      <c r="F354" s="1"/>
      <c r="G354" s="1"/>
      <c r="H354" s="1"/>
      <c r="I354" s="1"/>
      <c r="J354" s="1"/>
      <c r="P354" s="1"/>
      <c r="Q354" s="1"/>
      <c r="R354" s="1"/>
      <c r="S354" s="1"/>
      <c r="T354" s="1"/>
      <c r="U354" s="1"/>
      <c r="V354" s="1"/>
      <c r="W354" s="1"/>
      <c r="X354" s="1"/>
      <c r="Y354" s="1"/>
      <c r="Z354" s="1"/>
    </row>
    <row r="355" spans="1:26">
      <c r="A355" s="1"/>
      <c r="B355" s="1"/>
      <c r="C355" s="1"/>
      <c r="D355" s="1"/>
      <c r="E355" s="1"/>
      <c r="F355" s="1"/>
      <c r="G355" s="1"/>
      <c r="H355" s="1"/>
      <c r="I355" s="1"/>
      <c r="J355" s="1"/>
      <c r="P355" s="1"/>
      <c r="Q355" s="1"/>
      <c r="R355" s="1"/>
      <c r="S355" s="1"/>
      <c r="T355" s="1"/>
      <c r="U355" s="1"/>
      <c r="V355" s="1"/>
      <c r="W355" s="1"/>
      <c r="X355" s="1"/>
      <c r="Y355" s="1"/>
      <c r="Z355" s="1"/>
    </row>
    <row r="356" spans="1:26">
      <c r="A356" s="1"/>
      <c r="B356" s="1"/>
      <c r="C356" s="1"/>
      <c r="D356" s="1"/>
      <c r="E356" s="1"/>
      <c r="F356" s="1"/>
      <c r="G356" s="1"/>
      <c r="H356" s="1"/>
      <c r="I356" s="1"/>
      <c r="J356" s="1"/>
      <c r="P356" s="1"/>
      <c r="Q356" s="1"/>
      <c r="R356" s="1"/>
      <c r="S356" s="1"/>
      <c r="T356" s="1"/>
      <c r="U356" s="1"/>
      <c r="V356" s="1"/>
      <c r="W356" s="1"/>
      <c r="X356" s="1"/>
      <c r="Y356" s="1"/>
      <c r="Z356" s="1"/>
    </row>
    <row r="357" spans="1:26">
      <c r="A357" s="1"/>
      <c r="B357" s="1"/>
      <c r="C357" s="1"/>
      <c r="D357" s="1"/>
      <c r="E357" s="1"/>
      <c r="F357" s="1"/>
      <c r="G357" s="1"/>
      <c r="H357" s="1"/>
      <c r="I357" s="1"/>
      <c r="J357" s="1"/>
      <c r="P357" s="1"/>
      <c r="Q357" s="1"/>
      <c r="R357" s="1"/>
      <c r="S357" s="1"/>
      <c r="T357" s="1"/>
      <c r="U357" s="1"/>
      <c r="V357" s="1"/>
      <c r="W357" s="1"/>
      <c r="X357" s="1"/>
      <c r="Y357" s="1"/>
      <c r="Z357" s="1"/>
    </row>
    <row r="358" spans="1:26">
      <c r="A358" s="1"/>
      <c r="B358" s="1"/>
      <c r="C358" s="1"/>
      <c r="D358" s="1"/>
      <c r="E358" s="1"/>
      <c r="F358" s="1"/>
      <c r="G358" s="1"/>
      <c r="H358" s="1"/>
      <c r="I358" s="1"/>
      <c r="J358" s="1"/>
      <c r="P358" s="1"/>
      <c r="Q358" s="1"/>
      <c r="R358" s="1"/>
      <c r="S358" s="1"/>
      <c r="T358" s="1"/>
      <c r="U358" s="1"/>
      <c r="V358" s="1"/>
      <c r="W358" s="1"/>
      <c r="X358" s="1"/>
      <c r="Y358" s="1"/>
      <c r="Z358" s="1"/>
    </row>
    <row r="359" spans="1:26">
      <c r="A359" s="1"/>
      <c r="B359" s="1"/>
      <c r="C359" s="1"/>
      <c r="D359" s="1"/>
      <c r="E359" s="1"/>
      <c r="F359" s="1"/>
      <c r="G359" s="1"/>
      <c r="H359" s="1"/>
      <c r="I359" s="1"/>
      <c r="J359" s="1"/>
      <c r="P359" s="1"/>
      <c r="Q359" s="1"/>
      <c r="R359" s="1"/>
      <c r="S359" s="1"/>
      <c r="T359" s="1"/>
      <c r="U359" s="1"/>
      <c r="V359" s="1"/>
      <c r="W359" s="1"/>
      <c r="X359" s="1"/>
      <c r="Y359" s="1"/>
      <c r="Z359" s="1"/>
    </row>
    <row r="360" spans="1:26">
      <c r="A360" s="1"/>
      <c r="B360" s="1"/>
      <c r="C360" s="1"/>
      <c r="D360" s="1"/>
      <c r="E360" s="1"/>
      <c r="F360" s="1"/>
      <c r="G360" s="1"/>
      <c r="H360" s="1"/>
      <c r="I360" s="1"/>
      <c r="J360" s="1"/>
      <c r="P360" s="1"/>
      <c r="Q360" s="1"/>
      <c r="R360" s="1"/>
      <c r="S360" s="1"/>
      <c r="T360" s="1"/>
      <c r="U360" s="1"/>
      <c r="V360" s="1"/>
      <c r="W360" s="1"/>
      <c r="X360" s="1"/>
      <c r="Y360" s="1"/>
      <c r="Z360" s="1"/>
    </row>
    <row r="361" spans="1:26">
      <c r="A361" s="1"/>
      <c r="B361" s="1"/>
      <c r="C361" s="1"/>
      <c r="D361" s="1"/>
      <c r="E361" s="1"/>
      <c r="F361" s="1"/>
      <c r="G361" s="1"/>
      <c r="H361" s="1"/>
      <c r="I361" s="1"/>
      <c r="J361" s="1"/>
      <c r="P361" s="1"/>
      <c r="Q361" s="1"/>
      <c r="R361" s="1"/>
      <c r="S361" s="1"/>
      <c r="T361" s="1"/>
      <c r="U361" s="1"/>
      <c r="V361" s="1"/>
      <c r="W361" s="1"/>
      <c r="X361" s="1"/>
      <c r="Y361" s="1"/>
      <c r="Z361" s="1"/>
    </row>
    <row r="362" spans="1:26">
      <c r="A362" s="1"/>
      <c r="B362" s="1"/>
      <c r="C362" s="1"/>
      <c r="D362" s="1"/>
      <c r="E362" s="1"/>
      <c r="F362" s="1"/>
      <c r="G362" s="1"/>
      <c r="H362" s="1"/>
      <c r="I362" s="1"/>
      <c r="J362" s="1"/>
      <c r="P362" s="1"/>
      <c r="Q362" s="1"/>
      <c r="R362" s="1"/>
      <c r="S362" s="1"/>
      <c r="T362" s="1"/>
      <c r="U362" s="1"/>
      <c r="V362" s="1"/>
      <c r="W362" s="1"/>
      <c r="X362" s="1"/>
      <c r="Y362" s="1"/>
      <c r="Z362" s="1"/>
    </row>
    <row r="363" spans="1:26">
      <c r="A363" s="1"/>
      <c r="B363" s="1"/>
      <c r="C363" s="1"/>
      <c r="D363" s="1"/>
      <c r="E363" s="1"/>
      <c r="F363" s="1"/>
      <c r="G363" s="1"/>
      <c r="H363" s="1"/>
      <c r="I363" s="1"/>
      <c r="J363" s="1"/>
      <c r="P363" s="1"/>
      <c r="Q363" s="1"/>
      <c r="R363" s="1"/>
      <c r="S363" s="1"/>
      <c r="T363" s="1"/>
      <c r="U363" s="1"/>
      <c r="V363" s="1"/>
      <c r="W363" s="1"/>
      <c r="X363" s="1"/>
      <c r="Y363" s="1"/>
      <c r="Z363" s="1"/>
    </row>
    <row r="364" spans="1:26">
      <c r="A364" s="1"/>
      <c r="B364" s="1"/>
      <c r="C364" s="1"/>
      <c r="D364" s="1"/>
      <c r="E364" s="1"/>
      <c r="F364" s="1"/>
      <c r="G364" s="1"/>
      <c r="H364" s="1"/>
      <c r="I364" s="1"/>
      <c r="J364" s="1"/>
      <c r="P364" s="1"/>
      <c r="Q364" s="1"/>
      <c r="R364" s="1"/>
      <c r="S364" s="1"/>
      <c r="T364" s="1"/>
      <c r="U364" s="1"/>
      <c r="V364" s="1"/>
      <c r="W364" s="1"/>
      <c r="X364" s="1"/>
      <c r="Y364" s="1"/>
      <c r="Z364" s="1"/>
    </row>
    <row r="365" spans="1:26">
      <c r="A365" s="1"/>
      <c r="B365" s="1"/>
      <c r="C365" s="1"/>
      <c r="D365" s="1"/>
      <c r="E365" s="1"/>
      <c r="F365" s="1"/>
      <c r="G365" s="1"/>
      <c r="H365" s="1"/>
      <c r="I365" s="1"/>
      <c r="J365" s="1"/>
      <c r="P365" s="1"/>
      <c r="Q365" s="1"/>
      <c r="R365" s="1"/>
      <c r="S365" s="1"/>
      <c r="T365" s="1"/>
      <c r="U365" s="1"/>
      <c r="V365" s="1"/>
      <c r="W365" s="1"/>
      <c r="X365" s="1"/>
      <c r="Y365" s="1"/>
      <c r="Z365" s="1"/>
    </row>
    <row r="366" spans="1:26">
      <c r="A366" s="1"/>
      <c r="B366" s="1"/>
      <c r="C366" s="1"/>
      <c r="D366" s="1"/>
      <c r="E366" s="1"/>
      <c r="F366" s="1"/>
      <c r="G366" s="1"/>
      <c r="H366" s="1"/>
      <c r="I366" s="1"/>
      <c r="J366" s="1"/>
      <c r="P366" s="1"/>
      <c r="Q366" s="1"/>
      <c r="R366" s="1"/>
      <c r="S366" s="1"/>
      <c r="T366" s="1"/>
      <c r="U366" s="1"/>
      <c r="V366" s="1"/>
      <c r="W366" s="1"/>
      <c r="X366" s="1"/>
      <c r="Y366" s="1"/>
      <c r="Z366" s="1"/>
    </row>
    <row r="367" spans="1:26">
      <c r="A367" s="1"/>
      <c r="B367" s="1"/>
      <c r="C367" s="1"/>
      <c r="D367" s="1"/>
      <c r="E367" s="1"/>
      <c r="F367" s="1"/>
      <c r="G367" s="1"/>
      <c r="H367" s="1"/>
      <c r="I367" s="1"/>
      <c r="J367" s="1"/>
      <c r="P367" s="1"/>
      <c r="Q367" s="1"/>
      <c r="R367" s="1"/>
      <c r="S367" s="1"/>
      <c r="T367" s="1"/>
      <c r="U367" s="1"/>
      <c r="V367" s="1"/>
      <c r="W367" s="1"/>
      <c r="X367" s="1"/>
      <c r="Y367" s="1"/>
      <c r="Z367" s="1"/>
    </row>
    <row r="368" spans="1:26">
      <c r="A368" s="1"/>
      <c r="B368" s="1"/>
      <c r="C368" s="1"/>
      <c r="D368" s="1"/>
      <c r="E368" s="1"/>
      <c r="F368" s="1"/>
      <c r="G368" s="1"/>
      <c r="H368" s="1"/>
      <c r="I368" s="1"/>
      <c r="J368" s="1"/>
      <c r="P368" s="1"/>
      <c r="Q368" s="1"/>
      <c r="R368" s="1"/>
      <c r="S368" s="1"/>
      <c r="T368" s="1"/>
      <c r="U368" s="1"/>
      <c r="V368" s="1"/>
      <c r="W368" s="1"/>
      <c r="X368" s="1"/>
      <c r="Y368" s="1"/>
      <c r="Z368" s="1"/>
    </row>
    <row r="369" spans="1:26">
      <c r="A369" s="1"/>
      <c r="B369" s="1"/>
      <c r="C369" s="1"/>
      <c r="D369" s="1"/>
      <c r="E369" s="1"/>
      <c r="F369" s="1"/>
      <c r="G369" s="1"/>
      <c r="H369" s="1"/>
      <c r="I369" s="1"/>
      <c r="J369" s="1"/>
      <c r="P369" s="1"/>
      <c r="Q369" s="1"/>
      <c r="R369" s="1"/>
      <c r="S369" s="1"/>
      <c r="T369" s="1"/>
      <c r="U369" s="1"/>
      <c r="V369" s="1"/>
      <c r="W369" s="1"/>
      <c r="X369" s="1"/>
      <c r="Y369" s="1"/>
      <c r="Z369" s="1"/>
    </row>
    <row r="370" spans="1:26">
      <c r="A370" s="1"/>
      <c r="B370" s="1"/>
      <c r="C370" s="1"/>
      <c r="D370" s="1"/>
      <c r="E370" s="1"/>
      <c r="F370" s="1"/>
      <c r="G370" s="1"/>
      <c r="H370" s="1"/>
      <c r="I370" s="1"/>
      <c r="J370" s="1"/>
      <c r="P370" s="1"/>
      <c r="Q370" s="1"/>
      <c r="R370" s="1"/>
      <c r="S370" s="1"/>
      <c r="T370" s="1"/>
      <c r="U370" s="1"/>
      <c r="V370" s="1"/>
      <c r="W370" s="1"/>
      <c r="X370" s="1"/>
      <c r="Y370" s="1"/>
      <c r="Z370" s="1"/>
    </row>
    <row r="371" spans="1:26">
      <c r="A371" s="1"/>
      <c r="B371" s="1"/>
      <c r="C371" s="1"/>
      <c r="D371" s="1"/>
      <c r="E371" s="1"/>
      <c r="F371" s="1"/>
      <c r="G371" s="1"/>
      <c r="H371" s="1"/>
      <c r="I371" s="1"/>
      <c r="J371" s="1"/>
      <c r="P371" s="1"/>
      <c r="Q371" s="1"/>
      <c r="R371" s="1"/>
      <c r="S371" s="1"/>
      <c r="T371" s="1"/>
      <c r="U371" s="1"/>
      <c r="V371" s="1"/>
      <c r="W371" s="1"/>
      <c r="X371" s="1"/>
      <c r="Y371" s="1"/>
      <c r="Z371" s="1"/>
    </row>
    <row r="372" spans="1:26">
      <c r="A372" s="1"/>
      <c r="B372" s="1"/>
      <c r="C372" s="1"/>
      <c r="D372" s="1"/>
      <c r="E372" s="1"/>
      <c r="F372" s="1"/>
      <c r="G372" s="1"/>
      <c r="H372" s="1"/>
      <c r="I372" s="1"/>
      <c r="J372" s="1"/>
      <c r="P372" s="1"/>
      <c r="Q372" s="1"/>
      <c r="R372" s="1"/>
      <c r="S372" s="1"/>
      <c r="T372" s="1"/>
      <c r="U372" s="1"/>
      <c r="V372" s="1"/>
      <c r="W372" s="1"/>
      <c r="X372" s="1"/>
      <c r="Y372" s="1"/>
      <c r="Z372" s="1"/>
    </row>
    <row r="373" spans="1:26">
      <c r="A373" s="1"/>
      <c r="B373" s="1"/>
      <c r="C373" s="1"/>
      <c r="D373" s="1"/>
      <c r="E373" s="1"/>
      <c r="F373" s="1"/>
      <c r="G373" s="1"/>
      <c r="H373" s="1"/>
      <c r="I373" s="1"/>
      <c r="J373" s="1"/>
      <c r="P373" s="1"/>
      <c r="Q373" s="1"/>
      <c r="R373" s="1"/>
      <c r="S373" s="1"/>
      <c r="T373" s="1"/>
      <c r="U373" s="1"/>
      <c r="V373" s="1"/>
      <c r="W373" s="1"/>
      <c r="X373" s="1"/>
      <c r="Y373" s="1"/>
      <c r="Z373" s="1"/>
    </row>
    <row r="374" spans="1:26">
      <c r="A374" s="1"/>
      <c r="B374" s="1"/>
      <c r="C374" s="1"/>
      <c r="D374" s="1"/>
      <c r="E374" s="1"/>
      <c r="F374" s="1"/>
      <c r="G374" s="1"/>
      <c r="H374" s="1"/>
      <c r="I374" s="1"/>
      <c r="J374" s="1"/>
      <c r="P374" s="1"/>
      <c r="Q374" s="1"/>
      <c r="R374" s="1"/>
      <c r="S374" s="1"/>
      <c r="T374" s="1"/>
      <c r="U374" s="1"/>
      <c r="V374" s="1"/>
      <c r="W374" s="1"/>
      <c r="X374" s="1"/>
      <c r="Y374" s="1"/>
      <c r="Z374" s="1"/>
    </row>
    <row r="375" spans="1:26">
      <c r="A375" s="1"/>
      <c r="B375" s="1"/>
      <c r="C375" s="1"/>
      <c r="D375" s="1"/>
      <c r="E375" s="1"/>
      <c r="F375" s="1"/>
      <c r="G375" s="1"/>
      <c r="H375" s="1"/>
      <c r="I375" s="1"/>
      <c r="J375" s="1"/>
      <c r="P375" s="1"/>
      <c r="Q375" s="1"/>
      <c r="R375" s="1"/>
      <c r="S375" s="1"/>
      <c r="T375" s="1"/>
      <c r="U375" s="1"/>
      <c r="V375" s="1"/>
      <c r="W375" s="1"/>
      <c r="X375" s="1"/>
      <c r="Y375" s="1"/>
      <c r="Z375" s="1"/>
    </row>
    <row r="376" spans="1:26">
      <c r="A376" s="1"/>
      <c r="B376" s="1"/>
      <c r="C376" s="1"/>
      <c r="D376" s="1"/>
      <c r="E376" s="1"/>
      <c r="F376" s="1"/>
      <c r="G376" s="1"/>
      <c r="H376" s="1"/>
      <c r="I376" s="1"/>
      <c r="J376" s="1"/>
      <c r="P376" s="1"/>
      <c r="Q376" s="1"/>
      <c r="R376" s="1"/>
      <c r="S376" s="1"/>
      <c r="T376" s="1"/>
      <c r="U376" s="1"/>
      <c r="V376" s="1"/>
      <c r="W376" s="1"/>
      <c r="X376" s="1"/>
      <c r="Y376" s="1"/>
      <c r="Z376" s="1"/>
    </row>
    <row r="377" spans="1:26">
      <c r="A377" s="1"/>
      <c r="B377" s="1"/>
      <c r="C377" s="1"/>
      <c r="D377" s="1"/>
      <c r="E377" s="1"/>
      <c r="F377" s="1"/>
      <c r="G377" s="1"/>
      <c r="H377" s="1"/>
      <c r="I377" s="1"/>
      <c r="J377" s="1"/>
      <c r="P377" s="1"/>
      <c r="Q377" s="1"/>
      <c r="R377" s="1"/>
      <c r="S377" s="1"/>
      <c r="T377" s="1"/>
      <c r="U377" s="1"/>
      <c r="V377" s="1"/>
      <c r="W377" s="1"/>
      <c r="X377" s="1"/>
      <c r="Y377" s="1"/>
      <c r="Z377" s="1"/>
    </row>
    <row r="378" spans="1:26">
      <c r="A378" s="1"/>
      <c r="B378" s="1"/>
      <c r="C378" s="1"/>
      <c r="D378" s="1"/>
      <c r="E378" s="1"/>
      <c r="F378" s="1"/>
      <c r="G378" s="1"/>
      <c r="H378" s="1"/>
      <c r="I378" s="1"/>
      <c r="J378" s="1"/>
      <c r="P378" s="1"/>
      <c r="Q378" s="1"/>
      <c r="R378" s="1"/>
      <c r="S378" s="1"/>
      <c r="T378" s="1"/>
      <c r="U378" s="1"/>
      <c r="V378" s="1"/>
      <c r="W378" s="1"/>
      <c r="X378" s="1"/>
      <c r="Y378" s="1"/>
      <c r="Z378" s="1"/>
    </row>
    <row r="379" spans="1:26">
      <c r="A379" s="1"/>
      <c r="B379" s="1"/>
      <c r="C379" s="1"/>
      <c r="D379" s="1"/>
      <c r="E379" s="1"/>
      <c r="F379" s="1"/>
      <c r="G379" s="1"/>
      <c r="H379" s="1"/>
      <c r="I379" s="1"/>
      <c r="J379" s="1"/>
      <c r="P379" s="1"/>
      <c r="Q379" s="1"/>
      <c r="R379" s="1"/>
      <c r="S379" s="1"/>
      <c r="T379" s="1"/>
      <c r="U379" s="1"/>
      <c r="V379" s="1"/>
      <c r="W379" s="1"/>
      <c r="X379" s="1"/>
      <c r="Y379" s="1"/>
      <c r="Z379" s="1"/>
    </row>
    <row r="380" spans="1:26">
      <c r="A380" s="1"/>
      <c r="B380" s="1"/>
      <c r="C380" s="1"/>
      <c r="D380" s="1"/>
      <c r="E380" s="1"/>
      <c r="F380" s="1"/>
      <c r="G380" s="1"/>
      <c r="H380" s="1"/>
      <c r="I380" s="1"/>
      <c r="J380" s="1"/>
      <c r="P380" s="1"/>
      <c r="Q380" s="1"/>
      <c r="R380" s="1"/>
      <c r="S380" s="1"/>
      <c r="T380" s="1"/>
      <c r="U380" s="1"/>
      <c r="V380" s="1"/>
      <c r="W380" s="1"/>
      <c r="X380" s="1"/>
      <c r="Y380" s="1"/>
      <c r="Z380" s="1"/>
    </row>
    <row r="381" spans="1:26">
      <c r="A381" s="1"/>
      <c r="B381" s="1"/>
      <c r="C381" s="1"/>
      <c r="D381" s="1"/>
      <c r="E381" s="1"/>
      <c r="F381" s="1"/>
      <c r="G381" s="1"/>
      <c r="H381" s="1"/>
      <c r="I381" s="1"/>
      <c r="J381" s="1"/>
      <c r="P381" s="1"/>
      <c r="Q381" s="1"/>
      <c r="R381" s="1"/>
      <c r="S381" s="1"/>
      <c r="T381" s="1"/>
      <c r="U381" s="1"/>
      <c r="V381" s="1"/>
      <c r="W381" s="1"/>
      <c r="X381" s="1"/>
      <c r="Y381" s="1"/>
      <c r="Z381" s="1"/>
    </row>
    <row r="382" spans="1:26">
      <c r="A382" s="1"/>
      <c r="B382" s="1"/>
      <c r="C382" s="1"/>
      <c r="D382" s="1"/>
      <c r="E382" s="1"/>
      <c r="F382" s="1"/>
      <c r="G382" s="1"/>
      <c r="H382" s="1"/>
      <c r="I382" s="1"/>
      <c r="J382" s="1"/>
      <c r="P382" s="1"/>
      <c r="Q382" s="1"/>
      <c r="R382" s="1"/>
      <c r="S382" s="1"/>
      <c r="T382" s="1"/>
      <c r="U382" s="1"/>
      <c r="V382" s="1"/>
      <c r="W382" s="1"/>
      <c r="X382" s="1"/>
      <c r="Y382" s="1"/>
      <c r="Z382" s="1"/>
    </row>
    <row r="383" spans="1:26">
      <c r="A383" s="1"/>
      <c r="B383" s="1"/>
      <c r="C383" s="1"/>
      <c r="D383" s="1"/>
      <c r="E383" s="1"/>
      <c r="F383" s="1"/>
      <c r="G383" s="1"/>
      <c r="H383" s="1"/>
      <c r="I383" s="1"/>
      <c r="J383" s="1"/>
      <c r="P383" s="1"/>
      <c r="Q383" s="1"/>
      <c r="R383" s="1"/>
      <c r="S383" s="1"/>
      <c r="T383" s="1"/>
      <c r="U383" s="1"/>
      <c r="V383" s="1"/>
      <c r="W383" s="1"/>
      <c r="X383" s="1"/>
      <c r="Y383" s="1"/>
      <c r="Z383" s="1"/>
    </row>
    <row r="384" spans="1:26">
      <c r="A384" s="1"/>
      <c r="B384" s="1"/>
      <c r="C384" s="1"/>
      <c r="D384" s="1"/>
      <c r="E384" s="1"/>
      <c r="F384" s="1"/>
      <c r="G384" s="1"/>
      <c r="H384" s="1"/>
      <c r="I384" s="1"/>
      <c r="J384" s="1"/>
      <c r="P384" s="1"/>
      <c r="Q384" s="1"/>
      <c r="R384" s="1"/>
      <c r="S384" s="1"/>
      <c r="T384" s="1"/>
      <c r="U384" s="1"/>
      <c r="V384" s="1"/>
      <c r="W384" s="1"/>
      <c r="X384" s="1"/>
      <c r="Y384" s="1"/>
      <c r="Z384" s="1"/>
    </row>
    <row r="385" spans="1:26">
      <c r="A385" s="1"/>
      <c r="B385" s="1"/>
      <c r="C385" s="1"/>
      <c r="D385" s="1"/>
      <c r="E385" s="1"/>
      <c r="F385" s="1"/>
      <c r="G385" s="1"/>
      <c r="H385" s="1"/>
      <c r="I385" s="1"/>
      <c r="J385" s="1"/>
      <c r="P385" s="1"/>
      <c r="Q385" s="1"/>
      <c r="R385" s="1"/>
      <c r="S385" s="1"/>
      <c r="T385" s="1"/>
      <c r="U385" s="1"/>
      <c r="V385" s="1"/>
      <c r="W385" s="1"/>
      <c r="X385" s="1"/>
      <c r="Y385" s="1"/>
      <c r="Z385" s="1"/>
    </row>
    <row r="386" spans="1:26">
      <c r="A386" s="1"/>
      <c r="B386" s="1"/>
      <c r="C386" s="1"/>
      <c r="D386" s="1"/>
      <c r="E386" s="1"/>
      <c r="F386" s="1"/>
      <c r="G386" s="1"/>
      <c r="H386" s="1"/>
      <c r="I386" s="1"/>
      <c r="J386" s="1"/>
      <c r="P386" s="1"/>
      <c r="Q386" s="1"/>
      <c r="R386" s="1"/>
      <c r="S386" s="1"/>
      <c r="T386" s="1"/>
      <c r="U386" s="1"/>
      <c r="V386" s="1"/>
      <c r="W386" s="1"/>
      <c r="X386" s="1"/>
      <c r="Y386" s="1"/>
      <c r="Z386" s="1"/>
    </row>
    <row r="387" spans="1:26">
      <c r="A387" s="1"/>
      <c r="B387" s="1"/>
      <c r="C387" s="1"/>
      <c r="D387" s="1"/>
      <c r="E387" s="1"/>
      <c r="F387" s="1"/>
      <c r="G387" s="1"/>
      <c r="H387" s="1"/>
      <c r="I387" s="1"/>
      <c r="J387" s="1"/>
      <c r="P387" s="1"/>
      <c r="Q387" s="1"/>
      <c r="R387" s="1"/>
      <c r="S387" s="1"/>
      <c r="T387" s="1"/>
      <c r="U387" s="1"/>
      <c r="V387" s="1"/>
      <c r="W387" s="1"/>
      <c r="X387" s="1"/>
      <c r="Y387" s="1"/>
      <c r="Z387" s="1"/>
    </row>
    <row r="388" spans="1:26">
      <c r="A388" s="1"/>
      <c r="B388" s="1"/>
      <c r="C388" s="1"/>
      <c r="D388" s="1"/>
      <c r="E388" s="1"/>
      <c r="F388" s="1"/>
      <c r="G388" s="1"/>
      <c r="H388" s="1"/>
      <c r="I388" s="1"/>
      <c r="J388" s="1"/>
      <c r="P388" s="1"/>
      <c r="Q388" s="1"/>
      <c r="R388" s="1"/>
      <c r="S388" s="1"/>
      <c r="T388" s="1"/>
      <c r="U388" s="1"/>
      <c r="V388" s="1"/>
      <c r="W388" s="1"/>
      <c r="X388" s="1"/>
      <c r="Y388" s="1"/>
      <c r="Z388" s="1"/>
    </row>
    <row r="389" spans="1:26">
      <c r="A389" s="1"/>
      <c r="B389" s="1"/>
      <c r="C389" s="1"/>
      <c r="D389" s="1"/>
      <c r="E389" s="1"/>
      <c r="F389" s="1"/>
      <c r="G389" s="1"/>
      <c r="H389" s="1"/>
      <c r="I389" s="1"/>
      <c r="J389" s="1"/>
      <c r="P389" s="1"/>
      <c r="Q389" s="1"/>
      <c r="R389" s="1"/>
      <c r="S389" s="1"/>
      <c r="T389" s="1"/>
      <c r="U389" s="1"/>
      <c r="V389" s="1"/>
      <c r="W389" s="1"/>
      <c r="X389" s="1"/>
      <c r="Y389" s="1"/>
      <c r="Z389" s="1"/>
    </row>
    <row r="390" spans="1:26">
      <c r="A390" s="1"/>
      <c r="B390" s="1"/>
      <c r="C390" s="1"/>
      <c r="D390" s="1"/>
      <c r="E390" s="1"/>
      <c r="F390" s="1"/>
      <c r="G390" s="1"/>
      <c r="H390" s="1"/>
      <c r="I390" s="1"/>
      <c r="J390" s="1"/>
      <c r="P390" s="1"/>
      <c r="Q390" s="1"/>
      <c r="R390" s="1"/>
      <c r="S390" s="1"/>
      <c r="T390" s="1"/>
      <c r="U390" s="1"/>
      <c r="V390" s="1"/>
      <c r="W390" s="1"/>
      <c r="X390" s="1"/>
      <c r="Y390" s="1"/>
      <c r="Z390" s="1"/>
    </row>
    <row r="391" spans="1:26">
      <c r="A391" s="1"/>
      <c r="B391" s="1"/>
      <c r="C391" s="1"/>
      <c r="D391" s="1"/>
      <c r="E391" s="1"/>
      <c r="F391" s="1"/>
      <c r="G391" s="1"/>
      <c r="H391" s="1"/>
      <c r="I391" s="1"/>
      <c r="J391" s="1"/>
      <c r="P391" s="1"/>
      <c r="Q391" s="1"/>
      <c r="R391" s="1"/>
      <c r="S391" s="1"/>
      <c r="T391" s="1"/>
      <c r="U391" s="1"/>
      <c r="V391" s="1"/>
      <c r="W391" s="1"/>
      <c r="X391" s="1"/>
      <c r="Y391" s="1"/>
      <c r="Z391" s="1"/>
    </row>
    <row r="392" spans="1:26">
      <c r="A392" s="1"/>
      <c r="B392" s="1"/>
      <c r="C392" s="1"/>
      <c r="D392" s="1"/>
      <c r="E392" s="1"/>
      <c r="F392" s="1"/>
      <c r="G392" s="1"/>
      <c r="H392" s="1"/>
      <c r="I392" s="1"/>
      <c r="J392" s="1"/>
      <c r="P392" s="1"/>
      <c r="Q392" s="1"/>
      <c r="R392" s="1"/>
      <c r="S392" s="1"/>
      <c r="T392" s="1"/>
      <c r="U392" s="1"/>
      <c r="V392" s="1"/>
      <c r="W392" s="1"/>
      <c r="X392" s="1"/>
      <c r="Y392" s="1"/>
      <c r="Z392" s="1"/>
    </row>
    <row r="393" spans="1:26">
      <c r="A393" s="1"/>
      <c r="B393" s="1"/>
      <c r="C393" s="1"/>
      <c r="D393" s="1"/>
      <c r="E393" s="1"/>
      <c r="F393" s="1"/>
      <c r="G393" s="1"/>
      <c r="H393" s="1"/>
      <c r="I393" s="1"/>
      <c r="J393" s="1"/>
      <c r="P393" s="1"/>
      <c r="Q393" s="1"/>
      <c r="R393" s="1"/>
      <c r="S393" s="1"/>
      <c r="T393" s="1"/>
      <c r="U393" s="1"/>
      <c r="V393" s="1"/>
      <c r="W393" s="1"/>
      <c r="X393" s="1"/>
      <c r="Y393" s="1"/>
      <c r="Z393" s="1"/>
    </row>
    <row r="394" spans="1:26">
      <c r="A394" s="1"/>
      <c r="B394" s="1"/>
      <c r="C394" s="1"/>
      <c r="D394" s="1"/>
      <c r="E394" s="1"/>
      <c r="F394" s="1"/>
      <c r="G394" s="1"/>
      <c r="H394" s="1"/>
      <c r="I394" s="1"/>
      <c r="J394" s="1"/>
      <c r="P394" s="1"/>
      <c r="Q394" s="1"/>
      <c r="R394" s="1"/>
      <c r="S394" s="1"/>
      <c r="T394" s="1"/>
      <c r="U394" s="1"/>
      <c r="V394" s="1"/>
      <c r="W394" s="1"/>
      <c r="X394" s="1"/>
      <c r="Y394" s="1"/>
      <c r="Z394" s="1"/>
    </row>
    <row r="395" spans="1:26">
      <c r="A395" s="1"/>
      <c r="B395" s="1"/>
      <c r="C395" s="1"/>
      <c r="D395" s="1"/>
      <c r="E395" s="1"/>
      <c r="F395" s="1"/>
      <c r="G395" s="1"/>
      <c r="H395" s="1"/>
      <c r="I395" s="1"/>
      <c r="J395" s="1"/>
      <c r="P395" s="1"/>
      <c r="Q395" s="1"/>
      <c r="R395" s="1"/>
      <c r="S395" s="1"/>
      <c r="T395" s="1"/>
      <c r="U395" s="1"/>
      <c r="V395" s="1"/>
      <c r="W395" s="1"/>
      <c r="X395" s="1"/>
      <c r="Y395" s="1"/>
      <c r="Z395" s="1"/>
    </row>
    <row r="396" spans="1:26">
      <c r="A396" s="1"/>
      <c r="B396" s="1"/>
      <c r="C396" s="1"/>
      <c r="D396" s="1"/>
      <c r="E396" s="1"/>
      <c r="F396" s="1"/>
      <c r="G396" s="1"/>
      <c r="H396" s="1"/>
      <c r="I396" s="1"/>
      <c r="J396" s="1"/>
      <c r="P396" s="1"/>
      <c r="Q396" s="1"/>
      <c r="R396" s="1"/>
      <c r="S396" s="1"/>
      <c r="T396" s="1"/>
      <c r="U396" s="1"/>
      <c r="V396" s="1"/>
      <c r="W396" s="1"/>
      <c r="X396" s="1"/>
      <c r="Y396" s="1"/>
      <c r="Z396" s="1"/>
    </row>
    <row r="397" spans="1:26">
      <c r="A397" s="1"/>
      <c r="B397" s="1"/>
      <c r="C397" s="1"/>
      <c r="D397" s="1"/>
      <c r="E397" s="1"/>
      <c r="F397" s="1"/>
      <c r="G397" s="1"/>
      <c r="H397" s="1"/>
      <c r="I397" s="1"/>
      <c r="J397" s="1"/>
      <c r="P397" s="1"/>
      <c r="Q397" s="1"/>
      <c r="R397" s="1"/>
      <c r="S397" s="1"/>
      <c r="T397" s="1"/>
      <c r="U397" s="1"/>
      <c r="V397" s="1"/>
      <c r="W397" s="1"/>
      <c r="X397" s="1"/>
      <c r="Y397" s="1"/>
      <c r="Z397" s="1"/>
    </row>
    <row r="398" spans="1:26">
      <c r="A398" s="1"/>
      <c r="B398" s="1"/>
      <c r="C398" s="1"/>
      <c r="D398" s="1"/>
      <c r="E398" s="1"/>
      <c r="F398" s="1"/>
      <c r="G398" s="1"/>
      <c r="H398" s="1"/>
      <c r="I398" s="1"/>
      <c r="J398" s="1"/>
      <c r="P398" s="1"/>
      <c r="Q398" s="1"/>
      <c r="R398" s="1"/>
      <c r="S398" s="1"/>
      <c r="T398" s="1"/>
      <c r="U398" s="1"/>
      <c r="V398" s="1"/>
      <c r="W398" s="1"/>
      <c r="X398" s="1"/>
      <c r="Y398" s="1"/>
      <c r="Z398" s="1"/>
    </row>
    <row r="399" spans="1:26">
      <c r="A399" s="1"/>
      <c r="B399" s="1"/>
      <c r="C399" s="1"/>
      <c r="D399" s="1"/>
      <c r="E399" s="1"/>
      <c r="F399" s="1"/>
      <c r="G399" s="1"/>
      <c r="H399" s="1"/>
      <c r="I399" s="1"/>
      <c r="J399" s="1"/>
      <c r="P399" s="1"/>
      <c r="Q399" s="1"/>
      <c r="R399" s="1"/>
      <c r="S399" s="1"/>
      <c r="T399" s="1"/>
      <c r="U399" s="1"/>
      <c r="V399" s="1"/>
      <c r="W399" s="1"/>
      <c r="X399" s="1"/>
      <c r="Y399" s="1"/>
      <c r="Z399" s="1"/>
    </row>
    <row r="400" spans="1:26">
      <c r="A400" s="1"/>
      <c r="B400" s="1"/>
      <c r="C400" s="1"/>
      <c r="D400" s="1"/>
      <c r="E400" s="1"/>
      <c r="F400" s="1"/>
      <c r="G400" s="1"/>
      <c r="H400" s="1"/>
      <c r="I400" s="1"/>
      <c r="J400" s="1"/>
      <c r="P400" s="1"/>
      <c r="Q400" s="1"/>
      <c r="R400" s="1"/>
      <c r="S400" s="1"/>
      <c r="T400" s="1"/>
      <c r="U400" s="1"/>
      <c r="V400" s="1"/>
      <c r="W400" s="1"/>
      <c r="X400" s="1"/>
      <c r="Y400" s="1"/>
      <c r="Z400" s="1"/>
    </row>
    <row r="401" spans="1:26">
      <c r="A401" s="1"/>
      <c r="B401" s="1"/>
      <c r="C401" s="1"/>
      <c r="D401" s="1"/>
      <c r="E401" s="1"/>
      <c r="F401" s="1"/>
      <c r="G401" s="1"/>
      <c r="H401" s="1"/>
      <c r="I401" s="1"/>
      <c r="J401" s="1"/>
      <c r="P401" s="1"/>
      <c r="Q401" s="1"/>
      <c r="R401" s="1"/>
      <c r="S401" s="1"/>
      <c r="T401" s="1"/>
      <c r="U401" s="1"/>
      <c r="V401" s="1"/>
      <c r="W401" s="1"/>
      <c r="X401" s="1"/>
      <c r="Y401" s="1"/>
      <c r="Z401" s="1"/>
    </row>
    <row r="402" spans="1:26">
      <c r="A402" s="1"/>
      <c r="B402" s="1"/>
      <c r="C402" s="1"/>
      <c r="D402" s="1"/>
      <c r="E402" s="1"/>
      <c r="F402" s="1"/>
      <c r="G402" s="1"/>
      <c r="H402" s="1"/>
      <c r="I402" s="1"/>
      <c r="J402" s="1"/>
      <c r="P402" s="1"/>
      <c r="Q402" s="1"/>
      <c r="R402" s="1"/>
      <c r="S402" s="1"/>
      <c r="T402" s="1"/>
      <c r="U402" s="1"/>
      <c r="V402" s="1"/>
      <c r="W402" s="1"/>
      <c r="X402" s="1"/>
      <c r="Y402" s="1"/>
      <c r="Z402" s="1"/>
    </row>
    <row r="403" spans="1:26">
      <c r="A403" s="1"/>
      <c r="B403" s="1"/>
      <c r="C403" s="1"/>
      <c r="D403" s="1"/>
      <c r="E403" s="1"/>
      <c r="F403" s="1"/>
      <c r="G403" s="1"/>
      <c r="H403" s="1"/>
      <c r="I403" s="1"/>
      <c r="J403" s="1"/>
      <c r="P403" s="1"/>
      <c r="Q403" s="1"/>
      <c r="R403" s="1"/>
      <c r="S403" s="1"/>
      <c r="T403" s="1"/>
      <c r="U403" s="1"/>
      <c r="V403" s="1"/>
      <c r="W403" s="1"/>
      <c r="X403" s="1"/>
      <c r="Y403" s="1"/>
      <c r="Z403" s="1"/>
    </row>
    <row r="404" spans="1:26">
      <c r="A404" s="1"/>
      <c r="B404" s="1"/>
      <c r="C404" s="1"/>
      <c r="D404" s="1"/>
      <c r="E404" s="1"/>
      <c r="F404" s="1"/>
      <c r="G404" s="1"/>
      <c r="H404" s="1"/>
      <c r="I404" s="1"/>
      <c r="J404" s="1"/>
      <c r="P404" s="1"/>
      <c r="Q404" s="1"/>
      <c r="R404" s="1"/>
      <c r="S404" s="1"/>
      <c r="T404" s="1"/>
      <c r="U404" s="1"/>
      <c r="V404" s="1"/>
      <c r="W404" s="1"/>
      <c r="X404" s="1"/>
      <c r="Y404" s="1"/>
      <c r="Z404" s="1"/>
    </row>
    <row r="405" spans="1:26">
      <c r="A405" s="1"/>
      <c r="B405" s="1"/>
      <c r="C405" s="1"/>
      <c r="D405" s="1"/>
      <c r="E405" s="1"/>
      <c r="F405" s="1"/>
      <c r="G405" s="1"/>
      <c r="H405" s="1"/>
      <c r="I405" s="1"/>
      <c r="J405" s="1"/>
      <c r="P405" s="1"/>
      <c r="Q405" s="1"/>
      <c r="R405" s="1"/>
      <c r="S405" s="1"/>
      <c r="T405" s="1"/>
      <c r="U405" s="1"/>
      <c r="V405" s="1"/>
      <c r="W405" s="1"/>
      <c r="X405" s="1"/>
      <c r="Y405" s="1"/>
      <c r="Z405" s="1"/>
    </row>
    <row r="406" spans="1:26">
      <c r="A406" s="1"/>
      <c r="B406" s="1"/>
      <c r="C406" s="1"/>
      <c r="D406" s="1"/>
      <c r="E406" s="1"/>
      <c r="F406" s="1"/>
      <c r="G406" s="1"/>
      <c r="H406" s="1"/>
      <c r="I406" s="1"/>
      <c r="J406" s="1"/>
      <c r="P406" s="1"/>
      <c r="Q406" s="1"/>
      <c r="R406" s="1"/>
      <c r="S406" s="1"/>
      <c r="T406" s="1"/>
      <c r="U406" s="1"/>
      <c r="V406" s="1"/>
      <c r="W406" s="1"/>
      <c r="X406" s="1"/>
      <c r="Y406" s="1"/>
      <c r="Z406" s="1"/>
    </row>
    <row r="407" spans="1:26">
      <c r="A407" s="1"/>
      <c r="B407" s="1"/>
      <c r="C407" s="1"/>
      <c r="D407" s="1"/>
      <c r="E407" s="1"/>
      <c r="F407" s="1"/>
      <c r="G407" s="1"/>
      <c r="H407" s="1"/>
      <c r="I407" s="1"/>
      <c r="J407" s="1"/>
      <c r="P407" s="1"/>
      <c r="Q407" s="1"/>
      <c r="R407" s="1"/>
      <c r="S407" s="1"/>
      <c r="T407" s="1"/>
      <c r="U407" s="1"/>
      <c r="V407" s="1"/>
      <c r="W407" s="1"/>
      <c r="X407" s="1"/>
      <c r="Y407" s="1"/>
      <c r="Z407" s="1"/>
    </row>
    <row r="408" spans="1:26">
      <c r="A408" s="1"/>
      <c r="B408" s="1"/>
      <c r="C408" s="1"/>
      <c r="D408" s="1"/>
      <c r="E408" s="1"/>
      <c r="F408" s="1"/>
      <c r="G408" s="1"/>
      <c r="H408" s="1"/>
      <c r="I408" s="1"/>
      <c r="J408" s="1"/>
      <c r="P408" s="1"/>
      <c r="Q408" s="1"/>
      <c r="R408" s="1"/>
      <c r="S408" s="1"/>
      <c r="T408" s="1"/>
      <c r="U408" s="1"/>
      <c r="V408" s="1"/>
      <c r="W408" s="1"/>
      <c r="X408" s="1"/>
      <c r="Y408" s="1"/>
      <c r="Z408" s="1"/>
    </row>
    <row r="409" spans="1:26">
      <c r="A409" s="1"/>
      <c r="B409" s="1"/>
      <c r="C409" s="1"/>
      <c r="D409" s="1"/>
      <c r="E409" s="1"/>
      <c r="F409" s="1"/>
      <c r="G409" s="1"/>
      <c r="H409" s="1"/>
      <c r="I409" s="1"/>
      <c r="J409" s="1"/>
      <c r="P409" s="1"/>
      <c r="Q409" s="1"/>
      <c r="R409" s="1"/>
      <c r="S409" s="1"/>
      <c r="T409" s="1"/>
      <c r="U409" s="1"/>
      <c r="V409" s="1"/>
      <c r="W409" s="1"/>
      <c r="X409" s="1"/>
      <c r="Y409" s="1"/>
      <c r="Z409" s="1"/>
    </row>
    <row r="410" spans="1:26">
      <c r="A410" s="1"/>
      <c r="B410" s="1"/>
      <c r="C410" s="1"/>
      <c r="D410" s="1"/>
      <c r="E410" s="1"/>
      <c r="F410" s="1"/>
      <c r="G410" s="1"/>
      <c r="H410" s="1"/>
      <c r="I410" s="1"/>
      <c r="J410" s="1"/>
      <c r="P410" s="1"/>
      <c r="Q410" s="1"/>
      <c r="R410" s="1"/>
      <c r="S410" s="1"/>
      <c r="T410" s="1"/>
      <c r="U410" s="1"/>
      <c r="V410" s="1"/>
      <c r="W410" s="1"/>
      <c r="X410" s="1"/>
      <c r="Y410" s="1"/>
      <c r="Z410" s="1"/>
    </row>
    <row r="411" spans="1:26">
      <c r="A411" s="1"/>
      <c r="B411" s="1"/>
      <c r="C411" s="1"/>
      <c r="D411" s="1"/>
      <c r="E411" s="1"/>
      <c r="F411" s="1"/>
      <c r="G411" s="1"/>
      <c r="H411" s="1"/>
      <c r="I411" s="1"/>
      <c r="J411" s="1"/>
      <c r="P411" s="1"/>
      <c r="Q411" s="1"/>
      <c r="R411" s="1"/>
      <c r="S411" s="1"/>
      <c r="T411" s="1"/>
      <c r="U411" s="1"/>
      <c r="V411" s="1"/>
      <c r="W411" s="1"/>
      <c r="X411" s="1"/>
      <c r="Y411" s="1"/>
      <c r="Z411" s="1"/>
    </row>
    <row r="412" spans="1:26">
      <c r="A412" s="1"/>
      <c r="B412" s="1"/>
      <c r="C412" s="1"/>
      <c r="D412" s="1"/>
      <c r="E412" s="1"/>
      <c r="F412" s="1"/>
      <c r="G412" s="1"/>
      <c r="H412" s="1"/>
      <c r="I412" s="1"/>
      <c r="J412" s="1"/>
      <c r="P412" s="1"/>
      <c r="Q412" s="1"/>
      <c r="R412" s="1"/>
      <c r="S412" s="1"/>
      <c r="T412" s="1"/>
      <c r="U412" s="1"/>
      <c r="V412" s="1"/>
      <c r="W412" s="1"/>
      <c r="X412" s="1"/>
      <c r="Y412" s="1"/>
      <c r="Z412" s="1"/>
    </row>
    <row r="413" spans="1:26">
      <c r="A413" s="1"/>
      <c r="B413" s="1"/>
      <c r="C413" s="1"/>
      <c r="D413" s="1"/>
      <c r="E413" s="1"/>
      <c r="F413" s="1"/>
      <c r="G413" s="1"/>
      <c r="H413" s="1"/>
      <c r="I413" s="1"/>
      <c r="J413" s="1"/>
      <c r="P413" s="1"/>
      <c r="Q413" s="1"/>
      <c r="R413" s="1"/>
      <c r="S413" s="1"/>
      <c r="T413" s="1"/>
      <c r="U413" s="1"/>
      <c r="V413" s="1"/>
      <c r="W413" s="1"/>
      <c r="X413" s="1"/>
      <c r="Y413" s="1"/>
      <c r="Z413" s="1"/>
    </row>
    <row r="414" spans="1:26">
      <c r="A414" s="1"/>
      <c r="B414" s="1"/>
      <c r="C414" s="1"/>
      <c r="D414" s="1"/>
      <c r="E414" s="1"/>
      <c r="F414" s="1"/>
      <c r="G414" s="1"/>
      <c r="H414" s="1"/>
      <c r="I414" s="1"/>
      <c r="J414" s="1"/>
      <c r="P414" s="1"/>
      <c r="Q414" s="1"/>
      <c r="R414" s="1"/>
      <c r="S414" s="1"/>
      <c r="T414" s="1"/>
      <c r="U414" s="1"/>
      <c r="V414" s="1"/>
      <c r="W414" s="1"/>
      <c r="X414" s="1"/>
      <c r="Y414" s="1"/>
      <c r="Z414" s="1"/>
    </row>
    <row r="415" spans="1:26">
      <c r="A415" s="1"/>
      <c r="B415" s="1"/>
      <c r="C415" s="1"/>
      <c r="D415" s="1"/>
      <c r="E415" s="1"/>
      <c r="F415" s="1"/>
      <c r="G415" s="1"/>
      <c r="H415" s="1"/>
      <c r="I415" s="1"/>
      <c r="J415" s="1"/>
      <c r="P415" s="1"/>
      <c r="Q415" s="1"/>
      <c r="R415" s="1"/>
      <c r="S415" s="1"/>
      <c r="T415" s="1"/>
      <c r="U415" s="1"/>
      <c r="V415" s="1"/>
      <c r="W415" s="1"/>
      <c r="X415" s="1"/>
      <c r="Y415" s="1"/>
      <c r="Z415" s="1"/>
    </row>
    <row r="416" spans="1:26">
      <c r="A416" s="1"/>
      <c r="B416" s="1"/>
      <c r="C416" s="1"/>
      <c r="D416" s="1"/>
      <c r="E416" s="1"/>
      <c r="F416" s="1"/>
      <c r="G416" s="1"/>
      <c r="H416" s="1"/>
      <c r="I416" s="1"/>
      <c r="J416" s="1"/>
      <c r="P416" s="1"/>
      <c r="Q416" s="1"/>
      <c r="R416" s="1"/>
      <c r="S416" s="1"/>
      <c r="T416" s="1"/>
      <c r="U416" s="1"/>
      <c r="V416" s="1"/>
      <c r="W416" s="1"/>
      <c r="X416" s="1"/>
      <c r="Y416" s="1"/>
      <c r="Z416" s="1"/>
    </row>
    <row r="417" spans="1:26">
      <c r="A417" s="1"/>
      <c r="B417" s="1"/>
      <c r="C417" s="1"/>
      <c r="D417" s="1"/>
      <c r="E417" s="1"/>
      <c r="F417" s="1"/>
      <c r="G417" s="1"/>
      <c r="H417" s="1"/>
      <c r="I417" s="1"/>
      <c r="J417" s="1"/>
      <c r="P417" s="1"/>
      <c r="Q417" s="1"/>
      <c r="R417" s="1"/>
      <c r="S417" s="1"/>
      <c r="T417" s="1"/>
      <c r="U417" s="1"/>
      <c r="V417" s="1"/>
      <c r="W417" s="1"/>
      <c r="X417" s="1"/>
      <c r="Y417" s="1"/>
      <c r="Z417" s="1"/>
    </row>
    <row r="418" spans="1:26">
      <c r="A418" s="1"/>
      <c r="B418" s="1"/>
      <c r="C418" s="1"/>
      <c r="D418" s="1"/>
      <c r="E418" s="1"/>
      <c r="F418" s="1"/>
      <c r="G418" s="1"/>
      <c r="H418" s="1"/>
      <c r="I418" s="1"/>
      <c r="J418" s="1"/>
      <c r="P418" s="1"/>
      <c r="Q418" s="1"/>
      <c r="R418" s="1"/>
      <c r="S418" s="1"/>
      <c r="T418" s="1"/>
      <c r="U418" s="1"/>
      <c r="V418" s="1"/>
      <c r="W418" s="1"/>
      <c r="X418" s="1"/>
      <c r="Y418" s="1"/>
      <c r="Z418" s="1"/>
    </row>
    <row r="419" spans="1:26">
      <c r="A419" s="1"/>
      <c r="B419" s="1"/>
      <c r="C419" s="1"/>
      <c r="D419" s="1"/>
      <c r="E419" s="1"/>
      <c r="F419" s="1"/>
      <c r="G419" s="1"/>
      <c r="H419" s="1"/>
      <c r="I419" s="1"/>
      <c r="J419" s="1"/>
      <c r="P419" s="1"/>
      <c r="Q419" s="1"/>
      <c r="R419" s="1"/>
      <c r="S419" s="1"/>
      <c r="T419" s="1"/>
      <c r="U419" s="1"/>
      <c r="V419" s="1"/>
      <c r="W419" s="1"/>
      <c r="X419" s="1"/>
      <c r="Y419" s="1"/>
      <c r="Z419" s="1"/>
    </row>
    <row r="420" spans="1:26">
      <c r="A420" s="1"/>
      <c r="B420" s="1"/>
      <c r="C420" s="1"/>
      <c r="D420" s="1"/>
      <c r="E420" s="1"/>
      <c r="F420" s="1"/>
      <c r="G420" s="1"/>
      <c r="H420" s="1"/>
      <c r="I420" s="1"/>
      <c r="J420" s="1"/>
      <c r="P420" s="1"/>
      <c r="Q420" s="1"/>
      <c r="R420" s="1"/>
      <c r="S420" s="1"/>
      <c r="T420" s="1"/>
      <c r="U420" s="1"/>
      <c r="V420" s="1"/>
      <c r="W420" s="1"/>
      <c r="X420" s="1"/>
      <c r="Y420" s="1"/>
      <c r="Z420" s="1"/>
    </row>
    <row r="421" spans="1:26">
      <c r="A421" s="1"/>
      <c r="B421" s="1"/>
      <c r="C421" s="1"/>
      <c r="D421" s="1"/>
      <c r="E421" s="1"/>
      <c r="F421" s="1"/>
      <c r="G421" s="1"/>
      <c r="H421" s="1"/>
      <c r="I421" s="1"/>
      <c r="J421" s="1"/>
      <c r="P421" s="1"/>
      <c r="Q421" s="1"/>
      <c r="R421" s="1"/>
      <c r="S421" s="1"/>
      <c r="T421" s="1"/>
      <c r="U421" s="1"/>
      <c r="V421" s="1"/>
      <c r="W421" s="1"/>
      <c r="X421" s="1"/>
      <c r="Y421" s="1"/>
      <c r="Z421" s="1"/>
    </row>
    <row r="422" spans="1:26">
      <c r="A422" s="1"/>
      <c r="B422" s="1"/>
      <c r="C422" s="1"/>
      <c r="D422" s="1"/>
      <c r="E422" s="1"/>
      <c r="F422" s="1"/>
      <c r="G422" s="1"/>
      <c r="H422" s="1"/>
      <c r="I422" s="1"/>
      <c r="J422" s="1"/>
      <c r="P422" s="1"/>
      <c r="Q422" s="1"/>
      <c r="R422" s="1"/>
      <c r="S422" s="1"/>
      <c r="T422" s="1"/>
      <c r="U422" s="1"/>
      <c r="V422" s="1"/>
      <c r="W422" s="1"/>
      <c r="X422" s="1"/>
      <c r="Y422" s="1"/>
      <c r="Z422" s="1"/>
    </row>
    <row r="423" spans="1:26">
      <c r="A423" s="1"/>
      <c r="B423" s="1"/>
      <c r="C423" s="1"/>
      <c r="D423" s="1"/>
      <c r="E423" s="1"/>
      <c r="F423" s="1"/>
      <c r="G423" s="1"/>
      <c r="H423" s="1"/>
      <c r="I423" s="1"/>
      <c r="J423" s="1"/>
      <c r="P423" s="1"/>
      <c r="Q423" s="1"/>
      <c r="R423" s="1"/>
      <c r="S423" s="1"/>
      <c r="T423" s="1"/>
      <c r="U423" s="1"/>
      <c r="V423" s="1"/>
      <c r="W423" s="1"/>
      <c r="X423" s="1"/>
      <c r="Y423" s="1"/>
      <c r="Z423" s="1"/>
    </row>
    <row r="424" spans="1:26">
      <c r="A424" s="1"/>
      <c r="B424" s="1"/>
      <c r="C424" s="1"/>
      <c r="D424" s="1"/>
      <c r="E424" s="1"/>
      <c r="F424" s="1"/>
      <c r="G424" s="1"/>
      <c r="H424" s="1"/>
      <c r="I424" s="1"/>
      <c r="J424" s="1"/>
      <c r="P424" s="1"/>
      <c r="Q424" s="1"/>
      <c r="R424" s="1"/>
      <c r="S424" s="1"/>
      <c r="T424" s="1"/>
      <c r="U424" s="1"/>
      <c r="V424" s="1"/>
      <c r="W424" s="1"/>
      <c r="X424" s="1"/>
      <c r="Y424" s="1"/>
      <c r="Z424" s="1"/>
    </row>
    <row r="425" spans="1:26">
      <c r="A425" s="1"/>
      <c r="B425" s="1"/>
      <c r="C425" s="1"/>
      <c r="D425" s="1"/>
      <c r="E425" s="1"/>
      <c r="F425" s="1"/>
      <c r="G425" s="1"/>
      <c r="H425" s="1"/>
      <c r="I425" s="1"/>
      <c r="J425" s="1"/>
      <c r="P425" s="1"/>
      <c r="Q425" s="1"/>
      <c r="R425" s="1"/>
      <c r="S425" s="1"/>
      <c r="T425" s="1"/>
      <c r="U425" s="1"/>
      <c r="V425" s="1"/>
      <c r="W425" s="1"/>
      <c r="X425" s="1"/>
      <c r="Y425" s="1"/>
      <c r="Z425" s="1"/>
    </row>
    <row r="426" spans="1:26">
      <c r="A426" s="1"/>
      <c r="B426" s="1"/>
      <c r="C426" s="1"/>
      <c r="D426" s="1"/>
      <c r="E426" s="1"/>
      <c r="F426" s="1"/>
      <c r="G426" s="1"/>
      <c r="H426" s="1"/>
      <c r="I426" s="1"/>
      <c r="J426" s="1"/>
      <c r="P426" s="1"/>
      <c r="Q426" s="1"/>
      <c r="R426" s="1"/>
      <c r="S426" s="1"/>
      <c r="T426" s="1"/>
      <c r="U426" s="1"/>
      <c r="V426" s="1"/>
      <c r="W426" s="1"/>
      <c r="X426" s="1"/>
      <c r="Y426" s="1"/>
      <c r="Z426" s="1"/>
    </row>
    <row r="427" spans="1:26">
      <c r="A427" s="1"/>
      <c r="B427" s="1"/>
      <c r="C427" s="1"/>
      <c r="D427" s="1"/>
      <c r="E427" s="1"/>
      <c r="F427" s="1"/>
      <c r="G427" s="1"/>
      <c r="H427" s="1"/>
      <c r="I427" s="1"/>
      <c r="J427" s="1"/>
      <c r="P427" s="1"/>
      <c r="Q427" s="1"/>
      <c r="R427" s="1"/>
      <c r="S427" s="1"/>
      <c r="T427" s="1"/>
      <c r="U427" s="1"/>
      <c r="V427" s="1"/>
      <c r="W427" s="1"/>
      <c r="X427" s="1"/>
      <c r="Y427" s="1"/>
      <c r="Z427" s="1"/>
    </row>
    <row r="428" spans="1:26">
      <c r="A428" s="1"/>
      <c r="B428" s="1"/>
      <c r="C428" s="1"/>
      <c r="D428" s="1"/>
      <c r="E428" s="1"/>
      <c r="F428" s="1"/>
      <c r="G428" s="1"/>
      <c r="H428" s="1"/>
      <c r="I428" s="1"/>
      <c r="J428" s="1"/>
      <c r="P428" s="1"/>
      <c r="Q428" s="1"/>
      <c r="R428" s="1"/>
      <c r="S428" s="1"/>
      <c r="T428" s="1"/>
      <c r="U428" s="1"/>
      <c r="V428" s="1"/>
      <c r="W428" s="1"/>
      <c r="X428" s="1"/>
      <c r="Y428" s="1"/>
      <c r="Z428" s="1"/>
    </row>
    <row r="429" spans="1:26">
      <c r="A429" s="1"/>
      <c r="B429" s="1"/>
      <c r="C429" s="1"/>
      <c r="D429" s="1"/>
      <c r="E429" s="1"/>
      <c r="F429" s="1"/>
      <c r="G429" s="1"/>
      <c r="H429" s="1"/>
      <c r="I429" s="1"/>
      <c r="J429" s="1"/>
      <c r="P429" s="1"/>
      <c r="Q429" s="1"/>
      <c r="R429" s="1"/>
      <c r="S429" s="1"/>
      <c r="T429" s="1"/>
      <c r="U429" s="1"/>
      <c r="V429" s="1"/>
      <c r="W429" s="1"/>
      <c r="X429" s="1"/>
      <c r="Y429" s="1"/>
      <c r="Z429" s="1"/>
    </row>
    <row r="430" spans="1:26">
      <c r="A430" s="1"/>
      <c r="B430" s="1"/>
      <c r="C430" s="1"/>
      <c r="D430" s="1"/>
      <c r="E430" s="1"/>
      <c r="F430" s="1"/>
      <c r="G430" s="1"/>
      <c r="H430" s="1"/>
      <c r="I430" s="1"/>
      <c r="J430" s="1"/>
      <c r="P430" s="1"/>
      <c r="Q430" s="1"/>
      <c r="R430" s="1"/>
      <c r="S430" s="1"/>
      <c r="T430" s="1"/>
      <c r="U430" s="1"/>
      <c r="V430" s="1"/>
      <c r="W430" s="1"/>
      <c r="X430" s="1"/>
      <c r="Y430" s="1"/>
      <c r="Z430" s="1"/>
    </row>
    <row r="431" spans="1:26">
      <c r="A431" s="1"/>
      <c r="B431" s="1"/>
      <c r="C431" s="1"/>
      <c r="D431" s="1"/>
      <c r="E431" s="1"/>
      <c r="F431" s="1"/>
      <c r="G431" s="1"/>
      <c r="H431" s="1"/>
      <c r="I431" s="1"/>
      <c r="J431" s="1"/>
      <c r="P431" s="1"/>
      <c r="Q431" s="1"/>
      <c r="R431" s="1"/>
      <c r="S431" s="1"/>
      <c r="T431" s="1"/>
      <c r="U431" s="1"/>
      <c r="V431" s="1"/>
      <c r="W431" s="1"/>
      <c r="X431" s="1"/>
      <c r="Y431" s="1"/>
      <c r="Z431" s="1"/>
    </row>
    <row r="432" spans="1:26">
      <c r="A432" s="1"/>
      <c r="B432" s="1"/>
      <c r="C432" s="1"/>
      <c r="D432" s="1"/>
      <c r="E432" s="1"/>
      <c r="F432" s="1"/>
      <c r="G432" s="1"/>
      <c r="H432" s="1"/>
      <c r="I432" s="1"/>
      <c r="J432" s="1"/>
      <c r="P432" s="1"/>
      <c r="Q432" s="1"/>
      <c r="R432" s="1"/>
      <c r="S432" s="1"/>
      <c r="T432" s="1"/>
      <c r="U432" s="1"/>
      <c r="V432" s="1"/>
      <c r="W432" s="1"/>
      <c r="X432" s="1"/>
      <c r="Y432" s="1"/>
      <c r="Z432" s="1"/>
    </row>
    <row r="433" spans="1:26">
      <c r="A433" s="1"/>
      <c r="B433" s="1"/>
      <c r="C433" s="1"/>
      <c r="D433" s="1"/>
      <c r="E433" s="1"/>
      <c r="F433" s="1"/>
      <c r="G433" s="1"/>
      <c r="H433" s="1"/>
      <c r="I433" s="1"/>
      <c r="J433" s="1"/>
      <c r="P433" s="1"/>
      <c r="Q433" s="1"/>
      <c r="R433" s="1"/>
      <c r="S433" s="1"/>
      <c r="T433" s="1"/>
      <c r="U433" s="1"/>
      <c r="V433" s="1"/>
      <c r="W433" s="1"/>
      <c r="X433" s="1"/>
      <c r="Y433" s="1"/>
      <c r="Z433" s="1"/>
    </row>
    <row r="434" spans="1:26">
      <c r="A434" s="1"/>
      <c r="B434" s="1"/>
      <c r="C434" s="1"/>
      <c r="D434" s="1"/>
      <c r="E434" s="1"/>
      <c r="F434" s="1"/>
      <c r="G434" s="1"/>
      <c r="H434" s="1"/>
      <c r="I434" s="1"/>
      <c r="J434" s="1"/>
      <c r="P434" s="1"/>
      <c r="Q434" s="1"/>
      <c r="R434" s="1"/>
      <c r="S434" s="1"/>
      <c r="T434" s="1"/>
      <c r="U434" s="1"/>
      <c r="V434" s="1"/>
      <c r="W434" s="1"/>
      <c r="X434" s="1"/>
      <c r="Y434" s="1"/>
      <c r="Z434" s="1"/>
    </row>
    <row r="435" spans="1:26">
      <c r="A435" s="1"/>
      <c r="B435" s="1"/>
      <c r="C435" s="1"/>
      <c r="D435" s="1"/>
      <c r="E435" s="1"/>
      <c r="F435" s="1"/>
      <c r="G435" s="1"/>
      <c r="H435" s="1"/>
      <c r="I435" s="1"/>
      <c r="J435" s="1"/>
      <c r="P435" s="1"/>
      <c r="Q435" s="1"/>
      <c r="R435" s="1"/>
      <c r="S435" s="1"/>
      <c r="T435" s="1"/>
      <c r="U435" s="1"/>
      <c r="V435" s="1"/>
      <c r="W435" s="1"/>
      <c r="X435" s="1"/>
      <c r="Y435" s="1"/>
      <c r="Z435" s="1"/>
    </row>
    <row r="436" spans="1:26">
      <c r="A436" s="1"/>
      <c r="B436" s="1"/>
      <c r="C436" s="1"/>
      <c r="D436" s="1"/>
      <c r="E436" s="1"/>
      <c r="F436" s="1"/>
      <c r="G436" s="1"/>
      <c r="H436" s="1"/>
      <c r="I436" s="1"/>
      <c r="J436" s="1"/>
      <c r="P436" s="1"/>
      <c r="Q436" s="1"/>
      <c r="R436" s="1"/>
      <c r="S436" s="1"/>
      <c r="T436" s="1"/>
      <c r="U436" s="1"/>
      <c r="V436" s="1"/>
      <c r="W436" s="1"/>
      <c r="X436" s="1"/>
      <c r="Y436" s="1"/>
      <c r="Z436" s="1"/>
    </row>
    <row r="437" spans="1:26">
      <c r="A437" s="1"/>
      <c r="B437" s="1"/>
      <c r="C437" s="1"/>
      <c r="D437" s="1"/>
      <c r="E437" s="1"/>
      <c r="F437" s="1"/>
      <c r="G437" s="1"/>
      <c r="H437" s="1"/>
      <c r="I437" s="1"/>
      <c r="J437" s="1"/>
      <c r="P437" s="1"/>
      <c r="Q437" s="1"/>
      <c r="R437" s="1"/>
      <c r="S437" s="1"/>
      <c r="T437" s="1"/>
      <c r="U437" s="1"/>
      <c r="V437" s="1"/>
      <c r="W437" s="1"/>
      <c r="X437" s="1"/>
      <c r="Y437" s="1"/>
      <c r="Z437" s="1"/>
    </row>
    <row r="438" spans="1:26">
      <c r="A438" s="1"/>
      <c r="B438" s="1"/>
      <c r="C438" s="1"/>
      <c r="D438" s="1"/>
      <c r="E438" s="1"/>
      <c r="F438" s="1"/>
      <c r="G438" s="1"/>
      <c r="H438" s="1"/>
      <c r="I438" s="1"/>
      <c r="J438" s="1"/>
      <c r="P438" s="1"/>
      <c r="Q438" s="1"/>
      <c r="R438" s="1"/>
      <c r="S438" s="1"/>
      <c r="T438" s="1"/>
      <c r="U438" s="1"/>
      <c r="V438" s="1"/>
      <c r="W438" s="1"/>
      <c r="X438" s="1"/>
      <c r="Y438" s="1"/>
      <c r="Z438" s="1"/>
    </row>
    <row r="439" spans="1:26">
      <c r="A439" s="1"/>
      <c r="B439" s="1"/>
      <c r="C439" s="1"/>
      <c r="D439" s="1"/>
      <c r="E439" s="1"/>
      <c r="F439" s="1"/>
      <c r="G439" s="1"/>
      <c r="H439" s="1"/>
      <c r="I439" s="1"/>
      <c r="J439" s="1"/>
      <c r="P439" s="1"/>
      <c r="Q439" s="1"/>
      <c r="R439" s="1"/>
      <c r="S439" s="1"/>
      <c r="T439" s="1"/>
      <c r="U439" s="1"/>
      <c r="V439" s="1"/>
      <c r="W439" s="1"/>
      <c r="X439" s="1"/>
      <c r="Y439" s="1"/>
      <c r="Z439" s="1"/>
    </row>
    <row r="440" spans="1:26">
      <c r="A440" s="1"/>
      <c r="B440" s="1"/>
      <c r="C440" s="1"/>
      <c r="D440" s="1"/>
      <c r="E440" s="1"/>
      <c r="F440" s="1"/>
      <c r="G440" s="1"/>
      <c r="H440" s="1"/>
      <c r="I440" s="1"/>
      <c r="J440" s="1"/>
      <c r="P440" s="1"/>
      <c r="Q440" s="1"/>
      <c r="R440" s="1"/>
      <c r="S440" s="1"/>
      <c r="T440" s="1"/>
      <c r="U440" s="1"/>
      <c r="V440" s="1"/>
      <c r="W440" s="1"/>
      <c r="X440" s="1"/>
      <c r="Y440" s="1"/>
      <c r="Z440" s="1"/>
    </row>
    <row r="441" spans="1:26">
      <c r="A441" s="1"/>
      <c r="B441" s="1"/>
      <c r="C441" s="1"/>
      <c r="D441" s="1"/>
      <c r="E441" s="1"/>
      <c r="F441" s="1"/>
      <c r="G441" s="1"/>
      <c r="H441" s="1"/>
      <c r="I441" s="1"/>
      <c r="J441" s="1"/>
      <c r="P441" s="1"/>
      <c r="Q441" s="1"/>
      <c r="R441" s="1"/>
      <c r="S441" s="1"/>
      <c r="T441" s="1"/>
      <c r="U441" s="1"/>
      <c r="V441" s="1"/>
      <c r="W441" s="1"/>
      <c r="X441" s="1"/>
      <c r="Y441" s="1"/>
      <c r="Z441" s="1"/>
    </row>
    <row r="442" spans="1:26">
      <c r="A442" s="1"/>
      <c r="B442" s="1"/>
      <c r="C442" s="1"/>
      <c r="D442" s="1"/>
      <c r="E442" s="1"/>
      <c r="F442" s="1"/>
      <c r="G442" s="1"/>
      <c r="H442" s="1"/>
      <c r="I442" s="1"/>
      <c r="J442" s="1"/>
      <c r="P442" s="1"/>
      <c r="Q442" s="1"/>
      <c r="R442" s="1"/>
      <c r="S442" s="1"/>
      <c r="T442" s="1"/>
      <c r="U442" s="1"/>
      <c r="V442" s="1"/>
      <c r="W442" s="1"/>
      <c r="X442" s="1"/>
      <c r="Y442" s="1"/>
      <c r="Z442" s="1"/>
    </row>
    <row r="443" spans="1:26">
      <c r="A443" s="1"/>
      <c r="B443" s="1"/>
      <c r="C443" s="1"/>
      <c r="D443" s="1"/>
      <c r="E443" s="1"/>
      <c r="F443" s="1"/>
      <c r="G443" s="1"/>
      <c r="H443" s="1"/>
      <c r="I443" s="1"/>
      <c r="J443" s="1"/>
      <c r="P443" s="1"/>
      <c r="Q443" s="1"/>
      <c r="R443" s="1"/>
      <c r="S443" s="1"/>
      <c r="T443" s="1"/>
      <c r="U443" s="1"/>
      <c r="V443" s="1"/>
      <c r="W443" s="1"/>
      <c r="X443" s="1"/>
      <c r="Y443" s="1"/>
      <c r="Z443" s="1"/>
    </row>
    <row r="444" spans="1:26">
      <c r="A444" s="1"/>
      <c r="B444" s="1"/>
      <c r="C444" s="1"/>
      <c r="D444" s="1"/>
      <c r="E444" s="1"/>
      <c r="F444" s="1"/>
      <c r="G444" s="1"/>
      <c r="H444" s="1"/>
      <c r="I444" s="1"/>
      <c r="J444" s="1"/>
      <c r="P444" s="1"/>
      <c r="Q444" s="1"/>
      <c r="R444" s="1"/>
      <c r="S444" s="1"/>
      <c r="T444" s="1"/>
      <c r="U444" s="1"/>
      <c r="V444" s="1"/>
      <c r="W444" s="1"/>
      <c r="X444" s="1"/>
      <c r="Y444" s="1"/>
      <c r="Z444" s="1"/>
    </row>
    <row r="445" spans="1:26">
      <c r="A445" s="1"/>
      <c r="B445" s="1"/>
      <c r="C445" s="1"/>
      <c r="D445" s="1"/>
      <c r="E445" s="1"/>
      <c r="F445" s="1"/>
      <c r="G445" s="1"/>
      <c r="H445" s="1"/>
      <c r="I445" s="1"/>
      <c r="J445" s="1"/>
      <c r="P445" s="1"/>
      <c r="Q445" s="1"/>
      <c r="R445" s="1"/>
      <c r="S445" s="1"/>
      <c r="T445" s="1"/>
      <c r="U445" s="1"/>
      <c r="V445" s="1"/>
      <c r="W445" s="1"/>
      <c r="X445" s="1"/>
      <c r="Y445" s="1"/>
      <c r="Z445" s="1"/>
    </row>
    <row r="446" spans="1:26">
      <c r="A446" s="1"/>
      <c r="B446" s="1"/>
      <c r="C446" s="1"/>
      <c r="D446" s="1"/>
      <c r="E446" s="1"/>
      <c r="F446" s="1"/>
      <c r="G446" s="1"/>
      <c r="H446" s="1"/>
      <c r="I446" s="1"/>
      <c r="J446" s="1"/>
      <c r="P446" s="1"/>
      <c r="Q446" s="1"/>
      <c r="R446" s="1"/>
      <c r="S446" s="1"/>
      <c r="T446" s="1"/>
      <c r="U446" s="1"/>
      <c r="V446" s="1"/>
      <c r="W446" s="1"/>
      <c r="X446" s="1"/>
      <c r="Y446" s="1"/>
      <c r="Z446" s="1"/>
    </row>
    <row r="447" spans="1:26">
      <c r="A447" s="1"/>
      <c r="B447" s="1"/>
      <c r="C447" s="1"/>
      <c r="D447" s="1"/>
      <c r="E447" s="1"/>
      <c r="F447" s="1"/>
      <c r="G447" s="1"/>
      <c r="H447" s="1"/>
      <c r="I447" s="1"/>
      <c r="J447" s="1"/>
      <c r="P447" s="1"/>
      <c r="Q447" s="1"/>
      <c r="R447" s="1"/>
      <c r="S447" s="1"/>
      <c r="T447" s="1"/>
      <c r="U447" s="1"/>
      <c r="V447" s="1"/>
      <c r="W447" s="1"/>
      <c r="X447" s="1"/>
      <c r="Y447" s="1"/>
      <c r="Z447" s="1"/>
    </row>
    <row r="448" spans="1:26">
      <c r="A448" s="1"/>
      <c r="B448" s="1"/>
      <c r="C448" s="1"/>
      <c r="D448" s="1"/>
      <c r="E448" s="1"/>
      <c r="F448" s="1"/>
      <c r="G448" s="1"/>
      <c r="H448" s="1"/>
      <c r="I448" s="1"/>
      <c r="J448" s="1"/>
      <c r="P448" s="1"/>
      <c r="Q448" s="1"/>
      <c r="R448" s="1"/>
      <c r="S448" s="1"/>
      <c r="T448" s="1"/>
      <c r="U448" s="1"/>
      <c r="V448" s="1"/>
      <c r="W448" s="1"/>
      <c r="X448" s="1"/>
      <c r="Y448" s="1"/>
      <c r="Z448" s="1"/>
    </row>
    <row r="449" spans="1:26">
      <c r="A449" s="1"/>
      <c r="B449" s="1"/>
      <c r="C449" s="1"/>
      <c r="D449" s="1"/>
      <c r="E449" s="1"/>
      <c r="F449" s="1"/>
      <c r="G449" s="1"/>
      <c r="H449" s="1"/>
      <c r="I449" s="1"/>
      <c r="J449" s="1"/>
      <c r="P449" s="1"/>
      <c r="Q449" s="1"/>
      <c r="R449" s="1"/>
      <c r="S449" s="1"/>
      <c r="T449" s="1"/>
      <c r="U449" s="1"/>
      <c r="V449" s="1"/>
      <c r="W449" s="1"/>
      <c r="X449" s="1"/>
      <c r="Y449" s="1"/>
      <c r="Z449" s="1"/>
    </row>
    <row r="450" spans="1:26">
      <c r="A450" s="1"/>
      <c r="B450" s="1"/>
      <c r="C450" s="1"/>
      <c r="D450" s="1"/>
      <c r="E450" s="1"/>
      <c r="F450" s="1"/>
      <c r="G450" s="1"/>
      <c r="H450" s="1"/>
      <c r="I450" s="1"/>
      <c r="J450" s="1"/>
      <c r="P450" s="1"/>
      <c r="Q450" s="1"/>
      <c r="R450" s="1"/>
      <c r="S450" s="1"/>
      <c r="T450" s="1"/>
      <c r="U450" s="1"/>
      <c r="V450" s="1"/>
      <c r="W450" s="1"/>
      <c r="X450" s="1"/>
      <c r="Y450" s="1"/>
      <c r="Z450" s="1"/>
    </row>
    <row r="451" spans="1:26">
      <c r="A451" s="1"/>
      <c r="B451" s="1"/>
      <c r="C451" s="1"/>
      <c r="D451" s="1"/>
      <c r="E451" s="1"/>
      <c r="F451" s="1"/>
      <c r="G451" s="1"/>
      <c r="H451" s="1"/>
      <c r="I451" s="1"/>
      <c r="J451" s="1"/>
      <c r="P451" s="1"/>
      <c r="Q451" s="1"/>
      <c r="R451" s="1"/>
      <c r="S451" s="1"/>
      <c r="T451" s="1"/>
      <c r="U451" s="1"/>
      <c r="V451" s="1"/>
      <c r="W451" s="1"/>
      <c r="X451" s="1"/>
      <c r="Y451" s="1"/>
      <c r="Z451" s="1"/>
    </row>
    <row r="452" spans="1:26">
      <c r="A452" s="1"/>
      <c r="B452" s="1"/>
      <c r="C452" s="1"/>
      <c r="D452" s="1"/>
      <c r="E452" s="1"/>
      <c r="F452" s="1"/>
      <c r="G452" s="1"/>
      <c r="H452" s="1"/>
      <c r="I452" s="1"/>
      <c r="J452" s="1"/>
      <c r="P452" s="1"/>
      <c r="Q452" s="1"/>
      <c r="R452" s="1"/>
      <c r="S452" s="1"/>
      <c r="T452" s="1"/>
      <c r="U452" s="1"/>
      <c r="V452" s="1"/>
      <c r="W452" s="1"/>
      <c r="X452" s="1"/>
      <c r="Y452" s="1"/>
      <c r="Z452" s="1"/>
    </row>
    <row r="453" spans="1:26">
      <c r="A453" s="1"/>
      <c r="B453" s="1"/>
      <c r="C453" s="1"/>
      <c r="D453" s="1"/>
      <c r="E453" s="1"/>
      <c r="F453" s="1"/>
      <c r="G453" s="1"/>
      <c r="H453" s="1"/>
      <c r="I453" s="1"/>
      <c r="J453" s="1"/>
      <c r="P453" s="1"/>
      <c r="Q453" s="1"/>
      <c r="R453" s="1"/>
      <c r="S453" s="1"/>
      <c r="T453" s="1"/>
      <c r="U453" s="1"/>
      <c r="V453" s="1"/>
      <c r="W453" s="1"/>
      <c r="X453" s="1"/>
      <c r="Y453" s="1"/>
      <c r="Z453" s="1"/>
    </row>
    <row r="454" spans="1:26">
      <c r="A454" s="1"/>
      <c r="B454" s="1"/>
      <c r="C454" s="1"/>
      <c r="D454" s="1"/>
      <c r="E454" s="1"/>
      <c r="F454" s="1"/>
      <c r="G454" s="1"/>
      <c r="H454" s="1"/>
      <c r="I454" s="1"/>
      <c r="J454" s="1"/>
      <c r="P454" s="1"/>
      <c r="Q454" s="1"/>
      <c r="R454" s="1"/>
      <c r="S454" s="1"/>
      <c r="T454" s="1"/>
      <c r="U454" s="1"/>
      <c r="V454" s="1"/>
      <c r="W454" s="1"/>
      <c r="X454" s="1"/>
      <c r="Y454" s="1"/>
      <c r="Z454" s="1"/>
    </row>
    <row r="455" spans="1:26">
      <c r="A455" s="1"/>
      <c r="B455" s="1"/>
      <c r="C455" s="1"/>
      <c r="D455" s="1"/>
      <c r="E455" s="1"/>
      <c r="F455" s="1"/>
      <c r="G455" s="1"/>
      <c r="H455" s="1"/>
      <c r="I455" s="1"/>
      <c r="J455" s="1"/>
      <c r="P455" s="1"/>
      <c r="Q455" s="1"/>
      <c r="R455" s="1"/>
      <c r="S455" s="1"/>
      <c r="T455" s="1"/>
      <c r="U455" s="1"/>
      <c r="V455" s="1"/>
      <c r="W455" s="1"/>
      <c r="X455" s="1"/>
      <c r="Y455" s="1"/>
      <c r="Z455" s="1"/>
    </row>
    <row r="456" spans="1:26">
      <c r="A456" s="1"/>
      <c r="B456" s="1"/>
      <c r="C456" s="1"/>
      <c r="D456" s="1"/>
      <c r="E456" s="1"/>
      <c r="F456" s="1"/>
      <c r="G456" s="1"/>
      <c r="H456" s="1"/>
      <c r="I456" s="1"/>
      <c r="J456" s="1"/>
      <c r="P456" s="1"/>
      <c r="Q456" s="1"/>
      <c r="R456" s="1"/>
      <c r="S456" s="1"/>
      <c r="T456" s="1"/>
      <c r="U456" s="1"/>
      <c r="V456" s="1"/>
      <c r="W456" s="1"/>
      <c r="X456" s="1"/>
      <c r="Y456" s="1"/>
      <c r="Z456" s="1"/>
    </row>
    <row r="457" spans="1:26">
      <c r="A457" s="1"/>
      <c r="B457" s="1"/>
      <c r="C457" s="1"/>
      <c r="D457" s="1"/>
      <c r="E457" s="1"/>
      <c r="F457" s="1"/>
      <c r="G457" s="1"/>
      <c r="H457" s="1"/>
      <c r="I457" s="1"/>
      <c r="J457" s="1"/>
      <c r="P457" s="1"/>
      <c r="Q457" s="1"/>
      <c r="R457" s="1"/>
      <c r="S457" s="1"/>
      <c r="T457" s="1"/>
      <c r="U457" s="1"/>
      <c r="V457" s="1"/>
      <c r="W457" s="1"/>
      <c r="X457" s="1"/>
      <c r="Y457" s="1"/>
      <c r="Z457" s="1"/>
    </row>
    <row r="458" spans="1:26">
      <c r="A458" s="1"/>
      <c r="B458" s="1"/>
      <c r="C458" s="1"/>
      <c r="D458" s="1"/>
      <c r="E458" s="1"/>
      <c r="F458" s="1"/>
      <c r="G458" s="1"/>
      <c r="H458" s="1"/>
      <c r="I458" s="1"/>
      <c r="J458" s="1"/>
      <c r="P458" s="1"/>
      <c r="Q458" s="1"/>
      <c r="R458" s="1"/>
      <c r="S458" s="1"/>
      <c r="T458" s="1"/>
      <c r="U458" s="1"/>
      <c r="V458" s="1"/>
      <c r="W458" s="1"/>
      <c r="X458" s="1"/>
      <c r="Y458" s="1"/>
      <c r="Z458" s="1"/>
    </row>
    <row r="459" spans="1:26">
      <c r="A459" s="1"/>
      <c r="B459" s="1"/>
      <c r="C459" s="1"/>
      <c r="D459" s="1"/>
      <c r="E459" s="1"/>
      <c r="F459" s="1"/>
      <c r="G459" s="1"/>
      <c r="H459" s="1"/>
      <c r="I459" s="1"/>
      <c r="J459" s="1"/>
      <c r="P459" s="1"/>
      <c r="Q459" s="1"/>
      <c r="R459" s="1"/>
      <c r="S459" s="1"/>
      <c r="T459" s="1"/>
      <c r="U459" s="1"/>
      <c r="V459" s="1"/>
      <c r="W459" s="1"/>
      <c r="X459" s="1"/>
      <c r="Y459" s="1"/>
      <c r="Z459" s="1"/>
    </row>
    <row r="460" spans="1:26">
      <c r="A460" s="1"/>
      <c r="B460" s="1"/>
      <c r="C460" s="1"/>
      <c r="D460" s="1"/>
      <c r="E460" s="1"/>
      <c r="F460" s="1"/>
      <c r="G460" s="1"/>
      <c r="H460" s="1"/>
      <c r="I460" s="1"/>
      <c r="J460" s="1"/>
      <c r="P460" s="1"/>
      <c r="Q460" s="1"/>
      <c r="R460" s="1"/>
      <c r="S460" s="1"/>
      <c r="T460" s="1"/>
      <c r="U460" s="1"/>
      <c r="V460" s="1"/>
      <c r="W460" s="1"/>
      <c r="X460" s="1"/>
      <c r="Y460" s="1"/>
      <c r="Z460" s="1"/>
    </row>
    <row r="461" spans="1:26">
      <c r="A461" s="1"/>
      <c r="B461" s="1"/>
      <c r="C461" s="1"/>
      <c r="D461" s="1"/>
      <c r="E461" s="1"/>
      <c r="F461" s="1"/>
      <c r="G461" s="1"/>
      <c r="H461" s="1"/>
      <c r="I461" s="1"/>
      <c r="J461" s="1"/>
      <c r="P461" s="1"/>
      <c r="Q461" s="1"/>
      <c r="R461" s="1"/>
      <c r="S461" s="1"/>
      <c r="T461" s="1"/>
      <c r="U461" s="1"/>
      <c r="V461" s="1"/>
      <c r="W461" s="1"/>
      <c r="X461" s="1"/>
      <c r="Y461" s="1"/>
      <c r="Z461" s="1"/>
    </row>
    <row r="462" spans="1:26">
      <c r="A462" s="1"/>
      <c r="B462" s="1"/>
      <c r="C462" s="1"/>
      <c r="D462" s="1"/>
      <c r="E462" s="1"/>
      <c r="F462" s="1"/>
      <c r="G462" s="1"/>
      <c r="H462" s="1"/>
      <c r="I462" s="1"/>
      <c r="J462" s="1"/>
      <c r="P462" s="1"/>
      <c r="Q462" s="1"/>
      <c r="R462" s="1"/>
      <c r="S462" s="1"/>
      <c r="T462" s="1"/>
      <c r="U462" s="1"/>
      <c r="V462" s="1"/>
      <c r="W462" s="1"/>
      <c r="X462" s="1"/>
      <c r="Y462" s="1"/>
      <c r="Z462" s="1"/>
    </row>
    <row r="463" spans="1:26">
      <c r="A463" s="1"/>
      <c r="B463" s="1"/>
      <c r="C463" s="1"/>
      <c r="D463" s="1"/>
      <c r="E463" s="1"/>
      <c r="F463" s="1"/>
      <c r="G463" s="1"/>
      <c r="H463" s="1"/>
      <c r="I463" s="1"/>
      <c r="J463" s="1"/>
      <c r="P463" s="1"/>
      <c r="Q463" s="1"/>
      <c r="R463" s="1"/>
      <c r="S463" s="1"/>
      <c r="T463" s="1"/>
      <c r="U463" s="1"/>
      <c r="V463" s="1"/>
      <c r="W463" s="1"/>
      <c r="X463" s="1"/>
      <c r="Y463" s="1"/>
      <c r="Z463" s="1"/>
    </row>
    <row r="464" spans="1:26">
      <c r="A464" s="1"/>
      <c r="B464" s="1"/>
      <c r="C464" s="1"/>
      <c r="D464" s="1"/>
      <c r="E464" s="1"/>
      <c r="F464" s="1"/>
      <c r="G464" s="1"/>
      <c r="H464" s="1"/>
      <c r="I464" s="1"/>
      <c r="J464" s="1"/>
      <c r="P464" s="1"/>
      <c r="Q464" s="1"/>
      <c r="R464" s="1"/>
      <c r="S464" s="1"/>
      <c r="T464" s="1"/>
      <c r="U464" s="1"/>
      <c r="V464" s="1"/>
      <c r="W464" s="1"/>
      <c r="X464" s="1"/>
      <c r="Y464" s="1"/>
      <c r="Z464" s="1"/>
    </row>
    <row r="465" spans="1:26">
      <c r="A465" s="1"/>
      <c r="B465" s="1"/>
      <c r="C465" s="1"/>
      <c r="D465" s="1"/>
      <c r="E465" s="1"/>
      <c r="F465" s="1"/>
      <c r="G465" s="1"/>
      <c r="H465" s="1"/>
      <c r="I465" s="1"/>
      <c r="J465" s="1"/>
      <c r="P465" s="1"/>
      <c r="Q465" s="1"/>
      <c r="R465" s="1"/>
      <c r="S465" s="1"/>
      <c r="T465" s="1"/>
      <c r="U465" s="1"/>
      <c r="V465" s="1"/>
      <c r="W465" s="1"/>
      <c r="X465" s="1"/>
      <c r="Y465" s="1"/>
      <c r="Z465" s="1"/>
    </row>
    <row r="466" spans="1:26">
      <c r="A466" s="1"/>
      <c r="B466" s="1"/>
      <c r="C466" s="1"/>
      <c r="D466" s="1"/>
      <c r="E466" s="1"/>
      <c r="F466" s="1"/>
      <c r="G466" s="1"/>
      <c r="H466" s="1"/>
      <c r="I466" s="1"/>
      <c r="J466" s="1"/>
      <c r="P466" s="1"/>
      <c r="Q466" s="1"/>
      <c r="R466" s="1"/>
      <c r="S466" s="1"/>
      <c r="T466" s="1"/>
      <c r="U466" s="1"/>
      <c r="V466" s="1"/>
      <c r="W466" s="1"/>
      <c r="X466" s="1"/>
      <c r="Y466" s="1"/>
      <c r="Z466" s="1"/>
    </row>
    <row r="467" spans="1:26">
      <c r="A467" s="1"/>
      <c r="B467" s="1"/>
      <c r="C467" s="1"/>
      <c r="D467" s="1"/>
      <c r="E467" s="1"/>
      <c r="F467" s="1"/>
      <c r="G467" s="1"/>
      <c r="H467" s="1"/>
      <c r="I467" s="1"/>
      <c r="J467" s="1"/>
      <c r="P467" s="1"/>
      <c r="Q467" s="1"/>
      <c r="R467" s="1"/>
      <c r="S467" s="1"/>
      <c r="T467" s="1"/>
      <c r="U467" s="1"/>
      <c r="V467" s="1"/>
      <c r="W467" s="1"/>
      <c r="X467" s="1"/>
      <c r="Y467" s="1"/>
      <c r="Z467" s="1"/>
    </row>
    <row r="468" spans="1:26">
      <c r="A468" s="1"/>
      <c r="B468" s="1"/>
      <c r="C468" s="1"/>
      <c r="D468" s="1"/>
      <c r="E468" s="1"/>
      <c r="F468" s="1"/>
      <c r="G468" s="1"/>
      <c r="H468" s="1"/>
      <c r="I468" s="1"/>
      <c r="J468" s="1"/>
      <c r="P468" s="1"/>
      <c r="Q468" s="1"/>
      <c r="R468" s="1"/>
      <c r="S468" s="1"/>
      <c r="T468" s="1"/>
      <c r="U468" s="1"/>
      <c r="V468" s="1"/>
      <c r="W468" s="1"/>
      <c r="X468" s="1"/>
      <c r="Y468" s="1"/>
      <c r="Z468" s="1"/>
    </row>
    <row r="469" spans="1:26">
      <c r="A469" s="1"/>
      <c r="B469" s="1"/>
      <c r="C469" s="1"/>
      <c r="D469" s="1"/>
      <c r="E469" s="1"/>
      <c r="F469" s="1"/>
      <c r="G469" s="1"/>
      <c r="H469" s="1"/>
      <c r="I469" s="1"/>
      <c r="J469" s="1"/>
      <c r="P469" s="1"/>
      <c r="Q469" s="1"/>
      <c r="R469" s="1"/>
      <c r="S469" s="1"/>
      <c r="T469" s="1"/>
      <c r="U469" s="1"/>
      <c r="V469" s="1"/>
      <c r="W469" s="1"/>
      <c r="X469" s="1"/>
      <c r="Y469" s="1"/>
      <c r="Z469" s="1"/>
    </row>
    <row r="470" spans="1:26">
      <c r="A470" s="1"/>
      <c r="B470" s="1"/>
      <c r="C470" s="1"/>
      <c r="D470" s="1"/>
      <c r="E470" s="1"/>
      <c r="F470" s="1"/>
      <c r="G470" s="1"/>
      <c r="H470" s="1"/>
      <c r="I470" s="1"/>
      <c r="J470" s="1"/>
      <c r="P470" s="1"/>
      <c r="Q470" s="1"/>
      <c r="R470" s="1"/>
      <c r="S470" s="1"/>
      <c r="T470" s="1"/>
      <c r="U470" s="1"/>
      <c r="V470" s="1"/>
      <c r="W470" s="1"/>
      <c r="X470" s="1"/>
      <c r="Y470" s="1"/>
      <c r="Z470" s="1"/>
    </row>
    <row r="471" spans="1:26">
      <c r="A471" s="1"/>
      <c r="B471" s="1"/>
      <c r="C471" s="1"/>
      <c r="D471" s="1"/>
      <c r="E471" s="1"/>
      <c r="F471" s="1"/>
      <c r="G471" s="1"/>
      <c r="H471" s="1"/>
      <c r="I471" s="1"/>
      <c r="J471" s="1"/>
      <c r="P471" s="1"/>
      <c r="Q471" s="1"/>
      <c r="R471" s="1"/>
      <c r="S471" s="1"/>
      <c r="T471" s="1"/>
      <c r="U471" s="1"/>
      <c r="V471" s="1"/>
      <c r="W471" s="1"/>
      <c r="X471" s="1"/>
      <c r="Y471" s="1"/>
      <c r="Z471" s="1"/>
    </row>
    <row r="472" spans="1:26">
      <c r="A472" s="1"/>
      <c r="B472" s="1"/>
      <c r="C472" s="1"/>
      <c r="D472" s="1"/>
      <c r="E472" s="1"/>
      <c r="F472" s="1"/>
      <c r="G472" s="1"/>
      <c r="H472" s="1"/>
      <c r="I472" s="1"/>
      <c r="J472" s="1"/>
      <c r="P472" s="1"/>
      <c r="Q472" s="1"/>
      <c r="R472" s="1"/>
      <c r="S472" s="1"/>
      <c r="T472" s="1"/>
      <c r="U472" s="1"/>
      <c r="V472" s="1"/>
      <c r="W472" s="1"/>
      <c r="X472" s="1"/>
      <c r="Y472" s="1"/>
      <c r="Z472" s="1"/>
    </row>
    <row r="473" spans="1:26">
      <c r="A473" s="1"/>
      <c r="B473" s="1"/>
      <c r="C473" s="1"/>
      <c r="D473" s="1"/>
      <c r="E473" s="1"/>
      <c r="F473" s="1"/>
      <c r="G473" s="1"/>
      <c r="H473" s="1"/>
      <c r="I473" s="1"/>
      <c r="J473" s="1"/>
      <c r="P473" s="1"/>
      <c r="Q473" s="1"/>
      <c r="R473" s="1"/>
      <c r="S473" s="1"/>
      <c r="T473" s="1"/>
      <c r="U473" s="1"/>
      <c r="V473" s="1"/>
      <c r="W473" s="1"/>
      <c r="X473" s="1"/>
      <c r="Y473" s="1"/>
      <c r="Z473" s="1"/>
    </row>
    <row r="474" spans="1:26">
      <c r="A474" s="1"/>
      <c r="B474" s="1"/>
      <c r="C474" s="1"/>
      <c r="D474" s="1"/>
      <c r="E474" s="1"/>
      <c r="F474" s="1"/>
      <c r="G474" s="1"/>
      <c r="H474" s="1"/>
      <c r="I474" s="1"/>
      <c r="J474" s="1"/>
      <c r="P474" s="1"/>
      <c r="Q474" s="1"/>
      <c r="R474" s="1"/>
      <c r="S474" s="1"/>
      <c r="T474" s="1"/>
      <c r="U474" s="1"/>
      <c r="V474" s="1"/>
      <c r="W474" s="1"/>
      <c r="X474" s="1"/>
      <c r="Y474" s="1"/>
      <c r="Z474" s="1"/>
    </row>
    <row r="475" spans="1:26">
      <c r="A475" s="1"/>
      <c r="B475" s="1"/>
      <c r="C475" s="1"/>
      <c r="D475" s="1"/>
      <c r="E475" s="1"/>
      <c r="F475" s="1"/>
      <c r="G475" s="1"/>
      <c r="H475" s="1"/>
      <c r="I475" s="1"/>
      <c r="J475" s="1"/>
      <c r="P475" s="1"/>
      <c r="Q475" s="1"/>
      <c r="R475" s="1"/>
      <c r="S475" s="1"/>
      <c r="T475" s="1"/>
      <c r="U475" s="1"/>
      <c r="V475" s="1"/>
      <c r="W475" s="1"/>
      <c r="X475" s="1"/>
      <c r="Y475" s="1"/>
      <c r="Z475" s="1"/>
    </row>
    <row r="476" spans="1:26">
      <c r="A476" s="1"/>
      <c r="B476" s="1"/>
      <c r="C476" s="1"/>
      <c r="D476" s="1"/>
      <c r="E476" s="1"/>
      <c r="F476" s="1"/>
      <c r="G476" s="1"/>
      <c r="H476" s="1"/>
      <c r="I476" s="1"/>
      <c r="J476" s="1"/>
      <c r="P476" s="1"/>
      <c r="Q476" s="1"/>
      <c r="R476" s="1"/>
      <c r="S476" s="1"/>
      <c r="T476" s="1"/>
      <c r="U476" s="1"/>
      <c r="V476" s="1"/>
      <c r="W476" s="1"/>
      <c r="X476" s="1"/>
      <c r="Y476" s="1"/>
      <c r="Z476" s="1"/>
    </row>
    <row r="477" spans="1:26">
      <c r="A477" s="1"/>
      <c r="B477" s="1"/>
      <c r="C477" s="1"/>
      <c r="D477" s="1"/>
      <c r="E477" s="1"/>
      <c r="F477" s="1"/>
      <c r="G477" s="1"/>
      <c r="H477" s="1"/>
      <c r="I477" s="1"/>
      <c r="J477" s="1"/>
      <c r="P477" s="1"/>
      <c r="Q477" s="1"/>
      <c r="R477" s="1"/>
      <c r="S477" s="1"/>
      <c r="T477" s="1"/>
      <c r="U477" s="1"/>
      <c r="V477" s="1"/>
      <c r="W477" s="1"/>
      <c r="X477" s="1"/>
      <c r="Y477" s="1"/>
      <c r="Z477" s="1"/>
    </row>
    <row r="478" spans="1:26">
      <c r="A478" s="1"/>
      <c r="B478" s="1"/>
      <c r="C478" s="1"/>
      <c r="D478" s="1"/>
      <c r="E478" s="1"/>
      <c r="F478" s="1"/>
      <c r="G478" s="1"/>
      <c r="H478" s="1"/>
      <c r="I478" s="1"/>
      <c r="J478" s="1"/>
      <c r="P478" s="1"/>
      <c r="Q478" s="1"/>
      <c r="R478" s="1"/>
      <c r="S478" s="1"/>
      <c r="T478" s="1"/>
      <c r="U478" s="1"/>
      <c r="V478" s="1"/>
      <c r="W478" s="1"/>
      <c r="X478" s="1"/>
      <c r="Y478" s="1"/>
      <c r="Z478" s="1"/>
    </row>
    <row r="479" spans="1:26">
      <c r="A479" s="1"/>
      <c r="B479" s="1"/>
      <c r="C479" s="1"/>
      <c r="D479" s="1"/>
      <c r="E479" s="1"/>
      <c r="F479" s="1"/>
      <c r="G479" s="1"/>
      <c r="H479" s="1"/>
      <c r="I479" s="1"/>
      <c r="J479" s="1"/>
      <c r="P479" s="1"/>
      <c r="Q479" s="1"/>
      <c r="R479" s="1"/>
      <c r="S479" s="1"/>
      <c r="T479" s="1"/>
      <c r="U479" s="1"/>
      <c r="V479" s="1"/>
      <c r="W479" s="1"/>
      <c r="X479" s="1"/>
      <c r="Y479" s="1"/>
      <c r="Z479" s="1"/>
    </row>
    <row r="480" spans="1:26">
      <c r="A480" s="1"/>
      <c r="B480" s="1"/>
      <c r="C480" s="1"/>
      <c r="D480" s="1"/>
      <c r="E480" s="1"/>
      <c r="F480" s="1"/>
      <c r="G480" s="1"/>
      <c r="H480" s="1"/>
      <c r="I480" s="1"/>
      <c r="J480" s="1"/>
      <c r="P480" s="1"/>
      <c r="Q480" s="1"/>
      <c r="R480" s="1"/>
      <c r="S480" s="1"/>
      <c r="T480" s="1"/>
      <c r="U480" s="1"/>
      <c r="V480" s="1"/>
      <c r="W480" s="1"/>
      <c r="X480" s="1"/>
      <c r="Y480" s="1"/>
      <c r="Z480" s="1"/>
    </row>
    <row r="481" spans="1:26">
      <c r="A481" s="1"/>
      <c r="B481" s="1"/>
      <c r="C481" s="1"/>
      <c r="D481" s="1"/>
      <c r="E481" s="1"/>
      <c r="F481" s="1"/>
      <c r="G481" s="1"/>
      <c r="H481" s="1"/>
      <c r="I481" s="1"/>
      <c r="J481" s="1"/>
      <c r="P481" s="1"/>
      <c r="Q481" s="1"/>
      <c r="R481" s="1"/>
      <c r="S481" s="1"/>
      <c r="T481" s="1"/>
      <c r="U481" s="1"/>
      <c r="V481" s="1"/>
      <c r="W481" s="1"/>
      <c r="X481" s="1"/>
      <c r="Y481" s="1"/>
      <c r="Z481" s="1"/>
    </row>
    <row r="482" spans="1:26">
      <c r="A482" s="1"/>
      <c r="B482" s="1"/>
      <c r="C482" s="1"/>
      <c r="D482" s="1"/>
      <c r="E482" s="1"/>
      <c r="F482" s="1"/>
      <c r="G482" s="1"/>
      <c r="H482" s="1"/>
      <c r="I482" s="1"/>
      <c r="J482" s="1"/>
      <c r="P482" s="1"/>
      <c r="Q482" s="1"/>
      <c r="R482" s="1"/>
      <c r="S482" s="1"/>
      <c r="T482" s="1"/>
      <c r="U482" s="1"/>
      <c r="V482" s="1"/>
      <c r="W482" s="1"/>
      <c r="X482" s="1"/>
      <c r="Y482" s="1"/>
      <c r="Z482" s="1"/>
    </row>
    <row r="483" spans="1:26">
      <c r="A483" s="1"/>
      <c r="B483" s="1"/>
      <c r="C483" s="1"/>
      <c r="D483" s="1"/>
      <c r="E483" s="1"/>
      <c r="F483" s="1"/>
      <c r="G483" s="1"/>
      <c r="H483" s="1"/>
      <c r="I483" s="1"/>
      <c r="J483" s="1"/>
      <c r="P483" s="1"/>
      <c r="Q483" s="1"/>
      <c r="R483" s="1"/>
      <c r="S483" s="1"/>
      <c r="T483" s="1"/>
      <c r="U483" s="1"/>
      <c r="V483" s="1"/>
      <c r="W483" s="1"/>
      <c r="X483" s="1"/>
      <c r="Y483" s="1"/>
      <c r="Z483" s="1"/>
    </row>
    <row r="484" spans="1:26">
      <c r="A484" s="1"/>
      <c r="B484" s="1"/>
      <c r="C484" s="1"/>
      <c r="D484" s="1"/>
      <c r="E484" s="1"/>
      <c r="F484" s="1"/>
      <c r="G484" s="1"/>
      <c r="H484" s="1"/>
      <c r="I484" s="1"/>
      <c r="J484" s="1"/>
      <c r="P484" s="1"/>
      <c r="Q484" s="1"/>
      <c r="R484" s="1"/>
      <c r="S484" s="1"/>
      <c r="T484" s="1"/>
      <c r="U484" s="1"/>
      <c r="V484" s="1"/>
      <c r="W484" s="1"/>
      <c r="X484" s="1"/>
      <c r="Y484" s="1"/>
      <c r="Z484" s="1"/>
    </row>
    <row r="485" spans="1:26">
      <c r="A485" s="1"/>
      <c r="B485" s="1"/>
      <c r="C485" s="1"/>
      <c r="D485" s="1"/>
      <c r="E485" s="1"/>
      <c r="F485" s="1"/>
      <c r="G485" s="1"/>
      <c r="H485" s="1"/>
      <c r="I485" s="1"/>
      <c r="J485" s="1"/>
      <c r="P485" s="1"/>
      <c r="Q485" s="1"/>
      <c r="R485" s="1"/>
      <c r="S485" s="1"/>
      <c r="T485" s="1"/>
      <c r="U485" s="1"/>
      <c r="V485" s="1"/>
      <c r="W485" s="1"/>
      <c r="X485" s="1"/>
      <c r="Y485" s="1"/>
      <c r="Z485" s="1"/>
    </row>
    <row r="486" spans="1:26">
      <c r="A486" s="1"/>
      <c r="B486" s="1"/>
      <c r="C486" s="1"/>
      <c r="D486" s="1"/>
      <c r="E486" s="1"/>
      <c r="F486" s="1"/>
      <c r="G486" s="1"/>
      <c r="H486" s="1"/>
      <c r="I486" s="1"/>
      <c r="J486" s="1"/>
      <c r="P486" s="1"/>
      <c r="Q486" s="1"/>
      <c r="R486" s="1"/>
      <c r="S486" s="1"/>
      <c r="T486" s="1"/>
      <c r="U486" s="1"/>
      <c r="V486" s="1"/>
      <c r="W486" s="1"/>
      <c r="X486" s="1"/>
      <c r="Y486" s="1"/>
      <c r="Z486" s="1"/>
    </row>
    <row r="487" spans="1:26">
      <c r="A487" s="1"/>
      <c r="B487" s="1"/>
      <c r="C487" s="1"/>
      <c r="D487" s="1"/>
      <c r="E487" s="1"/>
      <c r="F487" s="1"/>
      <c r="G487" s="1"/>
      <c r="H487" s="1"/>
      <c r="I487" s="1"/>
      <c r="J487" s="1"/>
      <c r="P487" s="1"/>
      <c r="Q487" s="1"/>
      <c r="R487" s="1"/>
      <c r="S487" s="1"/>
      <c r="T487" s="1"/>
      <c r="U487" s="1"/>
      <c r="V487" s="1"/>
      <c r="W487" s="1"/>
      <c r="X487" s="1"/>
      <c r="Y487" s="1"/>
      <c r="Z487" s="1"/>
    </row>
    <row r="488" spans="1:26">
      <c r="A488" s="1"/>
      <c r="B488" s="1"/>
      <c r="C488" s="1"/>
      <c r="D488" s="1"/>
      <c r="E488" s="1"/>
      <c r="F488" s="1"/>
      <c r="G488" s="1"/>
      <c r="H488" s="1"/>
      <c r="I488" s="1"/>
      <c r="J488" s="1"/>
      <c r="P488" s="1"/>
      <c r="Q488" s="1"/>
      <c r="R488" s="1"/>
      <c r="S488" s="1"/>
      <c r="T488" s="1"/>
      <c r="U488" s="1"/>
      <c r="V488" s="1"/>
      <c r="W488" s="1"/>
      <c r="X488" s="1"/>
      <c r="Y488" s="1"/>
      <c r="Z488" s="1"/>
    </row>
    <row r="489" spans="1:26">
      <c r="A489" s="1"/>
      <c r="B489" s="1"/>
      <c r="C489" s="1"/>
      <c r="D489" s="1"/>
      <c r="E489" s="1"/>
      <c r="F489" s="1"/>
      <c r="G489" s="1"/>
      <c r="H489" s="1"/>
      <c r="I489" s="1"/>
      <c r="J489" s="1"/>
      <c r="P489" s="1"/>
      <c r="Q489" s="1"/>
      <c r="R489" s="1"/>
      <c r="S489" s="1"/>
      <c r="T489" s="1"/>
      <c r="U489" s="1"/>
      <c r="V489" s="1"/>
      <c r="W489" s="1"/>
      <c r="X489" s="1"/>
      <c r="Y489" s="1"/>
      <c r="Z489" s="1"/>
    </row>
    <row r="490" spans="1:26">
      <c r="A490" s="1"/>
      <c r="B490" s="1"/>
      <c r="C490" s="1"/>
      <c r="D490" s="1"/>
      <c r="E490" s="1"/>
      <c r="F490" s="1"/>
      <c r="G490" s="1"/>
      <c r="H490" s="1"/>
      <c r="I490" s="1"/>
      <c r="J490" s="1"/>
      <c r="P490" s="1"/>
      <c r="Q490" s="1"/>
      <c r="R490" s="1"/>
      <c r="S490" s="1"/>
      <c r="T490" s="1"/>
      <c r="U490" s="1"/>
      <c r="V490" s="1"/>
      <c r="W490" s="1"/>
      <c r="X490" s="1"/>
      <c r="Y490" s="1"/>
      <c r="Z490" s="1"/>
    </row>
    <row r="491" spans="1:26">
      <c r="A491" s="1"/>
      <c r="B491" s="1"/>
      <c r="C491" s="1"/>
      <c r="D491" s="1"/>
      <c r="E491" s="1"/>
      <c r="F491" s="1"/>
      <c r="G491" s="1"/>
      <c r="H491" s="1"/>
      <c r="I491" s="1"/>
      <c r="J491" s="1"/>
      <c r="P491" s="1"/>
      <c r="Q491" s="1"/>
      <c r="R491" s="1"/>
      <c r="S491" s="1"/>
      <c r="T491" s="1"/>
      <c r="U491" s="1"/>
      <c r="V491" s="1"/>
      <c r="W491" s="1"/>
      <c r="X491" s="1"/>
      <c r="Y491" s="1"/>
      <c r="Z491" s="1"/>
    </row>
    <row r="492" spans="1:26">
      <c r="A492" s="1"/>
      <c r="B492" s="1"/>
      <c r="C492" s="1"/>
      <c r="D492" s="1"/>
      <c r="E492" s="1"/>
      <c r="F492" s="1"/>
      <c r="G492" s="1"/>
      <c r="H492" s="1"/>
      <c r="I492" s="1"/>
      <c r="J492" s="1"/>
      <c r="P492" s="1"/>
      <c r="Q492" s="1"/>
      <c r="R492" s="1"/>
      <c r="S492" s="1"/>
      <c r="T492" s="1"/>
      <c r="U492" s="1"/>
      <c r="V492" s="1"/>
      <c r="W492" s="1"/>
      <c r="X492" s="1"/>
      <c r="Y492" s="1"/>
      <c r="Z492" s="1"/>
    </row>
    <row r="493" spans="1:26">
      <c r="A493" s="1"/>
      <c r="B493" s="1"/>
      <c r="C493" s="1"/>
      <c r="D493" s="1"/>
      <c r="E493" s="1"/>
      <c r="F493" s="1"/>
      <c r="G493" s="1"/>
      <c r="H493" s="1"/>
      <c r="I493" s="1"/>
      <c r="J493" s="1"/>
      <c r="P493" s="1"/>
      <c r="Q493" s="1"/>
      <c r="R493" s="1"/>
      <c r="S493" s="1"/>
      <c r="T493" s="1"/>
      <c r="U493" s="1"/>
      <c r="V493" s="1"/>
      <c r="W493" s="1"/>
      <c r="X493" s="1"/>
      <c r="Y493" s="1"/>
      <c r="Z493" s="1"/>
    </row>
    <row r="494" spans="1:26">
      <c r="A494" s="1"/>
      <c r="B494" s="1"/>
      <c r="C494" s="1"/>
      <c r="D494" s="1"/>
      <c r="E494" s="1"/>
      <c r="F494" s="1"/>
      <c r="G494" s="1"/>
      <c r="H494" s="1"/>
      <c r="I494" s="1"/>
      <c r="J494" s="1"/>
      <c r="P494" s="1"/>
      <c r="Q494" s="1"/>
      <c r="R494" s="1"/>
      <c r="S494" s="1"/>
      <c r="T494" s="1"/>
      <c r="U494" s="1"/>
      <c r="V494" s="1"/>
      <c r="W494" s="1"/>
      <c r="X494" s="1"/>
      <c r="Y494" s="1"/>
      <c r="Z494" s="1"/>
    </row>
    <row r="495" spans="1:26">
      <c r="A495" s="1"/>
      <c r="B495" s="1"/>
      <c r="C495" s="1"/>
      <c r="D495" s="1"/>
      <c r="E495" s="1"/>
      <c r="F495" s="1"/>
      <c r="G495" s="1"/>
      <c r="H495" s="1"/>
      <c r="I495" s="1"/>
      <c r="J495" s="1"/>
      <c r="P495" s="1"/>
      <c r="Q495" s="1"/>
      <c r="R495" s="1"/>
      <c r="S495" s="1"/>
      <c r="T495" s="1"/>
      <c r="U495" s="1"/>
      <c r="V495" s="1"/>
      <c r="W495" s="1"/>
      <c r="X495" s="1"/>
      <c r="Y495" s="1"/>
      <c r="Z495" s="1"/>
    </row>
    <row r="496" spans="1:26">
      <c r="A496" s="1"/>
      <c r="B496" s="1"/>
      <c r="C496" s="1"/>
      <c r="D496" s="1"/>
      <c r="E496" s="1"/>
      <c r="F496" s="1"/>
      <c r="G496" s="1"/>
      <c r="H496" s="1"/>
      <c r="I496" s="1"/>
      <c r="J496" s="1"/>
      <c r="P496" s="1"/>
      <c r="Q496" s="1"/>
      <c r="R496" s="1"/>
      <c r="S496" s="1"/>
      <c r="T496" s="1"/>
      <c r="U496" s="1"/>
      <c r="V496" s="1"/>
      <c r="W496" s="1"/>
      <c r="X496" s="1"/>
      <c r="Y496" s="1"/>
      <c r="Z496" s="1"/>
    </row>
    <row r="497" spans="1:26">
      <c r="A497" s="1"/>
      <c r="B497" s="1"/>
      <c r="C497" s="1"/>
      <c r="D497" s="1"/>
      <c r="E497" s="1"/>
      <c r="F497" s="1"/>
      <c r="G497" s="1"/>
      <c r="H497" s="1"/>
      <c r="I497" s="1"/>
      <c r="J497" s="1"/>
      <c r="P497" s="1"/>
      <c r="Q497" s="1"/>
      <c r="R497" s="1"/>
      <c r="S497" s="1"/>
      <c r="T497" s="1"/>
      <c r="U497" s="1"/>
      <c r="V497" s="1"/>
      <c r="W497" s="1"/>
      <c r="X497" s="1"/>
      <c r="Y497" s="1"/>
      <c r="Z497" s="1"/>
    </row>
    <row r="498" spans="1:26">
      <c r="A498" s="1"/>
      <c r="B498" s="1"/>
      <c r="C498" s="1"/>
      <c r="D498" s="1"/>
      <c r="E498" s="1"/>
      <c r="F498" s="1"/>
      <c r="G498" s="1"/>
      <c r="H498" s="1"/>
      <c r="I498" s="1"/>
      <c r="J498" s="1"/>
      <c r="P498" s="1"/>
      <c r="Q498" s="1"/>
      <c r="R498" s="1"/>
      <c r="S498" s="1"/>
      <c r="T498" s="1"/>
      <c r="U498" s="1"/>
      <c r="V498" s="1"/>
      <c r="W498" s="1"/>
      <c r="X498" s="1"/>
      <c r="Y498" s="1"/>
      <c r="Z498" s="1"/>
    </row>
    <row r="499" spans="1:26">
      <c r="A499" s="1"/>
      <c r="B499" s="1"/>
      <c r="C499" s="1"/>
      <c r="D499" s="1"/>
      <c r="E499" s="1"/>
      <c r="F499" s="1"/>
      <c r="G499" s="1"/>
      <c r="H499" s="1"/>
      <c r="I499" s="1"/>
      <c r="J499" s="1"/>
      <c r="P499" s="1"/>
      <c r="Q499" s="1"/>
      <c r="R499" s="1"/>
      <c r="S499" s="1"/>
      <c r="T499" s="1"/>
      <c r="U499" s="1"/>
      <c r="V499" s="1"/>
      <c r="W499" s="1"/>
      <c r="X499" s="1"/>
      <c r="Y499" s="1"/>
      <c r="Z499" s="1"/>
    </row>
    <row r="500" spans="1:26">
      <c r="A500" s="1"/>
      <c r="B500" s="1"/>
      <c r="C500" s="1"/>
      <c r="D500" s="1"/>
      <c r="E500" s="1"/>
      <c r="F500" s="1"/>
      <c r="G500" s="1"/>
      <c r="H500" s="1"/>
      <c r="I500" s="1"/>
      <c r="J500" s="1"/>
      <c r="P500" s="1"/>
      <c r="Q500" s="1"/>
      <c r="R500" s="1"/>
      <c r="S500" s="1"/>
      <c r="T500" s="1"/>
      <c r="U500" s="1"/>
      <c r="V500" s="1"/>
      <c r="W500" s="1"/>
      <c r="X500" s="1"/>
      <c r="Y500" s="1"/>
      <c r="Z500" s="1"/>
    </row>
  </sheetData>
  <printOptions gridLines="1"/>
  <pageMargins left="0.74803149606299213" right="0.74803149606299213" top="0.98425196850393704" bottom="0.98425196850393704" header="0.51181102362204722" footer="0.51181102362204722"/>
  <pageSetup paperSize="9" scale="91" orientation="landscape" r:id="rId1"/>
  <headerFooter alignWithMargins="0">
    <oddHeader>&amp;A</oddHeader>
    <oddFooter>Side &amp;P af &amp;N</oddFooter>
  </headerFooter>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90CE5A-C5AE-4757-9A15-BBBDE0D39B3D}">
  <sheetPr codeName="Sheet3">
    <pageSetUpPr fitToPage="1"/>
  </sheetPr>
  <dimension ref="A1:Z500"/>
  <sheetViews>
    <sheetView zoomScaleNormal="100" workbookViewId="0"/>
  </sheetViews>
  <sheetFormatPr defaultRowHeight="12.75"/>
  <cols>
    <col min="1" max="1" width="19.7109375" customWidth="1"/>
    <col min="2" max="7" width="14.7109375" style="13" customWidth="1"/>
    <col min="8" max="8" width="13.7109375" style="20" customWidth="1"/>
    <col min="9" max="9" width="13.7109375" style="18" customWidth="1"/>
    <col min="10" max="10" width="10.7109375" style="18" customWidth="1"/>
  </cols>
  <sheetData>
    <row r="1" spans="1:26">
      <c r="A1" s="15" t="s">
        <v>1582</v>
      </c>
      <c r="B1" s="16"/>
      <c r="C1" s="16"/>
      <c r="D1" s="16"/>
      <c r="E1" s="16"/>
      <c r="F1" s="16"/>
      <c r="G1" s="16"/>
      <c r="H1" s="17" t="s">
        <v>1619</v>
      </c>
      <c r="K1" s="1"/>
      <c r="L1" s="1"/>
      <c r="M1" s="1"/>
      <c r="N1" s="1"/>
      <c r="O1" s="1"/>
      <c r="P1" s="1"/>
      <c r="Q1" s="1"/>
      <c r="R1" s="1"/>
      <c r="S1" s="1"/>
      <c r="T1" s="1"/>
      <c r="U1" s="1"/>
      <c r="V1" s="1"/>
      <c r="W1" s="1"/>
      <c r="X1" s="1"/>
      <c r="Y1" s="1"/>
      <c r="Z1" s="1"/>
    </row>
    <row r="2" spans="1:26">
      <c r="A2" s="19" t="s">
        <v>4029</v>
      </c>
      <c r="B2" s="16"/>
      <c r="C2" s="16"/>
      <c r="D2" s="16"/>
      <c r="E2" s="16"/>
      <c r="F2" s="16"/>
      <c r="G2" s="16"/>
      <c r="I2" s="18" t="s">
        <v>4027</v>
      </c>
      <c r="J2" s="18" t="s">
        <v>4028</v>
      </c>
      <c r="K2" s="1"/>
      <c r="L2" s="1"/>
      <c r="M2" s="1"/>
      <c r="N2" s="1"/>
      <c r="O2" s="1"/>
      <c r="P2" s="1"/>
      <c r="Q2" s="1"/>
      <c r="R2" s="1"/>
      <c r="S2" s="1"/>
      <c r="T2" s="1"/>
      <c r="U2" s="1"/>
      <c r="V2" s="1"/>
      <c r="W2" s="1"/>
      <c r="X2" s="1"/>
      <c r="Y2" s="1"/>
      <c r="Z2" s="1"/>
    </row>
    <row r="3" spans="1:26">
      <c r="A3" s="1"/>
      <c r="B3" s="16"/>
      <c r="C3" s="16"/>
      <c r="D3" s="16"/>
      <c r="E3" s="16"/>
      <c r="F3" s="16"/>
      <c r="G3" s="16"/>
      <c r="H3" s="20" t="s">
        <v>4027</v>
      </c>
      <c r="I3" s="18">
        <v>1</v>
      </c>
      <c r="J3" s="18">
        <v>0.94169999999999998</v>
      </c>
      <c r="K3" s="1"/>
      <c r="L3" s="1"/>
      <c r="M3" s="1"/>
      <c r="N3" s="1"/>
      <c r="O3" s="1"/>
      <c r="P3" s="1"/>
      <c r="Q3" s="1"/>
      <c r="R3" s="1"/>
      <c r="S3" s="1"/>
      <c r="T3" s="1"/>
      <c r="U3" s="1"/>
      <c r="V3" s="1"/>
      <c r="W3" s="1"/>
      <c r="X3" s="1"/>
      <c r="Y3" s="1"/>
      <c r="Z3" s="1"/>
    </row>
    <row r="4" spans="1:26">
      <c r="A4" s="1" t="s">
        <v>4030</v>
      </c>
      <c r="B4" s="16"/>
      <c r="C4" s="16"/>
      <c r="D4" s="16"/>
      <c r="E4" s="16"/>
      <c r="F4" s="16"/>
      <c r="G4" s="16"/>
      <c r="H4" s="20" t="s">
        <v>4028</v>
      </c>
      <c r="I4" s="18">
        <v>0.94169999999999998</v>
      </c>
      <c r="J4" s="18">
        <v>1</v>
      </c>
      <c r="K4" s="1"/>
      <c r="L4" s="1"/>
      <c r="M4" s="1"/>
      <c r="N4" s="1"/>
      <c r="O4" s="1"/>
      <c r="P4" s="1"/>
      <c r="Q4" s="1"/>
      <c r="R4" s="1"/>
      <c r="S4" s="1"/>
      <c r="T4" s="1"/>
      <c r="U4" s="1"/>
      <c r="V4" s="1"/>
      <c r="W4" s="1"/>
      <c r="X4" s="1"/>
      <c r="Y4" s="1"/>
      <c r="Z4" s="1"/>
    </row>
    <row r="5" spans="1:26">
      <c r="A5" s="1"/>
      <c r="B5" s="16"/>
      <c r="C5" s="16"/>
      <c r="D5" s="16"/>
      <c r="E5" s="16"/>
      <c r="F5" s="16"/>
      <c r="G5" s="16"/>
      <c r="K5" s="1"/>
      <c r="L5" s="1"/>
      <c r="M5" s="1"/>
      <c r="N5" s="1"/>
      <c r="O5" s="1"/>
      <c r="P5" s="1"/>
      <c r="Q5" s="1"/>
      <c r="R5" s="1"/>
      <c r="S5" s="1"/>
      <c r="T5" s="1"/>
      <c r="U5" s="1"/>
      <c r="V5" s="1"/>
      <c r="W5" s="1"/>
      <c r="X5" s="1"/>
      <c r="Y5" s="1"/>
      <c r="Z5" s="1"/>
    </row>
    <row r="6" spans="1:26">
      <c r="A6" s="1" t="s">
        <v>1587</v>
      </c>
      <c r="B6" s="21">
        <v>0.94169999999999998</v>
      </c>
      <c r="C6" s="16"/>
      <c r="D6" s="22" t="s">
        <v>1588</v>
      </c>
      <c r="E6" s="16"/>
      <c r="F6" s="16"/>
      <c r="G6" s="16"/>
      <c r="K6" s="1"/>
      <c r="L6" s="1"/>
      <c r="M6" s="1"/>
      <c r="N6" s="1"/>
      <c r="O6" s="1"/>
      <c r="P6" s="1"/>
      <c r="Q6" s="1"/>
      <c r="R6" s="1"/>
      <c r="S6" s="1"/>
      <c r="T6" s="1"/>
      <c r="U6" s="1"/>
      <c r="V6" s="1"/>
      <c r="W6" s="1"/>
      <c r="X6" s="1"/>
      <c r="Y6" s="1"/>
      <c r="Z6" s="1"/>
    </row>
    <row r="7" spans="1:26">
      <c r="A7" s="1" t="s">
        <v>1589</v>
      </c>
      <c r="B7" s="16">
        <v>0.92226699999999995</v>
      </c>
      <c r="C7" s="16"/>
      <c r="D7" s="16"/>
      <c r="E7" s="16"/>
      <c r="F7" s="16"/>
      <c r="G7" s="16"/>
      <c r="K7" s="1"/>
      <c r="L7" s="1"/>
      <c r="M7" s="1"/>
      <c r="N7" s="1"/>
      <c r="O7" s="1"/>
      <c r="P7" s="1"/>
      <c r="Q7" s="1"/>
      <c r="R7" s="1"/>
      <c r="S7" s="1"/>
      <c r="T7" s="1"/>
      <c r="U7" s="1"/>
      <c r="V7" s="1"/>
      <c r="W7" s="1"/>
      <c r="X7" s="1"/>
      <c r="Y7" s="1"/>
      <c r="Z7" s="1"/>
    </row>
    <row r="8" spans="1:26">
      <c r="A8" s="1" t="s">
        <v>4031</v>
      </c>
      <c r="B8" s="23">
        <v>41.793140999999999</v>
      </c>
      <c r="C8" s="16"/>
      <c r="D8" s="22" t="s">
        <v>4032</v>
      </c>
      <c r="E8" s="16"/>
      <c r="F8" s="16"/>
      <c r="G8" s="16"/>
      <c r="K8" s="1"/>
      <c r="L8" s="1"/>
      <c r="M8" s="1"/>
      <c r="N8" s="1"/>
      <c r="O8" s="1"/>
      <c r="P8" s="1"/>
      <c r="Q8" s="1"/>
      <c r="R8" s="1"/>
      <c r="S8" s="1"/>
      <c r="T8" s="1"/>
      <c r="U8" s="1"/>
      <c r="V8" s="1"/>
      <c r="W8" s="1"/>
      <c r="X8" s="1"/>
      <c r="Y8" s="1"/>
      <c r="Z8" s="1"/>
    </row>
    <row r="9" spans="1:26">
      <c r="A9" s="1" t="s">
        <v>412</v>
      </c>
      <c r="B9" s="16">
        <v>5</v>
      </c>
      <c r="C9" s="16"/>
      <c r="D9" s="16"/>
      <c r="E9" s="16"/>
      <c r="F9" s="16"/>
      <c r="G9" s="16"/>
      <c r="K9" s="1"/>
      <c r="L9" s="1"/>
      <c r="M9" s="1"/>
      <c r="N9" s="1"/>
      <c r="O9" s="1"/>
      <c r="P9" s="1"/>
      <c r="Q9" s="1"/>
      <c r="R9" s="1"/>
      <c r="S9" s="1"/>
      <c r="T9" s="1"/>
      <c r="U9" s="1"/>
      <c r="V9" s="1"/>
      <c r="W9" s="1"/>
      <c r="X9" s="1"/>
      <c r="Y9" s="1"/>
      <c r="Z9" s="1"/>
    </row>
    <row r="10" spans="1:26">
      <c r="A10" s="1"/>
      <c r="B10" s="16"/>
      <c r="C10" s="16"/>
      <c r="D10" s="16"/>
      <c r="E10" s="16"/>
      <c r="F10" s="16"/>
      <c r="G10" s="16"/>
      <c r="K10" s="1"/>
      <c r="L10" s="1"/>
      <c r="M10" s="1"/>
      <c r="N10" s="1"/>
      <c r="O10" s="1"/>
      <c r="P10" s="1"/>
      <c r="Q10" s="1"/>
      <c r="R10" s="1"/>
      <c r="S10" s="1"/>
      <c r="T10" s="1"/>
      <c r="U10" s="1"/>
      <c r="V10" s="1"/>
      <c r="W10" s="1"/>
      <c r="X10" s="1"/>
      <c r="Y10" s="1"/>
      <c r="Z10" s="1"/>
    </row>
    <row r="11" spans="1:26">
      <c r="A11" s="1"/>
      <c r="B11" s="16"/>
      <c r="C11" s="16"/>
      <c r="D11" s="16"/>
      <c r="E11" s="16"/>
      <c r="F11" s="16"/>
      <c r="G11" s="16"/>
      <c r="K11" s="1"/>
      <c r="L11" s="1"/>
      <c r="M11" s="1"/>
      <c r="N11" s="1"/>
      <c r="O11" s="1"/>
      <c r="P11" s="1"/>
      <c r="Q11" s="1"/>
      <c r="R11" s="1"/>
      <c r="S11" s="1"/>
      <c r="T11" s="1"/>
      <c r="U11" s="1"/>
      <c r="V11" s="1"/>
      <c r="W11" s="1"/>
      <c r="X11" s="1"/>
      <c r="Y11" s="1"/>
      <c r="Z11" s="1"/>
    </row>
    <row r="12" spans="1:26">
      <c r="A12" s="15" t="s">
        <v>1591</v>
      </c>
      <c r="B12" s="16"/>
      <c r="C12" s="16"/>
      <c r="D12" s="16"/>
      <c r="E12" s="16"/>
      <c r="F12" s="16"/>
      <c r="G12"/>
      <c r="K12" s="1"/>
      <c r="L12" s="1"/>
      <c r="M12" s="1"/>
      <c r="N12" s="1"/>
      <c r="O12" s="1"/>
      <c r="P12" s="1"/>
      <c r="Q12" s="1"/>
      <c r="R12" s="1"/>
      <c r="S12" s="1"/>
      <c r="T12" s="1"/>
      <c r="U12" s="1"/>
      <c r="V12" s="1"/>
      <c r="W12" s="1"/>
      <c r="X12" s="1"/>
      <c r="Y12" s="1"/>
      <c r="Z12" s="1"/>
    </row>
    <row r="13" spans="1:26">
      <c r="A13" s="1"/>
      <c r="B13" s="16"/>
      <c r="C13" s="16"/>
      <c r="D13" s="16"/>
      <c r="E13" s="16"/>
      <c r="F13" s="16"/>
      <c r="G13" s="16"/>
      <c r="K13" s="1"/>
      <c r="L13" s="1"/>
      <c r="M13" s="1"/>
      <c r="N13" s="1"/>
      <c r="O13" s="1"/>
      <c r="P13" s="1"/>
      <c r="Q13" s="1"/>
      <c r="R13" s="1"/>
      <c r="S13" s="1"/>
      <c r="T13" s="1"/>
      <c r="U13" s="1"/>
      <c r="V13" s="1"/>
      <c r="W13" s="1"/>
      <c r="X13" s="1"/>
      <c r="Y13" s="1"/>
      <c r="Z13" s="1"/>
    </row>
    <row r="14" spans="1:26">
      <c r="A14" s="1"/>
      <c r="B14" s="16" t="s">
        <v>1570</v>
      </c>
      <c r="C14" s="16" t="s">
        <v>687</v>
      </c>
      <c r="D14" s="16" t="s">
        <v>1571</v>
      </c>
      <c r="E14" s="16" t="s">
        <v>674</v>
      </c>
      <c r="F14" s="16"/>
      <c r="G14" s="16"/>
      <c r="K14" s="1"/>
      <c r="L14" s="1"/>
      <c r="M14" s="1"/>
      <c r="N14" s="1"/>
      <c r="O14" s="1"/>
      <c r="P14" s="1"/>
      <c r="Q14" s="1"/>
      <c r="R14" s="1"/>
      <c r="S14" s="1"/>
      <c r="T14" s="1"/>
      <c r="U14" s="1"/>
      <c r="V14" s="1"/>
      <c r="W14" s="1"/>
      <c r="X14" s="1"/>
      <c r="Y14" s="1"/>
      <c r="Z14" s="1"/>
    </row>
    <row r="15" spans="1:26">
      <c r="A15" s="1" t="s">
        <v>1573</v>
      </c>
      <c r="B15" s="16">
        <v>1</v>
      </c>
      <c r="C15" s="16">
        <v>84640</v>
      </c>
      <c r="D15" s="16">
        <v>48.458015000000003</v>
      </c>
      <c r="E15" s="16">
        <v>6.0819999999999997E-3</v>
      </c>
      <c r="F15" s="16"/>
      <c r="G15"/>
      <c r="H15"/>
      <c r="K15" s="1"/>
      <c r="L15" s="1"/>
      <c r="M15" s="1"/>
      <c r="N15" s="1"/>
      <c r="O15" s="1"/>
      <c r="P15" s="1"/>
      <c r="Q15" s="1"/>
      <c r="R15" s="1"/>
      <c r="S15" s="1"/>
      <c r="T15" s="1"/>
      <c r="U15" s="1"/>
      <c r="V15" s="1"/>
      <c r="W15" s="1"/>
      <c r="X15" s="1"/>
      <c r="Y15" s="1"/>
      <c r="Z15" s="1"/>
    </row>
    <row r="16" spans="1:26">
      <c r="A16" s="1" t="s">
        <v>681</v>
      </c>
      <c r="B16" s="16">
        <v>3</v>
      </c>
      <c r="C16" s="16">
        <v>5240</v>
      </c>
      <c r="D16" s="16"/>
      <c r="E16" s="16"/>
      <c r="F16" s="16"/>
      <c r="G16" s="16"/>
      <c r="K16" s="1"/>
      <c r="L16" s="1"/>
      <c r="M16" s="1"/>
      <c r="N16" s="1"/>
      <c r="O16" s="1"/>
      <c r="P16" s="1"/>
      <c r="Q16" s="1"/>
      <c r="R16" s="1"/>
      <c r="S16" s="1"/>
      <c r="T16" s="1"/>
      <c r="U16" s="1"/>
      <c r="V16" s="1"/>
      <c r="W16" s="1"/>
      <c r="X16" s="1"/>
      <c r="Y16" s="1"/>
      <c r="Z16" s="1"/>
    </row>
    <row r="17" spans="1:26">
      <c r="A17" s="1" t="s">
        <v>1574</v>
      </c>
      <c r="B17" s="16">
        <v>4</v>
      </c>
      <c r="C17" s="16">
        <v>89880</v>
      </c>
      <c r="D17" s="16"/>
      <c r="E17" s="16"/>
      <c r="F17" s="16"/>
      <c r="G17" s="16"/>
      <c r="K17" s="1"/>
      <c r="L17" s="1"/>
      <c r="M17" s="1"/>
      <c r="N17" s="1"/>
      <c r="O17" s="1"/>
      <c r="P17" s="1"/>
      <c r="Q17" s="1"/>
      <c r="R17" s="1"/>
      <c r="S17" s="1"/>
      <c r="T17" s="1"/>
      <c r="U17" s="1"/>
      <c r="V17" s="1"/>
      <c r="W17" s="1"/>
      <c r="X17" s="1"/>
      <c r="Y17" s="1"/>
      <c r="Z17" s="1"/>
    </row>
    <row r="18" spans="1:26">
      <c r="A18" s="1"/>
      <c r="B18" s="16"/>
      <c r="C18" s="16"/>
      <c r="D18" s="16"/>
      <c r="E18" s="16"/>
      <c r="F18" s="16"/>
      <c r="G18" s="16"/>
      <c r="K18" s="1"/>
      <c r="L18" s="1"/>
      <c r="M18" s="1"/>
      <c r="N18" s="1"/>
      <c r="O18" s="1"/>
      <c r="P18" s="1"/>
      <c r="Q18" s="1"/>
      <c r="R18" s="1"/>
      <c r="S18" s="1"/>
      <c r="T18" s="1"/>
      <c r="U18" s="1"/>
      <c r="V18" s="1"/>
      <c r="W18" s="1"/>
      <c r="X18" s="1"/>
      <c r="Y18" s="1"/>
      <c r="Z18" s="1"/>
    </row>
    <row r="19" spans="1:26">
      <c r="A19" s="1"/>
      <c r="B19" s="16"/>
      <c r="C19" s="16"/>
      <c r="D19" s="16"/>
      <c r="E19" s="16"/>
      <c r="F19" s="16"/>
      <c r="G19" s="16"/>
      <c r="K19" s="1"/>
      <c r="L19" s="1"/>
      <c r="M19" s="1"/>
      <c r="N19" s="1"/>
      <c r="O19" s="1"/>
      <c r="P19" s="1"/>
      <c r="Q19" s="1"/>
      <c r="R19" s="1"/>
      <c r="S19" s="1"/>
      <c r="T19" s="1"/>
      <c r="U19" s="1"/>
      <c r="V19" s="1"/>
      <c r="W19" s="1"/>
      <c r="X19" s="1"/>
      <c r="Y19" s="1"/>
      <c r="Z19" s="1"/>
    </row>
    <row r="20" spans="1:26">
      <c r="A20" s="15" t="s">
        <v>1592</v>
      </c>
      <c r="B20" s="16"/>
      <c r="C20" s="16"/>
      <c r="D20" s="16"/>
      <c r="E20" s="16"/>
      <c r="F20" s="16"/>
      <c r="G20" s="16"/>
      <c r="K20" s="1"/>
      <c r="L20" s="1"/>
      <c r="M20" s="1"/>
      <c r="N20" s="1"/>
      <c r="O20" s="1"/>
      <c r="P20" s="1"/>
      <c r="Q20" s="1"/>
      <c r="R20" s="1"/>
      <c r="S20" s="1"/>
      <c r="T20" s="1"/>
      <c r="U20" s="1"/>
      <c r="V20" s="1"/>
      <c r="W20" s="1"/>
      <c r="X20" s="1"/>
      <c r="Y20" s="1"/>
      <c r="Z20" s="1"/>
    </row>
    <row r="21" spans="1:26">
      <c r="A21" s="1"/>
      <c r="B21" s="16"/>
      <c r="C21" s="16"/>
      <c r="D21" s="22" t="s">
        <v>4033</v>
      </c>
      <c r="E21" s="16"/>
      <c r="F21" s="16"/>
      <c r="G21" s="16"/>
      <c r="K21" s="1"/>
      <c r="L21" s="1"/>
      <c r="M21" s="1"/>
      <c r="N21" s="1"/>
      <c r="O21" s="1"/>
      <c r="P21" s="1"/>
      <c r="Q21" s="1"/>
      <c r="R21" s="1"/>
      <c r="S21" s="1"/>
      <c r="T21" s="1"/>
      <c r="U21" s="1"/>
      <c r="V21" s="1"/>
      <c r="W21" s="1"/>
      <c r="X21" s="1"/>
      <c r="Y21" s="1"/>
      <c r="Z21" s="1"/>
    </row>
    <row r="22" spans="1:26">
      <c r="A22" s="1"/>
      <c r="B22" s="16" t="s">
        <v>1597</v>
      </c>
      <c r="C22" s="16" t="s">
        <v>1598</v>
      </c>
      <c r="D22" s="16" t="s">
        <v>1594</v>
      </c>
      <c r="E22" s="16" t="s">
        <v>1595</v>
      </c>
      <c r="F22" s="16"/>
      <c r="G22"/>
      <c r="K22" s="1"/>
      <c r="L22" s="1"/>
      <c r="M22" s="1"/>
      <c r="N22" s="1"/>
      <c r="O22" s="1"/>
      <c r="P22" s="1"/>
      <c r="Q22" s="1"/>
      <c r="R22" s="1"/>
      <c r="S22" s="1"/>
      <c r="T22" s="1"/>
      <c r="U22" s="1"/>
      <c r="V22" s="1"/>
      <c r="W22" s="1"/>
      <c r="X22" s="1"/>
      <c r="Y22" s="1"/>
      <c r="Z22" s="1"/>
    </row>
    <row r="23" spans="1:26">
      <c r="A23" s="1" t="s">
        <v>1596</v>
      </c>
      <c r="B23" s="24">
        <v>860</v>
      </c>
      <c r="C23" s="16">
        <v>81.469830999999999</v>
      </c>
      <c r="D23" s="25">
        <v>600.72663799999998</v>
      </c>
      <c r="E23" s="26">
        <v>1119.2733619999999</v>
      </c>
      <c r="F23" s="16"/>
      <c r="G23" s="16"/>
      <c r="K23" s="1"/>
      <c r="L23" s="1"/>
      <c r="M23" s="1"/>
      <c r="N23" s="1"/>
      <c r="O23" s="1"/>
      <c r="P23" s="1"/>
      <c r="Q23" s="1"/>
      <c r="R23" s="1"/>
      <c r="S23" s="1"/>
      <c r="T23" s="1"/>
      <c r="U23" s="1"/>
      <c r="V23" s="1"/>
      <c r="W23" s="1"/>
      <c r="X23" s="1"/>
      <c r="Y23" s="1"/>
      <c r="Z23" s="1"/>
    </row>
    <row r="24" spans="1:26">
      <c r="A24" s="1" t="s">
        <v>4028</v>
      </c>
      <c r="B24" s="27">
        <v>0.46</v>
      </c>
      <c r="C24" s="16">
        <v>6.6081000000000001E-2</v>
      </c>
      <c r="D24" s="28">
        <v>0.24970200000000001</v>
      </c>
      <c r="E24" s="29">
        <v>0.67029799999999995</v>
      </c>
      <c r="F24" s="16"/>
      <c r="G24"/>
      <c r="K24" s="1"/>
      <c r="L24" s="1"/>
      <c r="M24" s="1"/>
      <c r="N24" s="1"/>
      <c r="O24" s="1"/>
      <c r="P24" s="1"/>
      <c r="Q24" s="1"/>
      <c r="R24" s="1"/>
      <c r="S24" s="1"/>
      <c r="T24" s="1"/>
      <c r="U24" s="1"/>
      <c r="V24" s="1"/>
      <c r="W24" s="1"/>
      <c r="X24" s="1"/>
      <c r="Y24" s="1"/>
      <c r="Z24" s="1"/>
    </row>
    <row r="25" spans="1:26">
      <c r="A25" s="1"/>
      <c r="B25" s="16"/>
      <c r="C25" s="16"/>
      <c r="D25" s="16"/>
      <c r="E25" s="16"/>
      <c r="F25" s="16"/>
      <c r="G25" s="16"/>
      <c r="K25" s="1"/>
      <c r="L25" s="1"/>
      <c r="M25" s="1"/>
      <c r="N25" s="1"/>
      <c r="O25" s="1"/>
      <c r="P25" s="1"/>
      <c r="Q25" s="1"/>
      <c r="R25" s="1"/>
      <c r="S25" s="1"/>
      <c r="T25" s="1"/>
      <c r="U25" s="1"/>
      <c r="V25" s="1"/>
      <c r="W25" s="1"/>
      <c r="X25" s="1"/>
      <c r="Y25" s="1"/>
      <c r="Z25" s="1"/>
    </row>
    <row r="26" spans="1:26">
      <c r="A26" s="1"/>
      <c r="B26" s="16"/>
      <c r="C26" s="16"/>
      <c r="D26" s="16"/>
      <c r="E26" s="16"/>
      <c r="F26" s="16"/>
      <c r="G26" s="16"/>
      <c r="K26" s="1"/>
      <c r="L26" s="1"/>
      <c r="M26" s="1"/>
      <c r="N26" s="1"/>
      <c r="O26" s="1"/>
      <c r="P26" s="1"/>
      <c r="Q26" s="1"/>
      <c r="R26" s="1"/>
      <c r="S26" s="1"/>
      <c r="T26" s="1"/>
      <c r="U26" s="1"/>
      <c r="V26" s="1"/>
      <c r="W26" s="1"/>
      <c r="X26" s="1"/>
      <c r="Y26" s="1"/>
      <c r="Z26" s="1"/>
    </row>
    <row r="27" spans="1:26">
      <c r="A27" s="15" t="s">
        <v>1599</v>
      </c>
      <c r="B27" s="16"/>
      <c r="C27" s="16"/>
      <c r="D27" s="16"/>
      <c r="E27" s="16"/>
      <c r="F27" s="16"/>
      <c r="G27" s="16"/>
      <c r="K27" s="1"/>
      <c r="L27" s="1"/>
      <c r="M27" s="1"/>
      <c r="N27" s="1"/>
      <c r="O27" s="1"/>
      <c r="P27" s="1"/>
      <c r="Q27" s="1"/>
      <c r="R27" s="1"/>
      <c r="S27" s="1"/>
      <c r="T27" s="1"/>
      <c r="U27" s="1"/>
      <c r="V27" s="1"/>
      <c r="W27" s="1"/>
      <c r="X27" s="1"/>
      <c r="Y27" s="1"/>
      <c r="Z27" s="1"/>
    </row>
    <row r="28" spans="1:26">
      <c r="A28" s="1"/>
      <c r="B28" s="16"/>
      <c r="C28" s="16"/>
      <c r="D28" s="16" t="s">
        <v>674</v>
      </c>
      <c r="E28" s="16" t="s">
        <v>674</v>
      </c>
      <c r="F28" s="13" t="s">
        <v>1601</v>
      </c>
      <c r="G28" s="16" t="s">
        <v>1601</v>
      </c>
      <c r="H28" s="18"/>
      <c r="J28" s="1"/>
      <c r="K28" s="1"/>
      <c r="L28" s="1"/>
      <c r="M28" s="1"/>
      <c r="N28" s="1"/>
      <c r="O28" s="1"/>
      <c r="P28" s="1"/>
      <c r="Q28" s="1"/>
      <c r="R28" s="1"/>
      <c r="S28" s="1"/>
      <c r="T28" s="1"/>
      <c r="U28" s="1"/>
      <c r="V28" s="1"/>
      <c r="W28" s="1"/>
      <c r="X28" s="1"/>
      <c r="Y28" s="1"/>
    </row>
    <row r="29" spans="1:26">
      <c r="A29" s="1"/>
      <c r="B29" s="16" t="s">
        <v>1597</v>
      </c>
      <c r="C29" s="16" t="s">
        <v>1600</v>
      </c>
      <c r="D29" s="16" t="s">
        <v>1602</v>
      </c>
      <c r="E29" s="16" t="s">
        <v>1603</v>
      </c>
      <c r="F29" s="13" t="s">
        <v>1602</v>
      </c>
      <c r="G29" s="16" t="s">
        <v>1603</v>
      </c>
      <c r="H29" s="18"/>
      <c r="J29" s="1"/>
      <c r="K29" s="1"/>
      <c r="L29" s="1"/>
      <c r="M29" s="1"/>
      <c r="N29" s="1"/>
      <c r="O29" s="1"/>
      <c r="P29" s="1"/>
      <c r="Q29" s="1"/>
      <c r="R29" s="1"/>
      <c r="S29" s="1"/>
      <c r="T29" s="1"/>
      <c r="U29" s="1"/>
      <c r="V29" s="1"/>
      <c r="W29" s="1"/>
      <c r="X29" s="1"/>
      <c r="Y29" s="1"/>
    </row>
    <row r="30" spans="1:26" ht="14.25">
      <c r="A30" s="1" t="s">
        <v>1596</v>
      </c>
      <c r="B30" s="24">
        <v>860</v>
      </c>
      <c r="C30" s="16">
        <v>10.556055000000001</v>
      </c>
      <c r="D30" s="16">
        <v>1.8159999999999999E-3</v>
      </c>
      <c r="E30" s="16">
        <v>9.0799999999999995E-4</v>
      </c>
      <c r="F30" s="30" t="s">
        <v>4034</v>
      </c>
      <c r="G30" s="30" t="s">
        <v>4035</v>
      </c>
      <c r="H30" s="18"/>
      <c r="J30" s="1"/>
      <c r="K30" s="1"/>
      <c r="L30" s="1"/>
      <c r="M30" s="1"/>
      <c r="N30" s="1"/>
      <c r="O30" s="1"/>
      <c r="P30" s="1"/>
      <c r="Q30" s="1"/>
      <c r="R30" s="1"/>
      <c r="S30" s="1"/>
      <c r="T30" s="1"/>
      <c r="U30" s="1"/>
      <c r="V30" s="1"/>
      <c r="W30" s="1"/>
      <c r="X30" s="1"/>
      <c r="Y30" s="1"/>
    </row>
    <row r="31" spans="1:26" ht="14.25">
      <c r="A31" s="1" t="s">
        <v>4028</v>
      </c>
      <c r="B31" s="27">
        <v>0.46</v>
      </c>
      <c r="C31" s="16">
        <v>6.9611789999999996</v>
      </c>
      <c r="D31" s="16">
        <v>6.0819999999999997E-3</v>
      </c>
      <c r="E31" s="16">
        <v>3.0409999999999999E-3</v>
      </c>
      <c r="F31" s="30" t="s">
        <v>4036</v>
      </c>
      <c r="G31" s="30" t="s">
        <v>4037</v>
      </c>
      <c r="H31" s="18"/>
      <c r="J31" s="1"/>
      <c r="K31" s="1"/>
      <c r="L31" s="1"/>
      <c r="M31" s="1"/>
      <c r="N31" s="1"/>
      <c r="O31" s="1"/>
      <c r="P31" s="1"/>
      <c r="Q31" s="1"/>
      <c r="R31" s="1"/>
      <c r="S31" s="1"/>
      <c r="T31" s="1"/>
      <c r="U31" s="1"/>
      <c r="V31" s="1"/>
      <c r="W31" s="1"/>
      <c r="X31" s="1"/>
      <c r="Y31" s="1"/>
    </row>
    <row r="32" spans="1:26">
      <c r="A32" s="1"/>
      <c r="B32" s="16"/>
      <c r="C32" s="16"/>
      <c r="D32" s="16"/>
      <c r="E32" s="16"/>
      <c r="F32" s="16"/>
      <c r="G32" s="16"/>
      <c r="K32" s="1"/>
      <c r="L32" s="1"/>
      <c r="M32" s="1"/>
      <c r="N32" s="1"/>
      <c r="O32" s="1"/>
      <c r="P32" s="1"/>
      <c r="Q32" s="1"/>
      <c r="R32" s="1"/>
      <c r="S32" s="1"/>
      <c r="T32" s="1"/>
      <c r="U32" s="1"/>
      <c r="V32" s="1"/>
      <c r="W32" s="1"/>
      <c r="X32" s="1"/>
      <c r="Y32" s="1"/>
      <c r="Z32" s="1"/>
    </row>
    <row r="33" spans="1:26">
      <c r="A33" s="1"/>
      <c r="B33" s="16"/>
      <c r="C33" s="16"/>
      <c r="D33" s="16"/>
      <c r="E33" s="16"/>
      <c r="F33" s="16"/>
      <c r="G33" s="16"/>
      <c r="K33" s="1"/>
      <c r="L33" s="1"/>
      <c r="M33" s="1"/>
      <c r="N33" s="1"/>
      <c r="O33" s="1"/>
      <c r="P33" s="1"/>
      <c r="Q33" s="1"/>
      <c r="R33" s="1"/>
      <c r="S33" s="1"/>
      <c r="T33" s="1"/>
      <c r="U33" s="1"/>
      <c r="V33" s="1"/>
      <c r="W33" s="1"/>
      <c r="X33" s="1"/>
      <c r="Y33" s="1"/>
      <c r="Z33" s="1"/>
    </row>
    <row r="34" spans="1:26">
      <c r="A34" s="1"/>
      <c r="B34" s="16"/>
      <c r="C34" s="16"/>
      <c r="D34" s="16"/>
      <c r="E34" s="16"/>
      <c r="F34" s="16"/>
      <c r="G34" s="16"/>
      <c r="K34" s="1"/>
      <c r="L34" s="1"/>
      <c r="M34" s="1"/>
      <c r="N34" s="1"/>
      <c r="O34" s="1"/>
      <c r="P34" s="1"/>
      <c r="Q34" s="1"/>
      <c r="R34" s="1"/>
      <c r="S34" s="1"/>
      <c r="T34" s="1"/>
      <c r="U34" s="1"/>
      <c r="V34" s="1"/>
      <c r="W34" s="1"/>
      <c r="X34" s="1"/>
      <c r="Y34" s="1"/>
      <c r="Z34" s="1"/>
    </row>
    <row r="35" spans="1:26">
      <c r="A35" s="15" t="s">
        <v>1613</v>
      </c>
      <c r="B35" s="16"/>
      <c r="C35" s="16"/>
      <c r="D35" s="16"/>
      <c r="E35" s="16"/>
      <c r="F35" s="16"/>
      <c r="G35" s="16"/>
      <c r="K35" s="1"/>
      <c r="L35" s="1"/>
      <c r="M35" s="1"/>
      <c r="N35" s="1"/>
      <c r="O35" s="1"/>
      <c r="P35" s="1"/>
      <c r="Q35" s="1"/>
      <c r="R35" s="1"/>
      <c r="S35" s="1"/>
      <c r="T35" s="1"/>
      <c r="U35" s="1"/>
      <c r="V35" s="1"/>
      <c r="W35" s="1"/>
      <c r="X35" s="1"/>
      <c r="Y35" s="1"/>
      <c r="Z35" s="1"/>
    </row>
    <row r="36" spans="1:26">
      <c r="A36" s="1"/>
      <c r="B36" s="16"/>
      <c r="C36" s="16"/>
      <c r="D36" s="16"/>
      <c r="E36" s="16"/>
      <c r="F36" s="16"/>
      <c r="G36" s="16"/>
      <c r="K36" s="1"/>
      <c r="L36" s="1"/>
      <c r="M36" s="1"/>
      <c r="N36" s="1"/>
      <c r="O36" s="1"/>
      <c r="P36" s="1"/>
      <c r="Q36" s="1"/>
      <c r="R36" s="1"/>
      <c r="S36" s="1"/>
      <c r="T36" s="1"/>
      <c r="U36" s="1"/>
      <c r="V36" s="1"/>
      <c r="W36" s="1"/>
      <c r="X36" s="1"/>
      <c r="Y36" s="1"/>
      <c r="Z36" s="1"/>
    </row>
    <row r="37" spans="1:26">
      <c r="A37" s="1" t="s">
        <v>1614</v>
      </c>
      <c r="B37" s="16">
        <v>1200</v>
      </c>
      <c r="C37" s="16"/>
      <c r="D37" s="16"/>
      <c r="E37" s="16"/>
      <c r="F37" s="16"/>
      <c r="G37" s="16"/>
      <c r="K37" s="1"/>
      <c r="L37" s="1"/>
      <c r="M37" s="1"/>
      <c r="N37" s="1"/>
      <c r="O37" s="1"/>
      <c r="P37" s="1"/>
      <c r="Q37" s="1"/>
      <c r="R37" s="1"/>
      <c r="S37" s="1"/>
      <c r="T37" s="1"/>
      <c r="U37" s="1"/>
      <c r="V37" s="1"/>
      <c r="W37" s="1"/>
      <c r="X37" s="1"/>
      <c r="Y37" s="1"/>
      <c r="Z37" s="1"/>
    </row>
    <row r="38" spans="1:26">
      <c r="A38" s="1" t="s">
        <v>1615</v>
      </c>
      <c r="B38" s="16">
        <v>1412</v>
      </c>
      <c r="C38" s="16"/>
      <c r="D38" s="16"/>
      <c r="E38" s="16"/>
      <c r="F38" s="16"/>
      <c r="G38" s="16"/>
      <c r="K38" s="1"/>
      <c r="L38" s="1"/>
      <c r="M38" s="1"/>
      <c r="N38" s="1"/>
      <c r="O38" s="1"/>
      <c r="P38" s="1"/>
      <c r="Q38" s="1"/>
      <c r="R38" s="1"/>
      <c r="S38" s="1"/>
      <c r="T38" s="1"/>
      <c r="U38" s="1"/>
      <c r="V38" s="1"/>
      <c r="W38" s="1"/>
      <c r="X38" s="1"/>
      <c r="Y38" s="1"/>
      <c r="Z38" s="1"/>
    </row>
    <row r="39" spans="1:26">
      <c r="A39" s="1" t="s">
        <v>1616</v>
      </c>
      <c r="B39" s="16">
        <v>400000</v>
      </c>
      <c r="C39" s="16"/>
      <c r="D39" s="16"/>
      <c r="E39" s="16"/>
      <c r="F39" s="16"/>
      <c r="G39" s="16"/>
      <c r="K39" s="1"/>
      <c r="L39" s="1"/>
      <c r="M39" s="1"/>
      <c r="N39" s="1"/>
      <c r="O39" s="1"/>
      <c r="P39" s="1"/>
      <c r="Q39" s="1"/>
      <c r="R39" s="1"/>
      <c r="S39" s="1"/>
      <c r="T39" s="1"/>
      <c r="U39" s="1"/>
      <c r="V39" s="1"/>
      <c r="W39" s="1"/>
      <c r="X39" s="1"/>
      <c r="Y39" s="1"/>
      <c r="Z39" s="1"/>
    </row>
    <row r="40" spans="1:26">
      <c r="A40" s="1" t="s">
        <v>1617</v>
      </c>
      <c r="B40" s="16">
        <v>89880</v>
      </c>
      <c r="C40" s="16"/>
      <c r="D40" s="16"/>
      <c r="E40" s="16"/>
      <c r="F40" s="16"/>
      <c r="G40" s="16"/>
      <c r="K40" s="1"/>
      <c r="L40" s="1"/>
      <c r="M40" s="1"/>
      <c r="N40" s="1"/>
      <c r="O40" s="1"/>
      <c r="P40" s="1"/>
      <c r="Q40" s="1"/>
      <c r="R40" s="1"/>
      <c r="S40" s="1"/>
      <c r="T40" s="1"/>
      <c r="U40" s="1"/>
      <c r="V40" s="1"/>
      <c r="W40" s="1"/>
      <c r="X40" s="1"/>
      <c r="Y40" s="1"/>
      <c r="Z40" s="1"/>
    </row>
    <row r="41" spans="1:26">
      <c r="A41" s="1" t="s">
        <v>1618</v>
      </c>
      <c r="B41" s="16">
        <v>184000</v>
      </c>
      <c r="C41" s="16"/>
      <c r="D41" s="16"/>
      <c r="E41" s="16"/>
      <c r="F41" s="16"/>
      <c r="G41" s="16"/>
      <c r="K41" s="1"/>
      <c r="L41" s="1"/>
      <c r="M41" s="1"/>
      <c r="N41" s="1"/>
      <c r="O41" s="1"/>
      <c r="P41" s="1"/>
      <c r="Q41" s="1"/>
      <c r="R41" s="1"/>
      <c r="S41" s="1"/>
      <c r="T41" s="1"/>
      <c r="U41" s="1"/>
      <c r="V41" s="1"/>
      <c r="W41" s="1"/>
      <c r="X41" s="1"/>
      <c r="Y41" s="1"/>
      <c r="Z41" s="1"/>
    </row>
    <row r="42" spans="1:26">
      <c r="A42" s="1"/>
      <c r="B42" s="16"/>
      <c r="C42" s="16"/>
      <c r="D42" s="16"/>
      <c r="E42" s="16"/>
      <c r="F42" s="16"/>
      <c r="G42" s="16"/>
      <c r="K42" s="1"/>
      <c r="L42" s="1"/>
      <c r="M42" s="1"/>
      <c r="N42" s="1"/>
      <c r="O42" s="1"/>
      <c r="P42" s="1"/>
      <c r="Q42" s="1"/>
      <c r="R42" s="1"/>
      <c r="S42" s="1"/>
      <c r="T42" s="1"/>
      <c r="U42" s="1"/>
      <c r="V42" s="1"/>
      <c r="W42" s="1"/>
      <c r="X42" s="1"/>
      <c r="Y42" s="1"/>
      <c r="Z42" s="1"/>
    </row>
    <row r="43" spans="1:26">
      <c r="A43" s="1"/>
      <c r="B43" s="16"/>
      <c r="C43" s="16"/>
      <c r="D43" s="16"/>
      <c r="E43" s="16"/>
      <c r="F43" s="16"/>
      <c r="G43" s="16"/>
      <c r="K43" s="1"/>
      <c r="L43" s="1"/>
      <c r="M43" s="1"/>
      <c r="N43" s="1"/>
      <c r="O43" s="1"/>
      <c r="P43" s="1"/>
      <c r="Q43" s="1"/>
      <c r="R43" s="1"/>
      <c r="S43" s="1"/>
      <c r="T43" s="1"/>
      <c r="U43" s="1"/>
      <c r="V43" s="1"/>
      <c r="W43" s="1"/>
      <c r="X43" s="1"/>
      <c r="Y43" s="1"/>
      <c r="Z43" s="1"/>
    </row>
    <row r="44" spans="1:26">
      <c r="A44" s="1"/>
      <c r="B44" s="16"/>
      <c r="C44" s="16"/>
      <c r="D44" s="16"/>
      <c r="E44" s="16"/>
      <c r="F44" s="16"/>
      <c r="G44" s="16"/>
      <c r="K44" s="1"/>
      <c r="L44" s="1"/>
      <c r="M44" s="1"/>
      <c r="N44" s="1"/>
      <c r="O44" s="1"/>
      <c r="P44" s="1"/>
      <c r="Q44" s="1"/>
      <c r="R44" s="1"/>
      <c r="S44" s="1"/>
      <c r="T44" s="1"/>
      <c r="U44" s="1"/>
      <c r="V44" s="1"/>
      <c r="W44" s="1"/>
      <c r="X44" s="1"/>
      <c r="Y44" s="1"/>
      <c r="Z44" s="1"/>
    </row>
    <row r="45" spans="1:26">
      <c r="A45" s="1"/>
      <c r="B45" s="16"/>
      <c r="C45" s="16"/>
      <c r="D45" s="16"/>
      <c r="E45" s="16"/>
      <c r="F45" s="16"/>
      <c r="G45" s="16"/>
      <c r="K45" s="1"/>
      <c r="L45" s="1"/>
      <c r="M45" s="1"/>
      <c r="N45" s="1"/>
      <c r="O45" s="1"/>
      <c r="P45" s="1"/>
      <c r="Q45" s="1"/>
      <c r="R45" s="1"/>
      <c r="S45" s="1"/>
      <c r="T45" s="1"/>
      <c r="U45" s="1"/>
      <c r="V45" s="1"/>
      <c r="W45" s="1"/>
      <c r="X45" s="1"/>
      <c r="Y45" s="1"/>
      <c r="Z45" s="1"/>
    </row>
    <row r="46" spans="1:26">
      <c r="A46" s="1"/>
      <c r="B46" s="16"/>
      <c r="C46" s="16"/>
      <c r="D46" s="16"/>
      <c r="E46" s="16"/>
      <c r="F46" s="16"/>
      <c r="G46" s="16"/>
      <c r="K46" s="1"/>
      <c r="L46" s="1"/>
      <c r="M46" s="1"/>
      <c r="N46" s="1"/>
      <c r="O46" s="1"/>
      <c r="P46" s="1"/>
      <c r="Q46" s="1"/>
      <c r="R46" s="1"/>
      <c r="S46" s="1"/>
      <c r="T46" s="1"/>
      <c r="U46" s="1"/>
      <c r="V46" s="1"/>
      <c r="W46" s="1"/>
      <c r="X46" s="1"/>
      <c r="Y46" s="1"/>
      <c r="Z46" s="1"/>
    </row>
    <row r="47" spans="1:26">
      <c r="A47" s="1"/>
      <c r="B47" s="16"/>
      <c r="C47" s="16"/>
      <c r="D47" s="16"/>
      <c r="E47" s="16"/>
      <c r="F47" s="16"/>
      <c r="G47" s="16"/>
      <c r="K47" s="1"/>
      <c r="L47" s="1"/>
      <c r="M47" s="1"/>
      <c r="N47" s="1"/>
      <c r="O47" s="1"/>
      <c r="P47" s="1"/>
      <c r="Q47" s="1"/>
      <c r="R47" s="1"/>
      <c r="S47" s="1"/>
      <c r="T47" s="1"/>
      <c r="U47" s="1"/>
      <c r="V47" s="1"/>
      <c r="W47" s="1"/>
      <c r="X47" s="1"/>
      <c r="Y47" s="1"/>
      <c r="Z47" s="1"/>
    </row>
    <row r="48" spans="1:26">
      <c r="A48" s="1"/>
      <c r="B48" s="16"/>
      <c r="C48" s="16"/>
      <c r="D48" s="16"/>
      <c r="E48" s="16"/>
      <c r="F48" s="16"/>
      <c r="G48" s="16"/>
      <c r="K48" s="1"/>
      <c r="L48" s="1"/>
      <c r="M48" s="1"/>
      <c r="N48" s="1"/>
      <c r="O48" s="1"/>
      <c r="P48" s="1"/>
      <c r="Q48" s="1"/>
      <c r="R48" s="1"/>
      <c r="S48" s="1"/>
      <c r="T48" s="1"/>
      <c r="U48" s="1"/>
      <c r="V48" s="1"/>
      <c r="W48" s="1"/>
      <c r="X48" s="1"/>
      <c r="Y48" s="1"/>
      <c r="Z48" s="1"/>
    </row>
    <row r="49" spans="1:26">
      <c r="A49" s="1"/>
      <c r="B49" s="16"/>
      <c r="C49" s="16"/>
      <c r="D49" s="16"/>
      <c r="E49" s="16"/>
      <c r="F49" s="16"/>
      <c r="G49" s="16"/>
      <c r="K49" s="1"/>
      <c r="L49" s="1"/>
      <c r="M49" s="1"/>
      <c r="N49" s="1"/>
      <c r="O49" s="1"/>
      <c r="P49" s="1"/>
      <c r="Q49" s="1"/>
      <c r="R49" s="1"/>
      <c r="S49" s="1"/>
      <c r="T49" s="1"/>
      <c r="U49" s="1"/>
      <c r="V49" s="1"/>
      <c r="W49" s="1"/>
      <c r="X49" s="1"/>
      <c r="Y49" s="1"/>
      <c r="Z49" s="1"/>
    </row>
    <row r="50" spans="1:26">
      <c r="A50" s="1"/>
      <c r="B50" s="16"/>
      <c r="C50" s="16"/>
      <c r="D50" s="16"/>
      <c r="E50" s="16"/>
      <c r="F50" s="16"/>
      <c r="G50" s="16"/>
      <c r="K50" s="1"/>
      <c r="L50" s="1"/>
      <c r="M50" s="1"/>
      <c r="N50" s="1"/>
      <c r="O50" s="1"/>
      <c r="P50" s="1"/>
      <c r="Q50" s="1"/>
      <c r="R50" s="1"/>
      <c r="S50" s="1"/>
      <c r="T50" s="1"/>
      <c r="U50" s="1"/>
      <c r="V50" s="1"/>
      <c r="W50" s="1"/>
      <c r="X50" s="1"/>
      <c r="Y50" s="1"/>
      <c r="Z50" s="1"/>
    </row>
    <row r="51" spans="1:26">
      <c r="A51" s="1"/>
      <c r="B51" s="16"/>
      <c r="C51" s="16"/>
      <c r="D51" s="16"/>
      <c r="E51" s="16"/>
      <c r="F51" s="16"/>
      <c r="G51" s="16"/>
      <c r="K51" s="1"/>
      <c r="L51" s="1"/>
      <c r="M51" s="1"/>
      <c r="N51" s="1"/>
      <c r="O51" s="1"/>
      <c r="P51" s="1"/>
      <c r="Q51" s="1"/>
      <c r="R51" s="1"/>
      <c r="S51" s="1"/>
      <c r="T51" s="1"/>
      <c r="U51" s="1"/>
      <c r="V51" s="1"/>
      <c r="W51" s="1"/>
      <c r="X51" s="1"/>
      <c r="Y51" s="1"/>
      <c r="Z51" s="1"/>
    </row>
    <row r="52" spans="1:26">
      <c r="A52" s="1"/>
      <c r="B52" s="16"/>
      <c r="C52" s="16"/>
      <c r="D52" s="16"/>
      <c r="E52" s="16"/>
      <c r="F52" s="16"/>
      <c r="G52" s="16"/>
      <c r="K52" s="1"/>
      <c r="L52" s="1"/>
      <c r="M52" s="1"/>
      <c r="N52" s="1"/>
      <c r="O52" s="1"/>
      <c r="P52" s="1"/>
      <c r="Q52" s="1"/>
      <c r="R52" s="1"/>
      <c r="S52" s="1"/>
      <c r="T52" s="1"/>
      <c r="U52" s="1"/>
      <c r="V52" s="1"/>
      <c r="W52" s="1"/>
      <c r="X52" s="1"/>
      <c r="Y52" s="1"/>
      <c r="Z52" s="1"/>
    </row>
    <row r="53" spans="1:26">
      <c r="A53" s="1"/>
      <c r="B53" s="16"/>
      <c r="C53" s="16"/>
      <c r="D53" s="16"/>
      <c r="E53" s="16"/>
      <c r="F53" s="16"/>
      <c r="G53" s="16"/>
      <c r="K53" s="1"/>
      <c r="L53" s="1"/>
      <c r="M53" s="1"/>
      <c r="N53" s="1"/>
      <c r="O53" s="1"/>
      <c r="P53" s="1"/>
      <c r="Q53" s="1"/>
      <c r="R53" s="1"/>
      <c r="S53" s="1"/>
      <c r="T53" s="1"/>
      <c r="U53" s="1"/>
      <c r="V53" s="1"/>
      <c r="W53" s="1"/>
      <c r="X53" s="1"/>
      <c r="Y53" s="1"/>
      <c r="Z53" s="1"/>
    </row>
    <row r="54" spans="1:26">
      <c r="A54" s="1"/>
      <c r="B54" s="16"/>
      <c r="C54" s="16"/>
      <c r="D54" s="16"/>
      <c r="E54" s="16"/>
      <c r="F54" s="16"/>
      <c r="G54" s="16"/>
      <c r="K54" s="1"/>
      <c r="L54" s="1"/>
      <c r="M54" s="1"/>
      <c r="N54" s="1"/>
      <c r="O54" s="1"/>
      <c r="P54" s="1"/>
      <c r="Q54" s="1"/>
      <c r="R54" s="1"/>
      <c r="S54" s="1"/>
      <c r="T54" s="1"/>
      <c r="U54" s="1"/>
      <c r="V54" s="1"/>
      <c r="W54" s="1"/>
      <c r="X54" s="1"/>
      <c r="Y54" s="1"/>
      <c r="Z54" s="1"/>
    </row>
    <row r="55" spans="1:26">
      <c r="A55" s="1"/>
      <c r="B55" s="16"/>
      <c r="C55" s="16"/>
      <c r="D55" s="16"/>
      <c r="E55" s="16"/>
      <c r="F55" s="16"/>
      <c r="G55" s="16"/>
      <c r="K55" s="1"/>
      <c r="L55" s="1"/>
      <c r="M55" s="1"/>
      <c r="N55" s="1"/>
      <c r="O55" s="1"/>
      <c r="P55" s="1"/>
      <c r="Q55" s="1"/>
      <c r="R55" s="1"/>
      <c r="S55" s="1"/>
      <c r="T55" s="1"/>
      <c r="U55" s="1"/>
      <c r="V55" s="1"/>
      <c r="W55" s="1"/>
      <c r="X55" s="1"/>
      <c r="Y55" s="1"/>
      <c r="Z55" s="1"/>
    </row>
    <row r="56" spans="1:26">
      <c r="A56" s="1"/>
      <c r="B56" s="16"/>
      <c r="C56" s="16"/>
      <c r="D56" s="16"/>
      <c r="E56" s="16"/>
      <c r="F56" s="16"/>
      <c r="G56" s="16"/>
      <c r="K56" s="1"/>
      <c r="L56" s="1"/>
      <c r="M56" s="1"/>
      <c r="N56" s="1"/>
      <c r="O56" s="1"/>
      <c r="P56" s="1"/>
      <c r="Q56" s="1"/>
      <c r="R56" s="1"/>
      <c r="S56" s="1"/>
      <c r="T56" s="1"/>
      <c r="U56" s="1"/>
      <c r="V56" s="1"/>
      <c r="W56" s="1"/>
      <c r="X56" s="1"/>
      <c r="Y56" s="1"/>
      <c r="Z56" s="1"/>
    </row>
    <row r="57" spans="1:26">
      <c r="A57" s="1"/>
      <c r="B57" s="16"/>
      <c r="C57" s="16"/>
      <c r="D57" s="16"/>
      <c r="E57" s="16"/>
      <c r="F57" s="16"/>
      <c r="G57" s="16"/>
      <c r="K57" s="1"/>
      <c r="L57" s="1"/>
      <c r="M57" s="1"/>
      <c r="N57" s="1"/>
      <c r="O57" s="1"/>
      <c r="P57" s="1"/>
      <c r="Q57" s="1"/>
      <c r="R57" s="1"/>
      <c r="S57" s="1"/>
      <c r="T57" s="1"/>
      <c r="U57" s="1"/>
      <c r="V57" s="1"/>
      <c r="W57" s="1"/>
      <c r="X57" s="1"/>
      <c r="Y57" s="1"/>
      <c r="Z57" s="1"/>
    </row>
    <row r="58" spans="1:26">
      <c r="A58" s="1"/>
      <c r="B58" s="16"/>
      <c r="C58" s="16"/>
      <c r="D58" s="16"/>
      <c r="E58" s="16"/>
      <c r="F58" s="16"/>
      <c r="G58" s="16"/>
      <c r="K58" s="1"/>
      <c r="L58" s="1"/>
      <c r="M58" s="1"/>
      <c r="N58" s="1"/>
      <c r="O58" s="1"/>
      <c r="P58" s="1"/>
      <c r="Q58" s="1"/>
      <c r="R58" s="1"/>
      <c r="S58" s="1"/>
      <c r="T58" s="1"/>
      <c r="U58" s="1"/>
      <c r="V58" s="1"/>
      <c r="W58" s="1"/>
      <c r="X58" s="1"/>
      <c r="Y58" s="1"/>
      <c r="Z58" s="1"/>
    </row>
    <row r="59" spans="1:26">
      <c r="A59" s="1"/>
      <c r="B59" s="16"/>
      <c r="C59" s="16"/>
      <c r="D59" s="16"/>
      <c r="E59" s="16"/>
      <c r="F59" s="16"/>
      <c r="G59" s="16"/>
      <c r="K59" s="1"/>
      <c r="L59" s="1"/>
      <c r="M59" s="1"/>
      <c r="N59" s="1"/>
      <c r="O59" s="1"/>
      <c r="P59" s="1"/>
      <c r="Q59" s="1"/>
      <c r="R59" s="1"/>
      <c r="S59" s="1"/>
      <c r="T59" s="1"/>
      <c r="U59" s="1"/>
      <c r="V59" s="1"/>
      <c r="W59" s="1"/>
      <c r="X59" s="1"/>
      <c r="Y59" s="1"/>
      <c r="Z59" s="1"/>
    </row>
    <row r="60" spans="1:26">
      <c r="A60" s="1"/>
      <c r="B60" s="16"/>
      <c r="C60" s="16"/>
      <c r="D60" s="16"/>
      <c r="E60" s="16"/>
      <c r="F60" s="16"/>
      <c r="G60" s="16"/>
      <c r="K60" s="1"/>
      <c r="L60" s="1"/>
      <c r="M60" s="1"/>
      <c r="N60" s="1"/>
      <c r="O60" s="1"/>
      <c r="P60" s="1"/>
      <c r="Q60" s="1"/>
      <c r="R60" s="1"/>
      <c r="S60" s="1"/>
      <c r="T60" s="1"/>
      <c r="U60" s="1"/>
      <c r="V60" s="1"/>
      <c r="W60" s="1"/>
      <c r="X60" s="1"/>
      <c r="Y60" s="1"/>
      <c r="Z60" s="1"/>
    </row>
    <row r="61" spans="1:26">
      <c r="A61" s="1"/>
      <c r="B61" s="16"/>
      <c r="C61" s="16"/>
      <c r="D61" s="16"/>
      <c r="E61" s="16"/>
      <c r="F61" s="16"/>
      <c r="G61" s="16"/>
      <c r="K61" s="1"/>
      <c r="L61" s="1"/>
      <c r="M61" s="1"/>
      <c r="N61" s="1"/>
      <c r="O61" s="1"/>
      <c r="P61" s="1"/>
      <c r="Q61" s="1"/>
      <c r="R61" s="1"/>
      <c r="S61" s="1"/>
      <c r="T61" s="1"/>
      <c r="U61" s="1"/>
      <c r="V61" s="1"/>
      <c r="W61" s="1"/>
      <c r="X61" s="1"/>
      <c r="Y61" s="1"/>
      <c r="Z61" s="1"/>
    </row>
    <row r="62" spans="1:26">
      <c r="A62" s="1"/>
      <c r="B62" s="16"/>
      <c r="C62" s="16"/>
      <c r="D62" s="16"/>
      <c r="E62" s="16"/>
      <c r="F62" s="16"/>
      <c r="G62" s="16"/>
      <c r="K62" s="1"/>
      <c r="L62" s="1"/>
      <c r="M62" s="1"/>
      <c r="N62" s="1"/>
      <c r="O62" s="1"/>
      <c r="P62" s="1"/>
      <c r="Q62" s="1"/>
      <c r="R62" s="1"/>
      <c r="S62" s="1"/>
      <c r="T62" s="1"/>
      <c r="U62" s="1"/>
      <c r="V62" s="1"/>
      <c r="W62" s="1"/>
      <c r="X62" s="1"/>
      <c r="Y62" s="1"/>
      <c r="Z62" s="1"/>
    </row>
    <row r="63" spans="1:26">
      <c r="A63" s="1"/>
      <c r="B63" s="16"/>
      <c r="C63" s="16"/>
      <c r="D63" s="16"/>
      <c r="E63" s="16"/>
      <c r="F63" s="16"/>
      <c r="G63" s="16"/>
      <c r="K63" s="1"/>
      <c r="L63" s="1"/>
      <c r="M63" s="1"/>
      <c r="N63" s="1"/>
      <c r="O63" s="1"/>
      <c r="P63" s="1"/>
      <c r="Q63" s="1"/>
      <c r="R63" s="1"/>
      <c r="S63" s="1"/>
      <c r="T63" s="1"/>
      <c r="U63" s="1"/>
      <c r="V63" s="1"/>
      <c r="W63" s="1"/>
      <c r="X63" s="1"/>
      <c r="Y63" s="1"/>
      <c r="Z63" s="1"/>
    </row>
    <row r="64" spans="1:26">
      <c r="A64" s="1"/>
      <c r="B64" s="16"/>
      <c r="C64" s="16"/>
      <c r="D64" s="16"/>
      <c r="E64" s="16"/>
      <c r="F64" s="16"/>
      <c r="G64" s="16"/>
      <c r="K64" s="1"/>
      <c r="L64" s="1"/>
      <c r="M64" s="1"/>
      <c r="N64" s="1"/>
      <c r="O64" s="1"/>
      <c r="P64" s="1"/>
      <c r="Q64" s="1"/>
      <c r="R64" s="1"/>
      <c r="S64" s="1"/>
      <c r="T64" s="1"/>
      <c r="U64" s="1"/>
      <c r="V64" s="1"/>
      <c r="W64" s="1"/>
      <c r="X64" s="1"/>
      <c r="Y64" s="1"/>
      <c r="Z64" s="1"/>
    </row>
    <row r="65" spans="1:26">
      <c r="A65" s="1"/>
      <c r="B65" s="16"/>
      <c r="C65" s="16"/>
      <c r="D65" s="16"/>
      <c r="E65" s="16"/>
      <c r="F65" s="16"/>
      <c r="G65" s="16"/>
      <c r="K65" s="1"/>
      <c r="L65" s="1"/>
      <c r="M65" s="1"/>
      <c r="N65" s="1"/>
      <c r="O65" s="1"/>
      <c r="P65" s="1"/>
      <c r="Q65" s="1"/>
      <c r="R65" s="1"/>
      <c r="S65" s="1"/>
      <c r="T65" s="1"/>
      <c r="U65" s="1"/>
      <c r="V65" s="1"/>
      <c r="W65" s="1"/>
      <c r="X65" s="1"/>
      <c r="Y65" s="1"/>
      <c r="Z65" s="1"/>
    </row>
    <row r="66" spans="1:26">
      <c r="A66" s="1"/>
      <c r="B66" s="16"/>
      <c r="C66" s="16"/>
      <c r="D66" s="16"/>
      <c r="E66" s="16"/>
      <c r="F66" s="16"/>
      <c r="G66" s="16"/>
      <c r="K66" s="1"/>
      <c r="L66" s="1"/>
      <c r="M66" s="1"/>
      <c r="N66" s="1"/>
      <c r="O66" s="1"/>
      <c r="P66" s="1"/>
      <c r="Q66" s="1"/>
      <c r="R66" s="1"/>
      <c r="S66" s="1"/>
      <c r="T66" s="1"/>
      <c r="U66" s="1"/>
      <c r="V66" s="1"/>
      <c r="W66" s="1"/>
      <c r="X66" s="1"/>
      <c r="Y66" s="1"/>
      <c r="Z66" s="1"/>
    </row>
    <row r="67" spans="1:26">
      <c r="A67" s="1"/>
      <c r="B67" s="16"/>
      <c r="C67" s="16"/>
      <c r="D67" s="16"/>
      <c r="E67" s="16"/>
      <c r="F67" s="16"/>
      <c r="G67" s="16"/>
      <c r="K67" s="1"/>
      <c r="L67" s="1"/>
      <c r="M67" s="1"/>
      <c r="N67" s="1"/>
      <c r="O67" s="1"/>
      <c r="P67" s="1"/>
      <c r="Q67" s="1"/>
      <c r="R67" s="1"/>
      <c r="S67" s="1"/>
      <c r="T67" s="1"/>
      <c r="U67" s="1"/>
      <c r="V67" s="1"/>
      <c r="W67" s="1"/>
      <c r="X67" s="1"/>
      <c r="Y67" s="1"/>
      <c r="Z67" s="1"/>
    </row>
    <row r="68" spans="1:26">
      <c r="A68" s="1"/>
      <c r="B68" s="16"/>
      <c r="C68" s="16"/>
      <c r="D68" s="16"/>
      <c r="E68" s="16"/>
      <c r="F68" s="16"/>
      <c r="G68" s="16"/>
      <c r="K68" s="1"/>
      <c r="L68" s="1"/>
      <c r="M68" s="1"/>
      <c r="N68" s="1"/>
      <c r="O68" s="1"/>
      <c r="P68" s="1"/>
      <c r="Q68" s="1"/>
      <c r="R68" s="1"/>
      <c r="S68" s="1"/>
      <c r="T68" s="1"/>
      <c r="U68" s="1"/>
      <c r="V68" s="1"/>
      <c r="W68" s="1"/>
      <c r="X68" s="1"/>
      <c r="Y68" s="1"/>
      <c r="Z68" s="1"/>
    </row>
    <row r="69" spans="1:26">
      <c r="A69" s="1"/>
      <c r="B69" s="16"/>
      <c r="C69" s="16"/>
      <c r="D69" s="16"/>
      <c r="E69" s="16"/>
      <c r="F69" s="16"/>
      <c r="G69" s="16"/>
      <c r="K69" s="1"/>
      <c r="L69" s="1"/>
      <c r="M69" s="1"/>
      <c r="N69" s="1"/>
      <c r="O69" s="1"/>
      <c r="P69" s="1"/>
      <c r="Q69" s="1"/>
      <c r="R69" s="1"/>
      <c r="S69" s="1"/>
      <c r="T69" s="1"/>
      <c r="U69" s="1"/>
      <c r="V69" s="1"/>
      <c r="W69" s="1"/>
      <c r="X69" s="1"/>
      <c r="Y69" s="1"/>
      <c r="Z69" s="1"/>
    </row>
    <row r="70" spans="1:26">
      <c r="A70" s="1"/>
      <c r="B70" s="16"/>
      <c r="C70" s="16"/>
      <c r="D70" s="16"/>
      <c r="E70" s="16"/>
      <c r="F70" s="16"/>
      <c r="G70" s="16"/>
      <c r="K70" s="1"/>
      <c r="L70" s="1"/>
      <c r="M70" s="1"/>
      <c r="N70" s="1"/>
      <c r="O70" s="1"/>
      <c r="P70" s="1"/>
      <c r="Q70" s="1"/>
      <c r="R70" s="1"/>
      <c r="S70" s="1"/>
      <c r="T70" s="1"/>
      <c r="U70" s="1"/>
      <c r="V70" s="1"/>
      <c r="W70" s="1"/>
      <c r="X70" s="1"/>
      <c r="Y70" s="1"/>
      <c r="Z70" s="1"/>
    </row>
    <row r="71" spans="1:26">
      <c r="A71" s="1"/>
      <c r="B71" s="16"/>
      <c r="C71" s="16"/>
      <c r="D71" s="16"/>
      <c r="E71" s="16"/>
      <c r="F71" s="16"/>
      <c r="G71" s="16"/>
      <c r="K71" s="1"/>
      <c r="L71" s="1"/>
      <c r="M71" s="1"/>
      <c r="N71" s="1"/>
      <c r="O71" s="1"/>
      <c r="P71" s="1"/>
      <c r="Q71" s="1"/>
      <c r="R71" s="1"/>
      <c r="S71" s="1"/>
      <c r="T71" s="1"/>
      <c r="U71" s="1"/>
      <c r="V71" s="1"/>
      <c r="W71" s="1"/>
      <c r="X71" s="1"/>
      <c r="Y71" s="1"/>
      <c r="Z71" s="1"/>
    </row>
    <row r="72" spans="1:26">
      <c r="A72" s="1"/>
      <c r="B72" s="16"/>
      <c r="C72" s="16"/>
      <c r="D72" s="16"/>
      <c r="E72" s="16"/>
      <c r="F72" s="16"/>
      <c r="G72" s="16"/>
      <c r="K72" s="1"/>
      <c r="L72" s="1"/>
      <c r="M72" s="1"/>
      <c r="N72" s="1"/>
      <c r="O72" s="1"/>
      <c r="P72" s="1"/>
      <c r="Q72" s="1"/>
      <c r="R72" s="1"/>
      <c r="S72" s="1"/>
      <c r="T72" s="1"/>
      <c r="U72" s="1"/>
      <c r="V72" s="1"/>
      <c r="W72" s="1"/>
      <c r="X72" s="1"/>
      <c r="Y72" s="1"/>
      <c r="Z72" s="1"/>
    </row>
    <row r="73" spans="1:26">
      <c r="A73" s="1"/>
      <c r="B73" s="16"/>
      <c r="C73" s="16"/>
      <c r="D73" s="16"/>
      <c r="E73" s="16"/>
      <c r="F73" s="16"/>
      <c r="G73" s="16"/>
      <c r="K73" s="1"/>
      <c r="L73" s="1"/>
      <c r="M73" s="1"/>
      <c r="N73" s="1"/>
      <c r="O73" s="1"/>
      <c r="P73" s="1"/>
      <c r="Q73" s="1"/>
      <c r="R73" s="1"/>
      <c r="S73" s="1"/>
      <c r="T73" s="1"/>
      <c r="U73" s="1"/>
      <c r="V73" s="1"/>
      <c r="W73" s="1"/>
      <c r="X73" s="1"/>
      <c r="Y73" s="1"/>
      <c r="Z73" s="1"/>
    </row>
    <row r="74" spans="1:26">
      <c r="A74" s="1"/>
      <c r="B74" s="16"/>
      <c r="C74" s="16"/>
      <c r="D74" s="16"/>
      <c r="E74" s="16"/>
      <c r="F74" s="16"/>
      <c r="G74" s="16"/>
      <c r="K74" s="1"/>
      <c r="L74" s="1"/>
      <c r="M74" s="1"/>
      <c r="N74" s="1"/>
      <c r="O74" s="1"/>
      <c r="P74" s="1"/>
      <c r="Q74" s="1"/>
      <c r="R74" s="1"/>
      <c r="S74" s="1"/>
      <c r="T74" s="1"/>
      <c r="U74" s="1"/>
      <c r="V74" s="1"/>
      <c r="W74" s="1"/>
      <c r="X74" s="1"/>
      <c r="Y74" s="1"/>
      <c r="Z74" s="1"/>
    </row>
    <row r="75" spans="1:26">
      <c r="A75" s="1"/>
      <c r="B75" s="16"/>
      <c r="C75" s="16"/>
      <c r="D75" s="16"/>
      <c r="E75" s="16"/>
      <c r="F75" s="16"/>
      <c r="G75" s="16"/>
      <c r="K75" s="1"/>
      <c r="L75" s="1"/>
      <c r="M75" s="1"/>
      <c r="N75" s="1"/>
      <c r="O75" s="1"/>
      <c r="P75" s="1"/>
      <c r="Q75" s="1"/>
      <c r="R75" s="1"/>
      <c r="S75" s="1"/>
      <c r="T75" s="1"/>
      <c r="U75" s="1"/>
      <c r="V75" s="1"/>
      <c r="W75" s="1"/>
      <c r="X75" s="1"/>
      <c r="Y75" s="1"/>
      <c r="Z75" s="1"/>
    </row>
    <row r="76" spans="1:26">
      <c r="A76" s="1"/>
      <c r="B76" s="16"/>
      <c r="C76" s="16"/>
      <c r="D76" s="16"/>
      <c r="E76" s="16"/>
      <c r="F76" s="16"/>
      <c r="G76" s="16"/>
      <c r="K76" s="1"/>
      <c r="L76" s="1"/>
      <c r="M76" s="1"/>
      <c r="N76" s="1"/>
      <c r="O76" s="1"/>
      <c r="P76" s="1"/>
      <c r="Q76" s="1"/>
      <c r="R76" s="1"/>
      <c r="S76" s="1"/>
      <c r="T76" s="1"/>
      <c r="U76" s="1"/>
      <c r="V76" s="1"/>
      <c r="W76" s="1"/>
      <c r="X76" s="1"/>
      <c r="Y76" s="1"/>
      <c r="Z76" s="1"/>
    </row>
    <row r="77" spans="1:26">
      <c r="A77" s="1"/>
      <c r="B77" s="16"/>
      <c r="C77" s="16"/>
      <c r="D77" s="16"/>
      <c r="E77" s="16"/>
      <c r="F77" s="16"/>
      <c r="G77" s="16"/>
      <c r="K77" s="1"/>
      <c r="L77" s="1"/>
      <c r="M77" s="1"/>
      <c r="N77" s="1"/>
      <c r="O77" s="1"/>
      <c r="P77" s="1"/>
      <c r="Q77" s="1"/>
      <c r="R77" s="1"/>
      <c r="S77" s="1"/>
      <c r="T77" s="1"/>
      <c r="U77" s="1"/>
      <c r="V77" s="1"/>
      <c r="W77" s="1"/>
      <c r="X77" s="1"/>
      <c r="Y77" s="1"/>
      <c r="Z77" s="1"/>
    </row>
    <row r="78" spans="1:26">
      <c r="A78" s="1"/>
      <c r="B78" s="16"/>
      <c r="C78" s="16"/>
      <c r="D78" s="16"/>
      <c r="E78" s="16"/>
      <c r="F78" s="16"/>
      <c r="G78" s="16"/>
      <c r="K78" s="1"/>
      <c r="L78" s="1"/>
      <c r="M78" s="1"/>
      <c r="N78" s="1"/>
      <c r="O78" s="1"/>
      <c r="P78" s="1"/>
      <c r="Q78" s="1"/>
      <c r="R78" s="1"/>
      <c r="S78" s="1"/>
      <c r="T78" s="1"/>
      <c r="U78" s="1"/>
      <c r="V78" s="1"/>
      <c r="W78" s="1"/>
      <c r="X78" s="1"/>
      <c r="Y78" s="1"/>
      <c r="Z78" s="1"/>
    </row>
    <row r="79" spans="1:26">
      <c r="A79" s="1"/>
      <c r="B79" s="16"/>
      <c r="C79" s="16"/>
      <c r="D79" s="16"/>
      <c r="E79" s="16"/>
      <c r="F79" s="16"/>
      <c r="G79" s="16"/>
      <c r="K79" s="1"/>
      <c r="L79" s="1"/>
      <c r="M79" s="1"/>
      <c r="N79" s="1"/>
      <c r="O79" s="1"/>
      <c r="P79" s="1"/>
      <c r="Q79" s="1"/>
      <c r="R79" s="1"/>
      <c r="S79" s="1"/>
      <c r="T79" s="1"/>
      <c r="U79" s="1"/>
      <c r="V79" s="1"/>
      <c r="W79" s="1"/>
      <c r="X79" s="1"/>
      <c r="Y79" s="1"/>
      <c r="Z79" s="1"/>
    </row>
    <row r="80" spans="1:26">
      <c r="A80" s="1"/>
      <c r="B80" s="16"/>
      <c r="C80" s="16"/>
      <c r="D80" s="16"/>
      <c r="E80" s="16"/>
      <c r="F80" s="16"/>
      <c r="G80" s="16"/>
      <c r="K80" s="1"/>
      <c r="L80" s="1"/>
      <c r="M80" s="1"/>
      <c r="N80" s="1"/>
      <c r="O80" s="1"/>
      <c r="P80" s="1"/>
      <c r="Q80" s="1"/>
      <c r="R80" s="1"/>
      <c r="S80" s="1"/>
      <c r="T80" s="1"/>
      <c r="U80" s="1"/>
      <c r="V80" s="1"/>
      <c r="W80" s="1"/>
      <c r="X80" s="1"/>
      <c r="Y80" s="1"/>
      <c r="Z80" s="1"/>
    </row>
    <row r="81" spans="1:26">
      <c r="A81" s="1"/>
      <c r="B81" s="16"/>
      <c r="C81" s="16"/>
      <c r="D81" s="16"/>
      <c r="E81" s="16"/>
      <c r="F81" s="16"/>
      <c r="G81" s="16"/>
      <c r="K81" s="1"/>
      <c r="L81" s="1"/>
      <c r="M81" s="1"/>
      <c r="N81" s="1"/>
      <c r="O81" s="1"/>
      <c r="P81" s="1"/>
      <c r="Q81" s="1"/>
      <c r="R81" s="1"/>
      <c r="S81" s="1"/>
      <c r="T81" s="1"/>
      <c r="U81" s="1"/>
      <c r="V81" s="1"/>
      <c r="W81" s="1"/>
      <c r="X81" s="1"/>
      <c r="Y81" s="1"/>
      <c r="Z81" s="1"/>
    </row>
    <row r="82" spans="1:26">
      <c r="A82" s="1"/>
      <c r="B82" s="16"/>
      <c r="C82" s="16"/>
      <c r="D82" s="16"/>
      <c r="E82" s="16"/>
      <c r="F82" s="16"/>
      <c r="G82" s="16"/>
      <c r="K82" s="1"/>
      <c r="L82" s="1"/>
      <c r="M82" s="1"/>
      <c r="N82" s="1"/>
      <c r="O82" s="1"/>
      <c r="P82" s="1"/>
      <c r="Q82" s="1"/>
      <c r="R82" s="1"/>
      <c r="S82" s="1"/>
      <c r="T82" s="1"/>
      <c r="U82" s="1"/>
      <c r="V82" s="1"/>
      <c r="W82" s="1"/>
      <c r="X82" s="1"/>
      <c r="Y82" s="1"/>
      <c r="Z82" s="1"/>
    </row>
    <row r="83" spans="1:26">
      <c r="A83" s="1"/>
      <c r="B83" s="16"/>
      <c r="C83" s="16"/>
      <c r="D83" s="16"/>
      <c r="E83" s="16"/>
      <c r="F83" s="16"/>
      <c r="G83" s="16"/>
      <c r="K83" s="1"/>
      <c r="L83" s="1"/>
      <c r="M83" s="1"/>
      <c r="N83" s="1"/>
      <c r="O83" s="1"/>
      <c r="P83" s="1"/>
      <c r="Q83" s="1"/>
      <c r="R83" s="1"/>
      <c r="S83" s="1"/>
      <c r="T83" s="1"/>
      <c r="U83" s="1"/>
      <c r="V83" s="1"/>
      <c r="W83" s="1"/>
      <c r="X83" s="1"/>
      <c r="Y83" s="1"/>
      <c r="Z83" s="1"/>
    </row>
    <row r="84" spans="1:26">
      <c r="A84" s="1"/>
      <c r="B84" s="16"/>
      <c r="C84" s="16"/>
      <c r="D84" s="16"/>
      <c r="E84" s="16"/>
      <c r="F84" s="16"/>
      <c r="G84" s="16"/>
      <c r="K84" s="1"/>
      <c r="L84" s="1"/>
      <c r="M84" s="1"/>
      <c r="N84" s="1"/>
      <c r="O84" s="1"/>
      <c r="P84" s="1"/>
      <c r="Q84" s="1"/>
      <c r="R84" s="1"/>
      <c r="S84" s="1"/>
      <c r="T84" s="1"/>
      <c r="U84" s="1"/>
      <c r="V84" s="1"/>
      <c r="W84" s="1"/>
      <c r="X84" s="1"/>
      <c r="Y84" s="1"/>
      <c r="Z84" s="1"/>
    </row>
    <row r="85" spans="1:26">
      <c r="A85" s="1"/>
      <c r="B85" s="16"/>
      <c r="C85" s="16"/>
      <c r="D85" s="16"/>
      <c r="E85" s="16"/>
      <c r="F85" s="16"/>
      <c r="G85" s="16"/>
      <c r="K85" s="1"/>
      <c r="L85" s="1"/>
      <c r="M85" s="1"/>
      <c r="N85" s="1"/>
      <c r="O85" s="1"/>
      <c r="P85" s="1"/>
      <c r="Q85" s="1"/>
      <c r="R85" s="1"/>
      <c r="S85" s="1"/>
      <c r="T85" s="1"/>
      <c r="U85" s="1"/>
      <c r="V85" s="1"/>
      <c r="W85" s="1"/>
      <c r="X85" s="1"/>
      <c r="Y85" s="1"/>
      <c r="Z85" s="1"/>
    </row>
    <row r="86" spans="1:26">
      <c r="A86" s="1"/>
      <c r="B86" s="16"/>
      <c r="C86" s="16"/>
      <c r="D86" s="16"/>
      <c r="E86" s="16"/>
      <c r="F86" s="16"/>
      <c r="G86" s="16"/>
      <c r="K86" s="1"/>
      <c r="L86" s="1"/>
      <c r="M86" s="1"/>
      <c r="N86" s="1"/>
      <c r="O86" s="1"/>
      <c r="P86" s="1"/>
      <c r="Q86" s="1"/>
      <c r="R86" s="1"/>
      <c r="S86" s="1"/>
      <c r="T86" s="1"/>
      <c r="U86" s="1"/>
      <c r="V86" s="1"/>
      <c r="W86" s="1"/>
      <c r="X86" s="1"/>
      <c r="Y86" s="1"/>
      <c r="Z86" s="1"/>
    </row>
    <row r="87" spans="1:26">
      <c r="A87" s="1"/>
      <c r="B87" s="16"/>
      <c r="C87" s="16"/>
      <c r="D87" s="16"/>
      <c r="E87" s="16"/>
      <c r="F87" s="16"/>
      <c r="G87" s="16"/>
      <c r="K87" s="1"/>
      <c r="L87" s="1"/>
      <c r="M87" s="1"/>
      <c r="N87" s="1"/>
      <c r="O87" s="1"/>
      <c r="P87" s="1"/>
      <c r="Q87" s="1"/>
      <c r="R87" s="1"/>
      <c r="S87" s="1"/>
      <c r="T87" s="1"/>
      <c r="U87" s="1"/>
      <c r="V87" s="1"/>
      <c r="W87" s="1"/>
      <c r="X87" s="1"/>
      <c r="Y87" s="1"/>
      <c r="Z87" s="1"/>
    </row>
    <row r="88" spans="1:26">
      <c r="A88" s="1"/>
      <c r="B88" s="16"/>
      <c r="C88" s="16"/>
      <c r="D88" s="16"/>
      <c r="E88" s="16"/>
      <c r="F88" s="16"/>
      <c r="G88" s="16"/>
      <c r="K88" s="1"/>
      <c r="L88" s="1"/>
      <c r="M88" s="1"/>
      <c r="N88" s="1"/>
      <c r="O88" s="1"/>
      <c r="P88" s="1"/>
      <c r="Q88" s="1"/>
      <c r="R88" s="1"/>
      <c r="S88" s="1"/>
      <c r="T88" s="1"/>
      <c r="U88" s="1"/>
      <c r="V88" s="1"/>
      <c r="W88" s="1"/>
      <c r="X88" s="1"/>
      <c r="Y88" s="1"/>
      <c r="Z88" s="1"/>
    </row>
    <row r="89" spans="1:26">
      <c r="A89" s="1"/>
      <c r="B89" s="16"/>
      <c r="C89" s="16"/>
      <c r="D89" s="16"/>
      <c r="E89" s="16"/>
      <c r="F89" s="16"/>
      <c r="G89" s="16"/>
      <c r="K89" s="1"/>
      <c r="L89" s="1"/>
      <c r="M89" s="1"/>
      <c r="N89" s="1"/>
      <c r="O89" s="1"/>
      <c r="P89" s="1"/>
      <c r="Q89" s="1"/>
      <c r="R89" s="1"/>
      <c r="S89" s="1"/>
      <c r="T89" s="1"/>
      <c r="U89" s="1"/>
      <c r="V89" s="1"/>
      <c r="W89" s="1"/>
      <c r="X89" s="1"/>
      <c r="Y89" s="1"/>
      <c r="Z89" s="1"/>
    </row>
    <row r="90" spans="1:26">
      <c r="A90" s="1"/>
      <c r="B90" s="16"/>
      <c r="C90" s="16"/>
      <c r="D90" s="16"/>
      <c r="E90" s="16"/>
      <c r="F90" s="16"/>
      <c r="G90" s="16"/>
      <c r="K90" s="1"/>
      <c r="L90" s="1"/>
      <c r="M90" s="1"/>
      <c r="N90" s="1"/>
      <c r="O90" s="1"/>
      <c r="P90" s="1"/>
      <c r="Q90" s="1"/>
      <c r="R90" s="1"/>
      <c r="S90" s="1"/>
      <c r="T90" s="1"/>
      <c r="U90" s="1"/>
      <c r="V90" s="1"/>
      <c r="W90" s="1"/>
      <c r="X90" s="1"/>
      <c r="Y90" s="1"/>
      <c r="Z90" s="1"/>
    </row>
    <row r="91" spans="1:26">
      <c r="A91" s="1"/>
      <c r="B91" s="16"/>
      <c r="C91" s="16"/>
      <c r="D91" s="16"/>
      <c r="E91" s="16"/>
      <c r="F91" s="16"/>
      <c r="G91" s="16"/>
      <c r="K91" s="1"/>
      <c r="L91" s="1"/>
      <c r="M91" s="1"/>
      <c r="N91" s="1"/>
      <c r="O91" s="1"/>
      <c r="P91" s="1"/>
      <c r="Q91" s="1"/>
      <c r="R91" s="1"/>
      <c r="S91" s="1"/>
      <c r="T91" s="1"/>
      <c r="U91" s="1"/>
      <c r="V91" s="1"/>
      <c r="W91" s="1"/>
      <c r="X91" s="1"/>
      <c r="Y91" s="1"/>
      <c r="Z91" s="1"/>
    </row>
    <row r="92" spans="1:26">
      <c r="A92" s="1"/>
      <c r="B92" s="16"/>
      <c r="C92" s="16"/>
      <c r="D92" s="16"/>
      <c r="E92" s="16"/>
      <c r="F92" s="16"/>
      <c r="G92" s="16"/>
      <c r="K92" s="1"/>
      <c r="L92" s="1"/>
      <c r="M92" s="1"/>
      <c r="N92" s="1"/>
      <c r="O92" s="1"/>
      <c r="P92" s="1"/>
      <c r="Q92" s="1"/>
      <c r="R92" s="1"/>
      <c r="S92" s="1"/>
      <c r="T92" s="1"/>
      <c r="U92" s="1"/>
      <c r="V92" s="1"/>
      <c r="W92" s="1"/>
      <c r="X92" s="1"/>
      <c r="Y92" s="1"/>
      <c r="Z92" s="1"/>
    </row>
    <row r="93" spans="1:26">
      <c r="A93" s="1"/>
      <c r="B93" s="16"/>
      <c r="C93" s="16"/>
      <c r="D93" s="16"/>
      <c r="E93" s="16"/>
      <c r="F93" s="16"/>
      <c r="G93" s="16"/>
      <c r="K93" s="1"/>
      <c r="L93" s="1"/>
      <c r="M93" s="1"/>
      <c r="N93" s="1"/>
      <c r="O93" s="1"/>
      <c r="P93" s="1"/>
      <c r="Q93" s="1"/>
      <c r="R93" s="1"/>
      <c r="S93" s="1"/>
      <c r="T93" s="1"/>
      <c r="U93" s="1"/>
      <c r="V93" s="1"/>
      <c r="W93" s="1"/>
      <c r="X93" s="1"/>
      <c r="Y93" s="1"/>
      <c r="Z93" s="1"/>
    </row>
    <row r="94" spans="1:26">
      <c r="A94" s="1"/>
      <c r="B94" s="16"/>
      <c r="C94" s="16"/>
      <c r="D94" s="16"/>
      <c r="E94" s="16"/>
      <c r="F94" s="16"/>
      <c r="G94" s="16"/>
      <c r="K94" s="1"/>
      <c r="L94" s="1"/>
      <c r="M94" s="1"/>
      <c r="N94" s="1"/>
      <c r="O94" s="1"/>
      <c r="P94" s="1"/>
      <c r="Q94" s="1"/>
      <c r="R94" s="1"/>
      <c r="S94" s="1"/>
      <c r="T94" s="1"/>
      <c r="U94" s="1"/>
      <c r="V94" s="1"/>
      <c r="W94" s="1"/>
      <c r="X94" s="1"/>
      <c r="Y94" s="1"/>
      <c r="Z94" s="1"/>
    </row>
    <row r="95" spans="1:26">
      <c r="A95" s="1"/>
      <c r="B95" s="16"/>
      <c r="C95" s="16"/>
      <c r="D95" s="16"/>
      <c r="E95" s="16"/>
      <c r="F95" s="16"/>
      <c r="G95" s="16"/>
      <c r="K95" s="1"/>
      <c r="L95" s="1"/>
      <c r="M95" s="1"/>
      <c r="N95" s="1"/>
      <c r="O95" s="1"/>
      <c r="P95" s="1"/>
      <c r="Q95" s="1"/>
      <c r="R95" s="1"/>
      <c r="S95" s="1"/>
      <c r="T95" s="1"/>
      <c r="U95" s="1"/>
      <c r="V95" s="1"/>
      <c r="W95" s="1"/>
      <c r="X95" s="1"/>
      <c r="Y95" s="1"/>
      <c r="Z95" s="1"/>
    </row>
    <row r="96" spans="1:26">
      <c r="A96" s="1"/>
      <c r="B96" s="16"/>
      <c r="C96" s="16"/>
      <c r="D96" s="16"/>
      <c r="E96" s="16"/>
      <c r="F96" s="16"/>
      <c r="G96" s="16"/>
      <c r="K96" s="1"/>
      <c r="L96" s="1"/>
      <c r="M96" s="1"/>
      <c r="N96" s="1"/>
      <c r="O96" s="1"/>
      <c r="P96" s="1"/>
      <c r="Q96" s="1"/>
      <c r="R96" s="1"/>
      <c r="S96" s="1"/>
      <c r="T96" s="1"/>
      <c r="U96" s="1"/>
      <c r="V96" s="1"/>
      <c r="W96" s="1"/>
      <c r="X96" s="1"/>
      <c r="Y96" s="1"/>
      <c r="Z96" s="1"/>
    </row>
    <row r="97" spans="1:26">
      <c r="A97" s="1"/>
      <c r="B97" s="16"/>
      <c r="C97" s="16"/>
      <c r="D97" s="16"/>
      <c r="E97" s="16"/>
      <c r="F97" s="16"/>
      <c r="G97" s="16"/>
      <c r="K97" s="1"/>
      <c r="L97" s="1"/>
      <c r="M97" s="1"/>
      <c r="N97" s="1"/>
      <c r="O97" s="1"/>
      <c r="P97" s="1"/>
      <c r="Q97" s="1"/>
      <c r="R97" s="1"/>
      <c r="S97" s="1"/>
      <c r="T97" s="1"/>
      <c r="U97" s="1"/>
      <c r="V97" s="1"/>
      <c r="W97" s="1"/>
      <c r="X97" s="1"/>
      <c r="Y97" s="1"/>
      <c r="Z97" s="1"/>
    </row>
    <row r="98" spans="1:26">
      <c r="A98" s="1"/>
      <c r="B98" s="16"/>
      <c r="C98" s="16"/>
      <c r="D98" s="16"/>
      <c r="E98" s="16"/>
      <c r="F98" s="16"/>
      <c r="G98" s="16"/>
      <c r="K98" s="1"/>
      <c r="L98" s="1"/>
      <c r="M98" s="1"/>
      <c r="N98" s="1"/>
      <c r="O98" s="1"/>
      <c r="P98" s="1"/>
      <c r="Q98" s="1"/>
      <c r="R98" s="1"/>
      <c r="S98" s="1"/>
      <c r="T98" s="1"/>
      <c r="U98" s="1"/>
      <c r="V98" s="1"/>
      <c r="W98" s="1"/>
      <c r="X98" s="1"/>
      <c r="Y98" s="1"/>
      <c r="Z98" s="1"/>
    </row>
    <row r="99" spans="1:26">
      <c r="A99" s="1"/>
      <c r="B99" s="16"/>
      <c r="C99" s="16"/>
      <c r="D99" s="16"/>
      <c r="E99" s="16"/>
      <c r="F99" s="16"/>
      <c r="G99" s="16"/>
      <c r="K99" s="1"/>
      <c r="L99" s="1"/>
      <c r="M99" s="1"/>
      <c r="N99" s="1"/>
      <c r="O99" s="1"/>
      <c r="P99" s="1"/>
      <c r="Q99" s="1"/>
      <c r="R99" s="1"/>
      <c r="S99" s="1"/>
      <c r="T99" s="1"/>
      <c r="U99" s="1"/>
      <c r="V99" s="1"/>
      <c r="W99" s="1"/>
      <c r="X99" s="1"/>
      <c r="Y99" s="1"/>
      <c r="Z99" s="1"/>
    </row>
    <row r="100" spans="1:26">
      <c r="A100" s="1"/>
      <c r="B100" s="16"/>
      <c r="C100" s="16"/>
      <c r="D100" s="16"/>
      <c r="E100" s="16"/>
      <c r="F100" s="16"/>
      <c r="G100" s="16"/>
      <c r="K100" s="1"/>
      <c r="L100" s="1"/>
      <c r="M100" s="1"/>
      <c r="N100" s="1"/>
      <c r="O100" s="1"/>
      <c r="P100" s="1"/>
      <c r="Q100" s="1"/>
      <c r="R100" s="1"/>
      <c r="S100" s="1"/>
      <c r="T100" s="1"/>
      <c r="U100" s="1"/>
      <c r="V100" s="1"/>
      <c r="W100" s="1"/>
      <c r="X100" s="1"/>
      <c r="Y100" s="1"/>
      <c r="Z100" s="1"/>
    </row>
    <row r="101" spans="1:26">
      <c r="A101" s="1"/>
      <c r="B101" s="16"/>
      <c r="C101" s="16"/>
      <c r="D101" s="16"/>
      <c r="E101" s="16"/>
      <c r="F101" s="16"/>
      <c r="G101" s="16"/>
      <c r="K101" s="1"/>
      <c r="L101" s="1"/>
      <c r="M101" s="1"/>
      <c r="N101" s="1"/>
      <c r="O101" s="1"/>
      <c r="P101" s="1"/>
      <c r="Q101" s="1"/>
      <c r="R101" s="1"/>
      <c r="S101" s="1"/>
      <c r="T101" s="1"/>
      <c r="U101" s="1"/>
      <c r="V101" s="1"/>
      <c r="W101" s="1"/>
      <c r="X101" s="1"/>
      <c r="Y101" s="1"/>
      <c r="Z101" s="1"/>
    </row>
    <row r="102" spans="1:26">
      <c r="A102" s="1"/>
      <c r="B102" s="16"/>
      <c r="C102" s="16"/>
      <c r="D102" s="16"/>
      <c r="E102" s="16"/>
      <c r="F102" s="16"/>
      <c r="G102" s="16"/>
      <c r="K102" s="1"/>
      <c r="L102" s="1"/>
      <c r="M102" s="1"/>
      <c r="N102" s="1"/>
      <c r="O102" s="1"/>
      <c r="P102" s="1"/>
      <c r="Q102" s="1"/>
      <c r="R102" s="1"/>
      <c r="S102" s="1"/>
      <c r="T102" s="1"/>
      <c r="U102" s="1"/>
      <c r="V102" s="1"/>
      <c r="W102" s="1"/>
      <c r="X102" s="1"/>
      <c r="Y102" s="1"/>
      <c r="Z102" s="1"/>
    </row>
    <row r="103" spans="1:26">
      <c r="A103" s="1"/>
      <c r="B103" s="16"/>
      <c r="C103" s="16"/>
      <c r="D103" s="16"/>
      <c r="E103" s="16"/>
      <c r="F103" s="16"/>
      <c r="G103" s="16"/>
      <c r="K103" s="1"/>
      <c r="L103" s="1"/>
      <c r="M103" s="1"/>
      <c r="N103" s="1"/>
      <c r="O103" s="1"/>
      <c r="P103" s="1"/>
      <c r="Q103" s="1"/>
      <c r="R103" s="1"/>
      <c r="S103" s="1"/>
      <c r="T103" s="1"/>
      <c r="U103" s="1"/>
      <c r="V103" s="1"/>
      <c r="W103" s="1"/>
      <c r="X103" s="1"/>
      <c r="Y103" s="1"/>
      <c r="Z103" s="1"/>
    </row>
    <row r="104" spans="1:26">
      <c r="A104" s="1"/>
      <c r="B104" s="16"/>
      <c r="C104" s="16"/>
      <c r="D104" s="16"/>
      <c r="E104" s="16"/>
      <c r="F104" s="16"/>
      <c r="G104" s="16"/>
      <c r="K104" s="1"/>
      <c r="L104" s="1"/>
      <c r="M104" s="1"/>
      <c r="N104" s="1"/>
      <c r="O104" s="1"/>
      <c r="P104" s="1"/>
      <c r="Q104" s="1"/>
      <c r="R104" s="1"/>
      <c r="S104" s="1"/>
      <c r="T104" s="1"/>
      <c r="U104" s="1"/>
      <c r="V104" s="1"/>
      <c r="W104" s="1"/>
      <c r="X104" s="1"/>
      <c r="Y104" s="1"/>
      <c r="Z104" s="1"/>
    </row>
    <row r="105" spans="1:26">
      <c r="A105" s="1"/>
      <c r="B105" s="16"/>
      <c r="C105" s="16"/>
      <c r="D105" s="16"/>
      <c r="E105" s="16"/>
      <c r="F105" s="16"/>
      <c r="G105" s="16"/>
      <c r="K105" s="1"/>
      <c r="L105" s="1"/>
      <c r="M105" s="1"/>
      <c r="N105" s="1"/>
      <c r="O105" s="1"/>
      <c r="P105" s="1"/>
      <c r="Q105" s="1"/>
      <c r="R105" s="1"/>
      <c r="S105" s="1"/>
      <c r="T105" s="1"/>
      <c r="U105" s="1"/>
      <c r="V105" s="1"/>
      <c r="W105" s="1"/>
      <c r="X105" s="1"/>
      <c r="Y105" s="1"/>
      <c r="Z105" s="1"/>
    </row>
    <row r="106" spans="1:26">
      <c r="A106" s="1"/>
      <c r="B106" s="16"/>
      <c r="C106" s="16"/>
      <c r="D106" s="16"/>
      <c r="E106" s="16"/>
      <c r="F106" s="16"/>
      <c r="G106" s="16"/>
      <c r="K106" s="1"/>
      <c r="L106" s="1"/>
      <c r="M106" s="1"/>
      <c r="N106" s="1"/>
      <c r="O106" s="1"/>
      <c r="P106" s="1"/>
      <c r="Q106" s="1"/>
      <c r="R106" s="1"/>
      <c r="S106" s="1"/>
      <c r="T106" s="1"/>
      <c r="U106" s="1"/>
      <c r="V106" s="1"/>
      <c r="W106" s="1"/>
      <c r="X106" s="1"/>
      <c r="Y106" s="1"/>
      <c r="Z106" s="1"/>
    </row>
    <row r="107" spans="1:26">
      <c r="A107" s="1"/>
      <c r="B107" s="16"/>
      <c r="C107" s="16"/>
      <c r="D107" s="16"/>
      <c r="E107" s="16"/>
      <c r="F107" s="16"/>
      <c r="G107" s="16"/>
      <c r="K107" s="1"/>
      <c r="L107" s="1"/>
      <c r="M107" s="1"/>
      <c r="N107" s="1"/>
      <c r="O107" s="1"/>
      <c r="P107" s="1"/>
      <c r="Q107" s="1"/>
      <c r="R107" s="1"/>
      <c r="S107" s="1"/>
      <c r="T107" s="1"/>
      <c r="U107" s="1"/>
      <c r="V107" s="1"/>
      <c r="W107" s="1"/>
      <c r="X107" s="1"/>
      <c r="Y107" s="1"/>
      <c r="Z107" s="1"/>
    </row>
    <row r="108" spans="1:26">
      <c r="A108" s="1"/>
      <c r="B108" s="16"/>
      <c r="C108" s="16"/>
      <c r="D108" s="16"/>
      <c r="E108" s="16"/>
      <c r="F108" s="16"/>
      <c r="G108" s="16"/>
      <c r="K108" s="1"/>
      <c r="L108" s="1"/>
      <c r="M108" s="1"/>
      <c r="N108" s="1"/>
      <c r="O108" s="1"/>
      <c r="P108" s="1"/>
      <c r="Q108" s="1"/>
      <c r="R108" s="1"/>
      <c r="S108" s="1"/>
      <c r="T108" s="1"/>
      <c r="U108" s="1"/>
      <c r="V108" s="1"/>
      <c r="W108" s="1"/>
      <c r="X108" s="1"/>
      <c r="Y108" s="1"/>
      <c r="Z108" s="1"/>
    </row>
    <row r="109" spans="1:26">
      <c r="A109" s="1"/>
      <c r="B109" s="16"/>
      <c r="C109" s="16"/>
      <c r="D109" s="16"/>
      <c r="E109" s="16"/>
      <c r="F109" s="16"/>
      <c r="G109" s="16"/>
      <c r="K109" s="1"/>
      <c r="L109" s="1"/>
      <c r="M109" s="1"/>
      <c r="N109" s="1"/>
      <c r="O109" s="1"/>
      <c r="P109" s="1"/>
      <c r="Q109" s="1"/>
      <c r="R109" s="1"/>
      <c r="S109" s="1"/>
      <c r="T109" s="1"/>
      <c r="U109" s="1"/>
      <c r="V109" s="1"/>
      <c r="W109" s="1"/>
      <c r="X109" s="1"/>
      <c r="Y109" s="1"/>
      <c r="Z109" s="1"/>
    </row>
    <row r="110" spans="1:26">
      <c r="A110" s="1"/>
      <c r="B110" s="16"/>
      <c r="C110" s="16"/>
      <c r="D110" s="16"/>
      <c r="E110" s="16"/>
      <c r="F110" s="16"/>
      <c r="G110" s="16"/>
      <c r="K110" s="1"/>
      <c r="L110" s="1"/>
      <c r="M110" s="1"/>
      <c r="N110" s="1"/>
      <c r="O110" s="1"/>
      <c r="P110" s="1"/>
      <c r="Q110" s="1"/>
      <c r="R110" s="1"/>
      <c r="S110" s="1"/>
      <c r="T110" s="1"/>
      <c r="U110" s="1"/>
      <c r="V110" s="1"/>
      <c r="W110" s="1"/>
      <c r="X110" s="1"/>
      <c r="Y110" s="1"/>
      <c r="Z110" s="1"/>
    </row>
    <row r="111" spans="1:26">
      <c r="A111" s="1"/>
      <c r="B111" s="16"/>
      <c r="C111" s="16"/>
      <c r="D111" s="16"/>
      <c r="E111" s="16"/>
      <c r="F111" s="16"/>
      <c r="G111" s="16"/>
      <c r="K111" s="1"/>
      <c r="L111" s="1"/>
      <c r="M111" s="1"/>
      <c r="N111" s="1"/>
      <c r="O111" s="1"/>
      <c r="P111" s="1"/>
      <c r="Q111" s="1"/>
      <c r="R111" s="1"/>
      <c r="S111" s="1"/>
      <c r="T111" s="1"/>
      <c r="U111" s="1"/>
      <c r="V111" s="1"/>
      <c r="W111" s="1"/>
      <c r="X111" s="1"/>
      <c r="Y111" s="1"/>
      <c r="Z111" s="1"/>
    </row>
    <row r="112" spans="1:26">
      <c r="A112" s="1"/>
      <c r="B112" s="16"/>
      <c r="C112" s="16"/>
      <c r="D112" s="16"/>
      <c r="E112" s="16"/>
      <c r="F112" s="16"/>
      <c r="G112" s="16"/>
      <c r="K112" s="1"/>
      <c r="L112" s="1"/>
      <c r="M112" s="1"/>
      <c r="N112" s="1"/>
      <c r="O112" s="1"/>
      <c r="P112" s="1"/>
      <c r="Q112" s="1"/>
      <c r="R112" s="1"/>
      <c r="S112" s="1"/>
      <c r="T112" s="1"/>
      <c r="U112" s="1"/>
      <c r="V112" s="1"/>
      <c r="W112" s="1"/>
      <c r="X112" s="1"/>
      <c r="Y112" s="1"/>
      <c r="Z112" s="1"/>
    </row>
    <row r="113" spans="1:26">
      <c r="A113" s="1"/>
      <c r="B113" s="16"/>
      <c r="C113" s="16"/>
      <c r="D113" s="16"/>
      <c r="E113" s="16"/>
      <c r="F113" s="16"/>
      <c r="G113" s="16"/>
      <c r="K113" s="1"/>
      <c r="L113" s="1"/>
      <c r="M113" s="1"/>
      <c r="N113" s="1"/>
      <c r="O113" s="1"/>
      <c r="P113" s="1"/>
      <c r="Q113" s="1"/>
      <c r="R113" s="1"/>
      <c r="S113" s="1"/>
      <c r="T113" s="1"/>
      <c r="U113" s="1"/>
      <c r="V113" s="1"/>
      <c r="W113" s="1"/>
      <c r="X113" s="1"/>
      <c r="Y113" s="1"/>
      <c r="Z113" s="1"/>
    </row>
    <row r="114" spans="1:26">
      <c r="A114" s="1"/>
      <c r="B114" s="16"/>
      <c r="C114" s="16"/>
      <c r="D114" s="16"/>
      <c r="E114" s="16"/>
      <c r="F114" s="16"/>
      <c r="G114" s="16"/>
      <c r="K114" s="1"/>
      <c r="L114" s="1"/>
      <c r="M114" s="1"/>
      <c r="N114" s="1"/>
      <c r="O114" s="1"/>
      <c r="P114" s="1"/>
      <c r="Q114" s="1"/>
      <c r="R114" s="1"/>
      <c r="S114" s="1"/>
      <c r="T114" s="1"/>
      <c r="U114" s="1"/>
      <c r="V114" s="1"/>
      <c r="W114" s="1"/>
      <c r="X114" s="1"/>
      <c r="Y114" s="1"/>
      <c r="Z114" s="1"/>
    </row>
    <row r="115" spans="1:26">
      <c r="A115" s="1"/>
      <c r="B115" s="16"/>
      <c r="C115" s="16"/>
      <c r="D115" s="16"/>
      <c r="E115" s="16"/>
      <c r="F115" s="16"/>
      <c r="G115" s="16"/>
      <c r="K115" s="1"/>
      <c r="L115" s="1"/>
      <c r="M115" s="1"/>
      <c r="N115" s="1"/>
      <c r="O115" s="1"/>
      <c r="P115" s="1"/>
      <c r="Q115" s="1"/>
      <c r="R115" s="1"/>
      <c r="S115" s="1"/>
      <c r="T115" s="1"/>
      <c r="U115" s="1"/>
      <c r="V115" s="1"/>
      <c r="W115" s="1"/>
      <c r="X115" s="1"/>
      <c r="Y115" s="1"/>
      <c r="Z115" s="1"/>
    </row>
    <row r="116" spans="1:26">
      <c r="A116" s="1"/>
      <c r="B116" s="16"/>
      <c r="C116" s="16"/>
      <c r="D116" s="16"/>
      <c r="E116" s="16"/>
      <c r="F116" s="16"/>
      <c r="G116" s="16"/>
      <c r="K116" s="1"/>
      <c r="L116" s="1"/>
      <c r="M116" s="1"/>
      <c r="N116" s="1"/>
      <c r="O116" s="1"/>
      <c r="P116" s="1"/>
      <c r="Q116" s="1"/>
      <c r="R116" s="1"/>
      <c r="S116" s="1"/>
      <c r="T116" s="1"/>
      <c r="U116" s="1"/>
      <c r="V116" s="1"/>
      <c r="W116" s="1"/>
      <c r="X116" s="1"/>
      <c r="Y116" s="1"/>
      <c r="Z116" s="1"/>
    </row>
    <row r="117" spans="1:26">
      <c r="A117" s="1"/>
      <c r="B117" s="16"/>
      <c r="C117" s="16"/>
      <c r="D117" s="16"/>
      <c r="E117" s="16"/>
      <c r="F117" s="16"/>
      <c r="G117" s="16"/>
      <c r="K117" s="1"/>
      <c r="L117" s="1"/>
      <c r="M117" s="1"/>
      <c r="N117" s="1"/>
      <c r="O117" s="1"/>
      <c r="P117" s="1"/>
      <c r="Q117" s="1"/>
      <c r="R117" s="1"/>
      <c r="S117" s="1"/>
      <c r="T117" s="1"/>
      <c r="U117" s="1"/>
      <c r="V117" s="1"/>
      <c r="W117" s="1"/>
      <c r="X117" s="1"/>
      <c r="Y117" s="1"/>
      <c r="Z117" s="1"/>
    </row>
    <row r="118" spans="1:26">
      <c r="A118" s="1"/>
      <c r="B118" s="16"/>
      <c r="C118" s="16"/>
      <c r="D118" s="16"/>
      <c r="E118" s="16"/>
      <c r="F118" s="16"/>
      <c r="G118" s="16"/>
      <c r="K118" s="1"/>
      <c r="L118" s="1"/>
      <c r="M118" s="1"/>
      <c r="N118" s="1"/>
      <c r="O118" s="1"/>
      <c r="P118" s="1"/>
      <c r="Q118" s="1"/>
      <c r="R118" s="1"/>
      <c r="S118" s="1"/>
      <c r="T118" s="1"/>
      <c r="U118" s="1"/>
      <c r="V118" s="1"/>
      <c r="W118" s="1"/>
      <c r="X118" s="1"/>
      <c r="Y118" s="1"/>
      <c r="Z118" s="1"/>
    </row>
    <row r="119" spans="1:26">
      <c r="A119" s="1"/>
      <c r="B119" s="16"/>
      <c r="C119" s="16"/>
      <c r="D119" s="16"/>
      <c r="E119" s="16"/>
      <c r="F119" s="16"/>
      <c r="G119" s="16"/>
      <c r="K119" s="1"/>
      <c r="L119" s="1"/>
      <c r="M119" s="1"/>
      <c r="N119" s="1"/>
      <c r="O119" s="1"/>
      <c r="P119" s="1"/>
      <c r="Q119" s="1"/>
      <c r="R119" s="1"/>
      <c r="S119" s="1"/>
      <c r="T119" s="1"/>
      <c r="U119" s="1"/>
      <c r="V119" s="1"/>
      <c r="W119" s="1"/>
      <c r="X119" s="1"/>
      <c r="Y119" s="1"/>
      <c r="Z119" s="1"/>
    </row>
    <row r="120" spans="1:26">
      <c r="A120" s="1"/>
      <c r="B120" s="16"/>
      <c r="C120" s="16"/>
      <c r="D120" s="16"/>
      <c r="E120" s="16"/>
      <c r="F120" s="16"/>
      <c r="G120" s="16"/>
      <c r="K120" s="1"/>
      <c r="L120" s="1"/>
      <c r="M120" s="1"/>
      <c r="N120" s="1"/>
      <c r="O120" s="1"/>
      <c r="P120" s="1"/>
      <c r="Q120" s="1"/>
      <c r="R120" s="1"/>
      <c r="S120" s="1"/>
      <c r="T120" s="1"/>
      <c r="U120" s="1"/>
      <c r="V120" s="1"/>
      <c r="W120" s="1"/>
      <c r="X120" s="1"/>
      <c r="Y120" s="1"/>
      <c r="Z120" s="1"/>
    </row>
    <row r="121" spans="1:26">
      <c r="A121" s="1"/>
      <c r="B121" s="16"/>
      <c r="C121" s="16"/>
      <c r="D121" s="16"/>
      <c r="E121" s="16"/>
      <c r="F121" s="16"/>
      <c r="G121" s="16"/>
      <c r="K121" s="1"/>
      <c r="L121" s="1"/>
      <c r="M121" s="1"/>
      <c r="N121" s="1"/>
      <c r="O121" s="1"/>
      <c r="P121" s="1"/>
      <c r="Q121" s="1"/>
      <c r="R121" s="1"/>
      <c r="S121" s="1"/>
      <c r="T121" s="1"/>
      <c r="U121" s="1"/>
      <c r="V121" s="1"/>
      <c r="W121" s="1"/>
      <c r="X121" s="1"/>
      <c r="Y121" s="1"/>
      <c r="Z121" s="1"/>
    </row>
    <row r="122" spans="1:26">
      <c r="A122" s="1"/>
      <c r="B122" s="16"/>
      <c r="C122" s="16"/>
      <c r="D122" s="16"/>
      <c r="E122" s="16"/>
      <c r="F122" s="16"/>
      <c r="G122" s="16"/>
      <c r="K122" s="1"/>
      <c r="L122" s="1"/>
      <c r="M122" s="1"/>
      <c r="N122" s="1"/>
      <c r="O122" s="1"/>
      <c r="P122" s="1"/>
      <c r="Q122" s="1"/>
      <c r="R122" s="1"/>
      <c r="S122" s="1"/>
      <c r="T122" s="1"/>
      <c r="U122" s="1"/>
      <c r="V122" s="1"/>
      <c r="W122" s="1"/>
      <c r="X122" s="1"/>
      <c r="Y122" s="1"/>
      <c r="Z122" s="1"/>
    </row>
    <row r="123" spans="1:26">
      <c r="A123" s="1"/>
      <c r="B123" s="16"/>
      <c r="C123" s="16"/>
      <c r="D123" s="16"/>
      <c r="E123" s="16"/>
      <c r="F123" s="16"/>
      <c r="G123" s="16"/>
      <c r="K123" s="1"/>
      <c r="L123" s="1"/>
      <c r="M123" s="1"/>
      <c r="N123" s="1"/>
      <c r="O123" s="1"/>
      <c r="P123" s="1"/>
      <c r="Q123" s="1"/>
      <c r="R123" s="1"/>
      <c r="S123" s="1"/>
      <c r="T123" s="1"/>
      <c r="U123" s="1"/>
      <c r="V123" s="1"/>
      <c r="W123" s="1"/>
      <c r="X123" s="1"/>
      <c r="Y123" s="1"/>
      <c r="Z123" s="1"/>
    </row>
    <row r="124" spans="1:26">
      <c r="A124" s="1"/>
      <c r="B124" s="16"/>
      <c r="C124" s="16"/>
      <c r="D124" s="16"/>
      <c r="E124" s="16"/>
      <c r="F124" s="16"/>
      <c r="G124" s="16"/>
      <c r="K124" s="1"/>
      <c r="L124" s="1"/>
      <c r="M124" s="1"/>
      <c r="N124" s="1"/>
      <c r="O124" s="1"/>
      <c r="P124" s="1"/>
      <c r="Q124" s="1"/>
      <c r="R124" s="1"/>
      <c r="S124" s="1"/>
      <c r="T124" s="1"/>
      <c r="U124" s="1"/>
      <c r="V124" s="1"/>
      <c r="W124" s="1"/>
      <c r="X124" s="1"/>
      <c r="Y124" s="1"/>
      <c r="Z124" s="1"/>
    </row>
    <row r="125" spans="1:26">
      <c r="A125" s="1"/>
      <c r="B125" s="16"/>
      <c r="C125" s="16"/>
      <c r="D125" s="16"/>
      <c r="E125" s="16"/>
      <c r="F125" s="16"/>
      <c r="G125" s="16"/>
      <c r="K125" s="1"/>
      <c r="L125" s="1"/>
      <c r="M125" s="1"/>
      <c r="N125" s="1"/>
      <c r="O125" s="1"/>
      <c r="P125" s="1"/>
      <c r="Q125" s="1"/>
      <c r="R125" s="1"/>
      <c r="S125" s="1"/>
      <c r="T125" s="1"/>
      <c r="U125" s="1"/>
      <c r="V125" s="1"/>
      <c r="W125" s="1"/>
      <c r="X125" s="1"/>
      <c r="Y125" s="1"/>
      <c r="Z125" s="1"/>
    </row>
    <row r="126" spans="1:26">
      <c r="A126" s="1"/>
      <c r="B126" s="16"/>
      <c r="C126" s="16"/>
      <c r="D126" s="16"/>
      <c r="E126" s="16"/>
      <c r="F126" s="16"/>
      <c r="G126" s="16"/>
      <c r="K126" s="1"/>
      <c r="L126" s="1"/>
      <c r="M126" s="1"/>
      <c r="N126" s="1"/>
      <c r="O126" s="1"/>
      <c r="P126" s="1"/>
      <c r="Q126" s="1"/>
      <c r="R126" s="1"/>
      <c r="S126" s="1"/>
      <c r="T126" s="1"/>
      <c r="U126" s="1"/>
      <c r="V126" s="1"/>
      <c r="W126" s="1"/>
      <c r="X126" s="1"/>
      <c r="Y126" s="1"/>
      <c r="Z126" s="1"/>
    </row>
    <row r="127" spans="1:26">
      <c r="A127" s="1"/>
      <c r="B127" s="16"/>
      <c r="C127" s="16"/>
      <c r="D127" s="16"/>
      <c r="E127" s="16"/>
      <c r="F127" s="16"/>
      <c r="G127" s="16"/>
      <c r="K127" s="1"/>
      <c r="L127" s="1"/>
      <c r="M127" s="1"/>
      <c r="N127" s="1"/>
      <c r="O127" s="1"/>
      <c r="P127" s="1"/>
      <c r="Q127" s="1"/>
      <c r="R127" s="1"/>
      <c r="S127" s="1"/>
      <c r="T127" s="1"/>
      <c r="U127" s="1"/>
      <c r="V127" s="1"/>
      <c r="W127" s="1"/>
      <c r="X127" s="1"/>
      <c r="Y127" s="1"/>
      <c r="Z127" s="1"/>
    </row>
    <row r="128" spans="1:26">
      <c r="A128" s="1"/>
      <c r="B128" s="16"/>
      <c r="C128" s="16"/>
      <c r="D128" s="16"/>
      <c r="E128" s="16"/>
      <c r="F128" s="16"/>
      <c r="G128" s="16"/>
      <c r="K128" s="1"/>
      <c r="L128" s="1"/>
      <c r="M128" s="1"/>
      <c r="N128" s="1"/>
      <c r="O128" s="1"/>
      <c r="P128" s="1"/>
      <c r="Q128" s="1"/>
      <c r="R128" s="1"/>
      <c r="S128" s="1"/>
      <c r="T128" s="1"/>
      <c r="U128" s="1"/>
      <c r="V128" s="1"/>
      <c r="W128" s="1"/>
      <c r="X128" s="1"/>
      <c r="Y128" s="1"/>
      <c r="Z128" s="1"/>
    </row>
    <row r="129" spans="1:26">
      <c r="A129" s="1"/>
      <c r="B129" s="16"/>
      <c r="C129" s="16"/>
      <c r="D129" s="16"/>
      <c r="E129" s="16"/>
      <c r="F129" s="16"/>
      <c r="G129" s="16"/>
      <c r="K129" s="1"/>
      <c r="L129" s="1"/>
      <c r="M129" s="1"/>
      <c r="N129" s="1"/>
      <c r="O129" s="1"/>
      <c r="P129" s="1"/>
      <c r="Q129" s="1"/>
      <c r="R129" s="1"/>
      <c r="S129" s="1"/>
      <c r="T129" s="1"/>
      <c r="U129" s="1"/>
      <c r="V129" s="1"/>
      <c r="W129" s="1"/>
      <c r="X129" s="1"/>
      <c r="Y129" s="1"/>
      <c r="Z129" s="1"/>
    </row>
    <row r="130" spans="1:26">
      <c r="A130" s="1"/>
      <c r="B130" s="16"/>
      <c r="C130" s="16"/>
      <c r="D130" s="16"/>
      <c r="E130" s="16"/>
      <c r="F130" s="16"/>
      <c r="G130" s="16"/>
      <c r="K130" s="1"/>
      <c r="L130" s="1"/>
      <c r="M130" s="1"/>
      <c r="N130" s="1"/>
      <c r="O130" s="1"/>
      <c r="P130" s="1"/>
      <c r="Q130" s="1"/>
      <c r="R130" s="1"/>
      <c r="S130" s="1"/>
      <c r="T130" s="1"/>
      <c r="U130" s="1"/>
      <c r="V130" s="1"/>
      <c r="W130" s="1"/>
      <c r="X130" s="1"/>
      <c r="Y130" s="1"/>
      <c r="Z130" s="1"/>
    </row>
    <row r="131" spans="1:26">
      <c r="A131" s="1"/>
      <c r="B131" s="16"/>
      <c r="C131" s="16"/>
      <c r="D131" s="16"/>
      <c r="E131" s="16"/>
      <c r="F131" s="16"/>
      <c r="G131" s="16"/>
      <c r="K131" s="1"/>
      <c r="L131" s="1"/>
      <c r="M131" s="1"/>
      <c r="N131" s="1"/>
      <c r="O131" s="1"/>
      <c r="P131" s="1"/>
      <c r="Q131" s="1"/>
      <c r="R131" s="1"/>
      <c r="S131" s="1"/>
      <c r="T131" s="1"/>
      <c r="U131" s="1"/>
      <c r="V131" s="1"/>
      <c r="W131" s="1"/>
      <c r="X131" s="1"/>
      <c r="Y131" s="1"/>
      <c r="Z131" s="1"/>
    </row>
    <row r="132" spans="1:26">
      <c r="A132" s="1"/>
      <c r="B132" s="16"/>
      <c r="C132" s="16"/>
      <c r="D132" s="16"/>
      <c r="E132" s="16"/>
      <c r="F132" s="16"/>
      <c r="G132" s="16"/>
      <c r="K132" s="1"/>
      <c r="L132" s="1"/>
      <c r="M132" s="1"/>
      <c r="N132" s="1"/>
      <c r="O132" s="1"/>
      <c r="P132" s="1"/>
      <c r="Q132" s="1"/>
      <c r="R132" s="1"/>
      <c r="S132" s="1"/>
      <c r="T132" s="1"/>
      <c r="U132" s="1"/>
      <c r="V132" s="1"/>
      <c r="W132" s="1"/>
      <c r="X132" s="1"/>
      <c r="Y132" s="1"/>
      <c r="Z132" s="1"/>
    </row>
    <row r="133" spans="1:26">
      <c r="A133" s="1"/>
      <c r="B133" s="16"/>
      <c r="C133" s="16"/>
      <c r="D133" s="16"/>
      <c r="E133" s="16"/>
      <c r="F133" s="16"/>
      <c r="G133" s="16"/>
      <c r="K133" s="1"/>
      <c r="L133" s="1"/>
      <c r="M133" s="1"/>
      <c r="N133" s="1"/>
      <c r="O133" s="1"/>
      <c r="P133" s="1"/>
      <c r="Q133" s="1"/>
      <c r="R133" s="1"/>
      <c r="S133" s="1"/>
      <c r="T133" s="1"/>
      <c r="U133" s="1"/>
      <c r="V133" s="1"/>
      <c r="W133" s="1"/>
      <c r="X133" s="1"/>
      <c r="Y133" s="1"/>
      <c r="Z133" s="1"/>
    </row>
    <row r="134" spans="1:26">
      <c r="A134" s="1"/>
      <c r="B134" s="16"/>
      <c r="C134" s="16"/>
      <c r="D134" s="16"/>
      <c r="E134" s="16"/>
      <c r="F134" s="16"/>
      <c r="G134" s="16"/>
      <c r="K134" s="1"/>
      <c r="L134" s="1"/>
      <c r="M134" s="1"/>
      <c r="N134" s="1"/>
      <c r="O134" s="1"/>
      <c r="P134" s="1"/>
      <c r="Q134" s="1"/>
      <c r="R134" s="1"/>
      <c r="S134" s="1"/>
      <c r="T134" s="1"/>
      <c r="U134" s="1"/>
      <c r="V134" s="1"/>
      <c r="W134" s="1"/>
      <c r="X134" s="1"/>
      <c r="Y134" s="1"/>
      <c r="Z134" s="1"/>
    </row>
    <row r="135" spans="1:26">
      <c r="A135" s="1"/>
      <c r="B135" s="16"/>
      <c r="C135" s="16"/>
      <c r="D135" s="16"/>
      <c r="E135" s="16"/>
      <c r="F135" s="16"/>
      <c r="G135" s="16"/>
      <c r="K135" s="1"/>
      <c r="L135" s="1"/>
      <c r="M135" s="1"/>
      <c r="N135" s="1"/>
      <c r="O135" s="1"/>
      <c r="P135" s="1"/>
      <c r="Q135" s="1"/>
      <c r="R135" s="1"/>
      <c r="S135" s="1"/>
      <c r="T135" s="1"/>
      <c r="U135" s="1"/>
      <c r="V135" s="1"/>
      <c r="W135" s="1"/>
      <c r="X135" s="1"/>
      <c r="Y135" s="1"/>
      <c r="Z135" s="1"/>
    </row>
    <row r="136" spans="1:26">
      <c r="A136" s="1"/>
      <c r="B136" s="16"/>
      <c r="C136" s="16"/>
      <c r="D136" s="16"/>
      <c r="E136" s="16"/>
      <c r="F136" s="16"/>
      <c r="G136" s="16"/>
      <c r="K136" s="1"/>
      <c r="L136" s="1"/>
      <c r="M136" s="1"/>
      <c r="N136" s="1"/>
      <c r="O136" s="1"/>
      <c r="P136" s="1"/>
      <c r="Q136" s="1"/>
      <c r="R136" s="1"/>
      <c r="S136" s="1"/>
      <c r="T136" s="1"/>
      <c r="U136" s="1"/>
      <c r="V136" s="1"/>
      <c r="W136" s="1"/>
      <c r="X136" s="1"/>
      <c r="Y136" s="1"/>
      <c r="Z136" s="1"/>
    </row>
    <row r="137" spans="1:26">
      <c r="A137" s="1"/>
      <c r="B137" s="16"/>
      <c r="C137" s="16"/>
      <c r="D137" s="16"/>
      <c r="E137" s="16"/>
      <c r="F137" s="16"/>
      <c r="G137" s="16"/>
      <c r="K137" s="1"/>
      <c r="L137" s="1"/>
      <c r="M137" s="1"/>
      <c r="N137" s="1"/>
      <c r="O137" s="1"/>
      <c r="P137" s="1"/>
      <c r="Q137" s="1"/>
      <c r="R137" s="1"/>
      <c r="S137" s="1"/>
      <c r="T137" s="1"/>
      <c r="U137" s="1"/>
      <c r="V137" s="1"/>
      <c r="W137" s="1"/>
      <c r="X137" s="1"/>
      <c r="Y137" s="1"/>
      <c r="Z137" s="1"/>
    </row>
    <row r="138" spans="1:26">
      <c r="A138" s="1"/>
      <c r="B138" s="16"/>
      <c r="C138" s="16"/>
      <c r="D138" s="16"/>
      <c r="E138" s="16"/>
      <c r="F138" s="16"/>
      <c r="G138" s="16"/>
      <c r="K138" s="1"/>
      <c r="L138" s="1"/>
      <c r="M138" s="1"/>
      <c r="N138" s="1"/>
      <c r="O138" s="1"/>
      <c r="P138" s="1"/>
      <c r="Q138" s="1"/>
      <c r="R138" s="1"/>
      <c r="S138" s="1"/>
      <c r="T138" s="1"/>
      <c r="U138" s="1"/>
      <c r="V138" s="1"/>
      <c r="W138" s="1"/>
      <c r="X138" s="1"/>
      <c r="Y138" s="1"/>
      <c r="Z138" s="1"/>
    </row>
    <row r="139" spans="1:26">
      <c r="A139" s="1"/>
      <c r="B139" s="16"/>
      <c r="C139" s="16"/>
      <c r="D139" s="16"/>
      <c r="E139" s="16"/>
      <c r="F139" s="16"/>
      <c r="G139" s="16"/>
      <c r="K139" s="1"/>
      <c r="L139" s="1"/>
      <c r="M139" s="1"/>
      <c r="N139" s="1"/>
      <c r="O139" s="1"/>
      <c r="P139" s="1"/>
      <c r="Q139" s="1"/>
      <c r="R139" s="1"/>
      <c r="S139" s="1"/>
      <c r="T139" s="1"/>
      <c r="U139" s="1"/>
      <c r="V139" s="1"/>
      <c r="W139" s="1"/>
      <c r="X139" s="1"/>
      <c r="Y139" s="1"/>
      <c r="Z139" s="1"/>
    </row>
    <row r="140" spans="1:26">
      <c r="A140" s="1"/>
      <c r="B140" s="16"/>
      <c r="C140" s="16"/>
      <c r="D140" s="16"/>
      <c r="E140" s="16"/>
      <c r="F140" s="16"/>
      <c r="G140" s="16"/>
      <c r="K140" s="1"/>
      <c r="L140" s="1"/>
      <c r="M140" s="1"/>
      <c r="N140" s="1"/>
      <c r="O140" s="1"/>
      <c r="P140" s="1"/>
      <c r="Q140" s="1"/>
      <c r="R140" s="1"/>
      <c r="S140" s="1"/>
      <c r="T140" s="1"/>
      <c r="U140" s="1"/>
      <c r="V140" s="1"/>
      <c r="W140" s="1"/>
      <c r="X140" s="1"/>
      <c r="Y140" s="1"/>
      <c r="Z140" s="1"/>
    </row>
    <row r="141" spans="1:26">
      <c r="A141" s="1"/>
      <c r="B141" s="16"/>
      <c r="C141" s="16"/>
      <c r="D141" s="16"/>
      <c r="E141" s="16"/>
      <c r="F141" s="16"/>
      <c r="G141" s="16"/>
      <c r="K141" s="1"/>
      <c r="L141" s="1"/>
      <c r="M141" s="1"/>
      <c r="N141" s="1"/>
      <c r="O141" s="1"/>
      <c r="P141" s="1"/>
      <c r="Q141" s="1"/>
      <c r="R141" s="1"/>
      <c r="S141" s="1"/>
      <c r="T141" s="1"/>
      <c r="U141" s="1"/>
      <c r="V141" s="1"/>
      <c r="W141" s="1"/>
      <c r="X141" s="1"/>
      <c r="Y141" s="1"/>
      <c r="Z141" s="1"/>
    </row>
    <row r="142" spans="1:26">
      <c r="A142" s="1"/>
      <c r="B142" s="16"/>
      <c r="C142" s="16"/>
      <c r="D142" s="16"/>
      <c r="E142" s="16"/>
      <c r="F142" s="16"/>
      <c r="G142" s="16"/>
      <c r="K142" s="1"/>
      <c r="L142" s="1"/>
      <c r="M142" s="1"/>
      <c r="N142" s="1"/>
      <c r="O142" s="1"/>
      <c r="P142" s="1"/>
      <c r="Q142" s="1"/>
      <c r="R142" s="1"/>
      <c r="S142" s="1"/>
      <c r="T142" s="1"/>
      <c r="U142" s="1"/>
      <c r="V142" s="1"/>
      <c r="W142" s="1"/>
      <c r="X142" s="1"/>
      <c r="Y142" s="1"/>
      <c r="Z142" s="1"/>
    </row>
    <row r="143" spans="1:26">
      <c r="A143" s="1"/>
      <c r="B143" s="16"/>
      <c r="C143" s="16"/>
      <c r="D143" s="16"/>
      <c r="E143" s="16"/>
      <c r="F143" s="16"/>
      <c r="G143" s="16"/>
      <c r="K143" s="1"/>
      <c r="L143" s="1"/>
      <c r="M143" s="1"/>
      <c r="N143" s="1"/>
      <c r="O143" s="1"/>
      <c r="P143" s="1"/>
      <c r="Q143" s="1"/>
      <c r="R143" s="1"/>
      <c r="S143" s="1"/>
      <c r="T143" s="1"/>
      <c r="U143" s="1"/>
      <c r="V143" s="1"/>
      <c r="W143" s="1"/>
      <c r="X143" s="1"/>
      <c r="Y143" s="1"/>
      <c r="Z143" s="1"/>
    </row>
    <row r="144" spans="1:26">
      <c r="A144" s="1"/>
      <c r="B144" s="16"/>
      <c r="C144" s="16"/>
      <c r="D144" s="16"/>
      <c r="E144" s="16"/>
      <c r="F144" s="16"/>
      <c r="G144" s="16"/>
      <c r="K144" s="1"/>
      <c r="L144" s="1"/>
      <c r="M144" s="1"/>
      <c r="N144" s="1"/>
      <c r="O144" s="1"/>
      <c r="P144" s="1"/>
      <c r="Q144" s="1"/>
      <c r="R144" s="1"/>
      <c r="S144" s="1"/>
      <c r="T144" s="1"/>
      <c r="U144" s="1"/>
      <c r="V144" s="1"/>
      <c r="W144" s="1"/>
      <c r="X144" s="1"/>
      <c r="Y144" s="1"/>
      <c r="Z144" s="1"/>
    </row>
    <row r="145" spans="1:26">
      <c r="A145" s="1"/>
      <c r="B145" s="16"/>
      <c r="C145" s="16"/>
      <c r="D145" s="16"/>
      <c r="E145" s="16"/>
      <c r="F145" s="16"/>
      <c r="G145" s="16"/>
      <c r="K145" s="1"/>
      <c r="L145" s="1"/>
      <c r="M145" s="1"/>
      <c r="N145" s="1"/>
      <c r="O145" s="1"/>
      <c r="P145" s="1"/>
      <c r="Q145" s="1"/>
      <c r="R145" s="1"/>
      <c r="S145" s="1"/>
      <c r="T145" s="1"/>
      <c r="U145" s="1"/>
      <c r="V145" s="1"/>
      <c r="W145" s="1"/>
      <c r="X145" s="1"/>
      <c r="Y145" s="1"/>
      <c r="Z145" s="1"/>
    </row>
    <row r="146" spans="1:26">
      <c r="A146" s="1"/>
      <c r="B146" s="16"/>
      <c r="C146" s="16"/>
      <c r="D146" s="16"/>
      <c r="E146" s="16"/>
      <c r="F146" s="16"/>
      <c r="G146" s="16"/>
      <c r="K146" s="1"/>
      <c r="L146" s="1"/>
      <c r="M146" s="1"/>
      <c r="N146" s="1"/>
      <c r="O146" s="1"/>
      <c r="P146" s="1"/>
      <c r="Q146" s="1"/>
      <c r="R146" s="1"/>
      <c r="S146" s="1"/>
      <c r="T146" s="1"/>
      <c r="U146" s="1"/>
      <c r="V146" s="1"/>
      <c r="W146" s="1"/>
      <c r="X146" s="1"/>
      <c r="Y146" s="1"/>
      <c r="Z146" s="1"/>
    </row>
    <row r="147" spans="1:26">
      <c r="A147" s="1"/>
      <c r="B147" s="16"/>
      <c r="C147" s="16"/>
      <c r="D147" s="16"/>
      <c r="E147" s="16"/>
      <c r="F147" s="16"/>
      <c r="G147" s="16"/>
      <c r="K147" s="1"/>
      <c r="L147" s="1"/>
      <c r="M147" s="1"/>
      <c r="N147" s="1"/>
      <c r="O147" s="1"/>
      <c r="P147" s="1"/>
      <c r="Q147" s="1"/>
      <c r="R147" s="1"/>
      <c r="S147" s="1"/>
      <c r="T147" s="1"/>
      <c r="U147" s="1"/>
      <c r="V147" s="1"/>
      <c r="W147" s="1"/>
      <c r="X147" s="1"/>
      <c r="Y147" s="1"/>
      <c r="Z147" s="1"/>
    </row>
    <row r="148" spans="1:26">
      <c r="A148" s="1"/>
      <c r="B148" s="16"/>
      <c r="C148" s="16"/>
      <c r="D148" s="16"/>
      <c r="E148" s="16"/>
      <c r="F148" s="16"/>
      <c r="G148" s="16"/>
      <c r="K148" s="1"/>
      <c r="L148" s="1"/>
      <c r="M148" s="1"/>
      <c r="N148" s="1"/>
      <c r="O148" s="1"/>
      <c r="P148" s="1"/>
      <c r="Q148" s="1"/>
      <c r="R148" s="1"/>
      <c r="S148" s="1"/>
      <c r="T148" s="1"/>
      <c r="U148" s="1"/>
      <c r="V148" s="1"/>
      <c r="W148" s="1"/>
      <c r="X148" s="1"/>
      <c r="Y148" s="1"/>
      <c r="Z148" s="1"/>
    </row>
    <row r="149" spans="1:26">
      <c r="A149" s="1"/>
      <c r="B149" s="16"/>
      <c r="C149" s="16"/>
      <c r="D149" s="16"/>
      <c r="E149" s="16"/>
      <c r="F149" s="16"/>
      <c r="G149" s="16"/>
      <c r="K149" s="1"/>
      <c r="L149" s="1"/>
      <c r="M149" s="1"/>
      <c r="N149" s="1"/>
      <c r="O149" s="1"/>
      <c r="P149" s="1"/>
      <c r="Q149" s="1"/>
      <c r="R149" s="1"/>
      <c r="S149" s="1"/>
      <c r="T149" s="1"/>
      <c r="U149" s="1"/>
      <c r="V149" s="1"/>
      <c r="W149" s="1"/>
      <c r="X149" s="1"/>
      <c r="Y149" s="1"/>
      <c r="Z149" s="1"/>
    </row>
    <row r="150" spans="1:26">
      <c r="A150" s="1"/>
      <c r="B150" s="16"/>
      <c r="C150" s="16"/>
      <c r="D150" s="16"/>
      <c r="E150" s="16"/>
      <c r="F150" s="16"/>
      <c r="G150" s="16"/>
      <c r="K150" s="1"/>
      <c r="L150" s="1"/>
      <c r="M150" s="1"/>
      <c r="N150" s="1"/>
      <c r="O150" s="1"/>
      <c r="P150" s="1"/>
      <c r="Q150" s="1"/>
      <c r="R150" s="1"/>
      <c r="S150" s="1"/>
      <c r="T150" s="1"/>
      <c r="U150" s="1"/>
      <c r="V150" s="1"/>
      <c r="W150" s="1"/>
      <c r="X150" s="1"/>
      <c r="Y150" s="1"/>
      <c r="Z150" s="1"/>
    </row>
    <row r="151" spans="1:26">
      <c r="A151" s="1"/>
      <c r="B151" s="16"/>
      <c r="C151" s="16"/>
      <c r="D151" s="16"/>
      <c r="E151" s="16"/>
      <c r="F151" s="16"/>
      <c r="G151" s="16"/>
      <c r="K151" s="1"/>
      <c r="L151" s="1"/>
      <c r="M151" s="1"/>
      <c r="N151" s="1"/>
      <c r="O151" s="1"/>
      <c r="P151" s="1"/>
      <c r="Q151" s="1"/>
      <c r="R151" s="1"/>
      <c r="S151" s="1"/>
      <c r="T151" s="1"/>
      <c r="U151" s="1"/>
      <c r="V151" s="1"/>
      <c r="W151" s="1"/>
      <c r="X151" s="1"/>
      <c r="Y151" s="1"/>
      <c r="Z151" s="1"/>
    </row>
    <row r="152" spans="1:26">
      <c r="A152" s="1"/>
      <c r="B152" s="16"/>
      <c r="C152" s="16"/>
      <c r="D152" s="16"/>
      <c r="E152" s="16"/>
      <c r="F152" s="16"/>
      <c r="G152" s="16"/>
      <c r="K152" s="1"/>
      <c r="L152" s="1"/>
      <c r="M152" s="1"/>
      <c r="N152" s="1"/>
      <c r="O152" s="1"/>
      <c r="P152" s="1"/>
      <c r="Q152" s="1"/>
      <c r="R152" s="1"/>
      <c r="S152" s="1"/>
      <c r="T152" s="1"/>
      <c r="U152" s="1"/>
      <c r="V152" s="1"/>
      <c r="W152" s="1"/>
      <c r="X152" s="1"/>
      <c r="Y152" s="1"/>
      <c r="Z152" s="1"/>
    </row>
    <row r="153" spans="1:26">
      <c r="A153" s="1"/>
      <c r="B153" s="16"/>
      <c r="C153" s="16"/>
      <c r="D153" s="16"/>
      <c r="E153" s="16"/>
      <c r="F153" s="16"/>
      <c r="G153" s="16"/>
      <c r="K153" s="1"/>
      <c r="L153" s="1"/>
      <c r="M153" s="1"/>
      <c r="N153" s="1"/>
      <c r="O153" s="1"/>
      <c r="P153" s="1"/>
      <c r="Q153" s="1"/>
      <c r="R153" s="1"/>
      <c r="S153" s="1"/>
      <c r="T153" s="1"/>
      <c r="U153" s="1"/>
      <c r="V153" s="1"/>
      <c r="W153" s="1"/>
      <c r="X153" s="1"/>
      <c r="Y153" s="1"/>
      <c r="Z153" s="1"/>
    </row>
    <row r="154" spans="1:26">
      <c r="A154" s="1"/>
      <c r="B154" s="16"/>
      <c r="C154" s="16"/>
      <c r="D154" s="16"/>
      <c r="E154" s="16"/>
      <c r="F154" s="16"/>
      <c r="G154" s="16"/>
      <c r="K154" s="1"/>
      <c r="L154" s="1"/>
      <c r="M154" s="1"/>
      <c r="N154" s="1"/>
      <c r="O154" s="1"/>
      <c r="P154" s="1"/>
      <c r="Q154" s="1"/>
      <c r="R154" s="1"/>
      <c r="S154" s="1"/>
      <c r="T154" s="1"/>
      <c r="U154" s="1"/>
      <c r="V154" s="1"/>
      <c r="W154" s="1"/>
      <c r="X154" s="1"/>
      <c r="Y154" s="1"/>
      <c r="Z154" s="1"/>
    </row>
    <row r="155" spans="1:26">
      <c r="A155" s="1"/>
      <c r="B155" s="16"/>
      <c r="C155" s="16"/>
      <c r="D155" s="16"/>
      <c r="E155" s="16"/>
      <c r="F155" s="16"/>
      <c r="G155" s="16"/>
      <c r="K155" s="1"/>
      <c r="L155" s="1"/>
      <c r="M155" s="1"/>
      <c r="N155" s="1"/>
      <c r="O155" s="1"/>
      <c r="P155" s="1"/>
      <c r="Q155" s="1"/>
      <c r="R155" s="1"/>
      <c r="S155" s="1"/>
      <c r="T155" s="1"/>
      <c r="U155" s="1"/>
      <c r="V155" s="1"/>
      <c r="W155" s="1"/>
      <c r="X155" s="1"/>
      <c r="Y155" s="1"/>
      <c r="Z155" s="1"/>
    </row>
    <row r="156" spans="1:26">
      <c r="A156" s="1"/>
      <c r="B156" s="16"/>
      <c r="C156" s="16"/>
      <c r="D156" s="16"/>
      <c r="E156" s="16"/>
      <c r="F156" s="16"/>
      <c r="G156" s="16"/>
      <c r="K156" s="1"/>
      <c r="L156" s="1"/>
      <c r="M156" s="1"/>
      <c r="N156" s="1"/>
      <c r="O156" s="1"/>
      <c r="P156" s="1"/>
      <c r="Q156" s="1"/>
      <c r="R156" s="1"/>
      <c r="S156" s="1"/>
      <c r="T156" s="1"/>
      <c r="U156" s="1"/>
      <c r="V156" s="1"/>
      <c r="W156" s="1"/>
      <c r="X156" s="1"/>
      <c r="Y156" s="1"/>
      <c r="Z156" s="1"/>
    </row>
    <row r="157" spans="1:26">
      <c r="A157" s="1"/>
      <c r="B157" s="16"/>
      <c r="C157" s="16"/>
      <c r="D157" s="16"/>
      <c r="E157" s="16"/>
      <c r="F157" s="16"/>
      <c r="G157" s="16"/>
      <c r="K157" s="1"/>
      <c r="L157" s="1"/>
      <c r="M157" s="1"/>
      <c r="N157" s="1"/>
      <c r="O157" s="1"/>
      <c r="P157" s="1"/>
      <c r="Q157" s="1"/>
      <c r="R157" s="1"/>
      <c r="S157" s="1"/>
      <c r="T157" s="1"/>
      <c r="U157" s="1"/>
      <c r="V157" s="1"/>
      <c r="W157" s="1"/>
      <c r="X157" s="1"/>
      <c r="Y157" s="1"/>
      <c r="Z157" s="1"/>
    </row>
    <row r="158" spans="1:26">
      <c r="A158" s="1"/>
      <c r="B158" s="16"/>
      <c r="C158" s="16"/>
      <c r="D158" s="16"/>
      <c r="E158" s="16"/>
      <c r="F158" s="16"/>
      <c r="G158" s="16"/>
      <c r="K158" s="1"/>
      <c r="L158" s="1"/>
      <c r="M158" s="1"/>
      <c r="N158" s="1"/>
      <c r="O158" s="1"/>
      <c r="P158" s="1"/>
      <c r="Q158" s="1"/>
      <c r="R158" s="1"/>
      <c r="S158" s="1"/>
      <c r="T158" s="1"/>
      <c r="U158" s="1"/>
      <c r="V158" s="1"/>
      <c r="W158" s="1"/>
      <c r="X158" s="1"/>
      <c r="Y158" s="1"/>
      <c r="Z158" s="1"/>
    </row>
    <row r="159" spans="1:26">
      <c r="A159" s="1"/>
      <c r="B159" s="16"/>
      <c r="C159" s="16"/>
      <c r="D159" s="16"/>
      <c r="E159" s="16"/>
      <c r="F159" s="16"/>
      <c r="G159" s="16"/>
      <c r="K159" s="1"/>
      <c r="L159" s="1"/>
      <c r="M159" s="1"/>
      <c r="N159" s="1"/>
      <c r="O159" s="1"/>
      <c r="P159" s="1"/>
      <c r="Q159" s="1"/>
      <c r="R159" s="1"/>
      <c r="S159" s="1"/>
      <c r="T159" s="1"/>
      <c r="U159" s="1"/>
      <c r="V159" s="1"/>
      <c r="W159" s="1"/>
      <c r="X159" s="1"/>
      <c r="Y159" s="1"/>
      <c r="Z159" s="1"/>
    </row>
    <row r="160" spans="1:26">
      <c r="A160" s="1"/>
      <c r="B160" s="16"/>
      <c r="C160" s="16"/>
      <c r="D160" s="16"/>
      <c r="E160" s="16"/>
      <c r="F160" s="16"/>
      <c r="G160" s="16"/>
      <c r="K160" s="1"/>
      <c r="L160" s="1"/>
      <c r="M160" s="1"/>
      <c r="N160" s="1"/>
      <c r="O160" s="1"/>
      <c r="P160" s="1"/>
      <c r="Q160" s="1"/>
      <c r="R160" s="1"/>
      <c r="S160" s="1"/>
      <c r="T160" s="1"/>
      <c r="U160" s="1"/>
      <c r="V160" s="1"/>
      <c r="W160" s="1"/>
      <c r="X160" s="1"/>
      <c r="Y160" s="1"/>
      <c r="Z160" s="1"/>
    </row>
    <row r="161" spans="1:26">
      <c r="A161" s="1"/>
      <c r="B161" s="16"/>
      <c r="C161" s="16"/>
      <c r="D161" s="16"/>
      <c r="E161" s="16"/>
      <c r="F161" s="16"/>
      <c r="G161" s="16"/>
      <c r="K161" s="1"/>
      <c r="L161" s="1"/>
      <c r="M161" s="1"/>
      <c r="N161" s="1"/>
      <c r="O161" s="1"/>
      <c r="P161" s="1"/>
      <c r="Q161" s="1"/>
      <c r="R161" s="1"/>
      <c r="S161" s="1"/>
      <c r="T161" s="1"/>
      <c r="U161" s="1"/>
      <c r="V161" s="1"/>
      <c r="W161" s="1"/>
      <c r="X161" s="1"/>
      <c r="Y161" s="1"/>
      <c r="Z161" s="1"/>
    </row>
    <row r="162" spans="1:26">
      <c r="A162" s="1"/>
      <c r="B162" s="16"/>
      <c r="C162" s="16"/>
      <c r="D162" s="16"/>
      <c r="E162" s="16"/>
      <c r="F162" s="16"/>
      <c r="G162" s="16"/>
      <c r="K162" s="1"/>
      <c r="L162" s="1"/>
      <c r="M162" s="1"/>
      <c r="N162" s="1"/>
      <c r="O162" s="1"/>
      <c r="P162" s="1"/>
      <c r="Q162" s="1"/>
      <c r="R162" s="1"/>
      <c r="S162" s="1"/>
      <c r="T162" s="1"/>
      <c r="U162" s="1"/>
      <c r="V162" s="1"/>
      <c r="W162" s="1"/>
      <c r="X162" s="1"/>
      <c r="Y162" s="1"/>
      <c r="Z162" s="1"/>
    </row>
    <row r="163" spans="1:26">
      <c r="A163" s="1"/>
      <c r="B163" s="16"/>
      <c r="C163" s="16"/>
      <c r="D163" s="16"/>
      <c r="E163" s="16"/>
      <c r="F163" s="16"/>
      <c r="G163" s="16"/>
      <c r="K163" s="1"/>
      <c r="L163" s="1"/>
      <c r="M163" s="1"/>
      <c r="N163" s="1"/>
      <c r="O163" s="1"/>
      <c r="P163" s="1"/>
      <c r="Q163" s="1"/>
      <c r="R163" s="1"/>
      <c r="S163" s="1"/>
      <c r="T163" s="1"/>
      <c r="U163" s="1"/>
      <c r="V163" s="1"/>
      <c r="W163" s="1"/>
      <c r="X163" s="1"/>
      <c r="Y163" s="1"/>
      <c r="Z163" s="1"/>
    </row>
    <row r="164" spans="1:26">
      <c r="A164" s="1"/>
      <c r="B164" s="16"/>
      <c r="C164" s="16"/>
      <c r="D164" s="16"/>
      <c r="E164" s="16"/>
      <c r="F164" s="16"/>
      <c r="G164" s="16"/>
      <c r="K164" s="1"/>
      <c r="L164" s="1"/>
      <c r="M164" s="1"/>
      <c r="N164" s="1"/>
      <c r="O164" s="1"/>
      <c r="P164" s="1"/>
      <c r="Q164" s="1"/>
      <c r="R164" s="1"/>
      <c r="S164" s="1"/>
      <c r="T164" s="1"/>
      <c r="U164" s="1"/>
      <c r="V164" s="1"/>
      <c r="W164" s="1"/>
      <c r="X164" s="1"/>
      <c r="Y164" s="1"/>
      <c r="Z164" s="1"/>
    </row>
    <row r="165" spans="1:26">
      <c r="A165" s="1"/>
      <c r="B165" s="16"/>
      <c r="C165" s="16"/>
      <c r="D165" s="16"/>
      <c r="E165" s="16"/>
      <c r="F165" s="16"/>
      <c r="G165" s="16"/>
      <c r="K165" s="1"/>
      <c r="L165" s="1"/>
      <c r="M165" s="1"/>
      <c r="N165" s="1"/>
      <c r="O165" s="1"/>
      <c r="P165" s="1"/>
      <c r="Q165" s="1"/>
      <c r="R165" s="1"/>
      <c r="S165" s="1"/>
      <c r="T165" s="1"/>
      <c r="U165" s="1"/>
      <c r="V165" s="1"/>
      <c r="W165" s="1"/>
      <c r="X165" s="1"/>
      <c r="Y165" s="1"/>
      <c r="Z165" s="1"/>
    </row>
    <row r="166" spans="1:26">
      <c r="A166" s="1"/>
      <c r="B166" s="16"/>
      <c r="C166" s="16"/>
      <c r="D166" s="16"/>
      <c r="E166" s="16"/>
      <c r="F166" s="16"/>
      <c r="G166" s="16"/>
      <c r="K166" s="1"/>
      <c r="L166" s="1"/>
      <c r="M166" s="1"/>
      <c r="N166" s="1"/>
      <c r="O166" s="1"/>
      <c r="P166" s="1"/>
      <c r="Q166" s="1"/>
      <c r="R166" s="1"/>
      <c r="S166" s="1"/>
      <c r="T166" s="1"/>
      <c r="U166" s="1"/>
      <c r="V166" s="1"/>
      <c r="W166" s="1"/>
      <c r="X166" s="1"/>
      <c r="Y166" s="1"/>
      <c r="Z166" s="1"/>
    </row>
    <row r="167" spans="1:26">
      <c r="A167" s="1"/>
      <c r="B167" s="16"/>
      <c r="C167" s="16"/>
      <c r="D167" s="16"/>
      <c r="E167" s="16"/>
      <c r="F167" s="16"/>
      <c r="G167" s="16"/>
      <c r="K167" s="1"/>
      <c r="L167" s="1"/>
      <c r="M167" s="1"/>
      <c r="N167" s="1"/>
      <c r="O167" s="1"/>
      <c r="P167" s="1"/>
      <c r="Q167" s="1"/>
      <c r="R167" s="1"/>
      <c r="S167" s="1"/>
      <c r="T167" s="1"/>
      <c r="U167" s="1"/>
      <c r="V167" s="1"/>
      <c r="W167" s="1"/>
      <c r="X167" s="1"/>
      <c r="Y167" s="1"/>
      <c r="Z167" s="1"/>
    </row>
    <row r="168" spans="1:26">
      <c r="A168" s="1"/>
      <c r="B168" s="16"/>
      <c r="C168" s="16"/>
      <c r="D168" s="16"/>
      <c r="E168" s="16"/>
      <c r="F168" s="16"/>
      <c r="G168" s="16"/>
      <c r="K168" s="1"/>
      <c r="L168" s="1"/>
      <c r="M168" s="1"/>
      <c r="N168" s="1"/>
      <c r="O168" s="1"/>
      <c r="P168" s="1"/>
      <c r="Q168" s="1"/>
      <c r="R168" s="1"/>
      <c r="S168" s="1"/>
      <c r="T168" s="1"/>
      <c r="U168" s="1"/>
      <c r="V168" s="1"/>
      <c r="W168" s="1"/>
      <c r="X168" s="1"/>
      <c r="Y168" s="1"/>
      <c r="Z168" s="1"/>
    </row>
    <row r="169" spans="1:26">
      <c r="A169" s="1"/>
      <c r="B169" s="16"/>
      <c r="C169" s="16"/>
      <c r="D169" s="16"/>
      <c r="E169" s="16"/>
      <c r="F169" s="16"/>
      <c r="G169" s="16"/>
      <c r="K169" s="1"/>
      <c r="L169" s="1"/>
      <c r="M169" s="1"/>
      <c r="N169" s="1"/>
      <c r="O169" s="1"/>
      <c r="P169" s="1"/>
      <c r="Q169" s="1"/>
      <c r="R169" s="1"/>
      <c r="S169" s="1"/>
      <c r="T169" s="1"/>
      <c r="U169" s="1"/>
      <c r="V169" s="1"/>
      <c r="W169" s="1"/>
      <c r="X169" s="1"/>
      <c r="Y169" s="1"/>
      <c r="Z169" s="1"/>
    </row>
    <row r="170" spans="1:26">
      <c r="A170" s="1"/>
      <c r="B170" s="16"/>
      <c r="C170" s="16"/>
      <c r="D170" s="16"/>
      <c r="E170" s="16"/>
      <c r="F170" s="16"/>
      <c r="G170" s="16"/>
      <c r="K170" s="1"/>
      <c r="L170" s="1"/>
      <c r="M170" s="1"/>
      <c r="N170" s="1"/>
      <c r="O170" s="1"/>
      <c r="P170" s="1"/>
      <c r="Q170" s="1"/>
      <c r="R170" s="1"/>
      <c r="S170" s="1"/>
      <c r="T170" s="1"/>
      <c r="U170" s="1"/>
      <c r="V170" s="1"/>
      <c r="W170" s="1"/>
      <c r="X170" s="1"/>
      <c r="Y170" s="1"/>
      <c r="Z170" s="1"/>
    </row>
    <row r="171" spans="1:26">
      <c r="A171" s="1"/>
      <c r="B171" s="16"/>
      <c r="C171" s="16"/>
      <c r="D171" s="16"/>
      <c r="E171" s="16"/>
      <c r="F171" s="16"/>
      <c r="G171" s="16"/>
      <c r="K171" s="1"/>
      <c r="L171" s="1"/>
      <c r="M171" s="1"/>
      <c r="N171" s="1"/>
      <c r="O171" s="1"/>
      <c r="P171" s="1"/>
      <c r="Q171" s="1"/>
      <c r="R171" s="1"/>
      <c r="S171" s="1"/>
      <c r="T171" s="1"/>
      <c r="U171" s="1"/>
      <c r="V171" s="1"/>
      <c r="W171" s="1"/>
      <c r="X171" s="1"/>
      <c r="Y171" s="1"/>
      <c r="Z171" s="1"/>
    </row>
    <row r="172" spans="1:26">
      <c r="A172" s="1"/>
      <c r="B172" s="16"/>
      <c r="C172" s="16"/>
      <c r="D172" s="16"/>
      <c r="E172" s="16"/>
      <c r="F172" s="16"/>
      <c r="G172" s="16"/>
      <c r="K172" s="1"/>
      <c r="L172" s="1"/>
      <c r="M172" s="1"/>
      <c r="N172" s="1"/>
      <c r="O172" s="1"/>
      <c r="P172" s="1"/>
      <c r="Q172" s="1"/>
      <c r="R172" s="1"/>
      <c r="S172" s="1"/>
      <c r="T172" s="1"/>
      <c r="U172" s="1"/>
      <c r="V172" s="1"/>
      <c r="W172" s="1"/>
      <c r="X172" s="1"/>
      <c r="Y172" s="1"/>
      <c r="Z172" s="1"/>
    </row>
    <row r="173" spans="1:26">
      <c r="A173" s="1"/>
      <c r="B173" s="16"/>
      <c r="C173" s="16"/>
      <c r="D173" s="16"/>
      <c r="E173" s="16"/>
      <c r="F173" s="16"/>
      <c r="G173" s="16"/>
      <c r="K173" s="1"/>
      <c r="L173" s="1"/>
      <c r="M173" s="1"/>
      <c r="N173" s="1"/>
      <c r="O173" s="1"/>
      <c r="P173" s="1"/>
      <c r="Q173" s="1"/>
      <c r="R173" s="1"/>
      <c r="S173" s="1"/>
      <c r="T173" s="1"/>
      <c r="U173" s="1"/>
      <c r="V173" s="1"/>
      <c r="W173" s="1"/>
      <c r="X173" s="1"/>
      <c r="Y173" s="1"/>
      <c r="Z173" s="1"/>
    </row>
    <row r="174" spans="1:26">
      <c r="A174" s="1"/>
      <c r="B174" s="16"/>
      <c r="C174" s="16"/>
      <c r="D174" s="16"/>
      <c r="E174" s="16"/>
      <c r="F174" s="16"/>
      <c r="G174" s="16"/>
      <c r="K174" s="1"/>
      <c r="L174" s="1"/>
      <c r="M174" s="1"/>
      <c r="N174" s="1"/>
      <c r="O174" s="1"/>
      <c r="P174" s="1"/>
      <c r="Q174" s="1"/>
      <c r="R174" s="1"/>
      <c r="S174" s="1"/>
      <c r="T174" s="1"/>
      <c r="U174" s="1"/>
      <c r="V174" s="1"/>
      <c r="W174" s="1"/>
      <c r="X174" s="1"/>
      <c r="Y174" s="1"/>
      <c r="Z174" s="1"/>
    </row>
    <row r="175" spans="1:26">
      <c r="A175" s="1"/>
      <c r="B175" s="16"/>
      <c r="C175" s="16"/>
      <c r="D175" s="16"/>
      <c r="E175" s="16"/>
      <c r="F175" s="16"/>
      <c r="G175" s="16"/>
      <c r="K175" s="1"/>
      <c r="L175" s="1"/>
      <c r="M175" s="1"/>
      <c r="N175" s="1"/>
      <c r="O175" s="1"/>
      <c r="P175" s="1"/>
      <c r="Q175" s="1"/>
      <c r="R175" s="1"/>
      <c r="S175" s="1"/>
      <c r="T175" s="1"/>
      <c r="U175" s="1"/>
      <c r="V175" s="1"/>
      <c r="W175" s="1"/>
      <c r="X175" s="1"/>
      <c r="Y175" s="1"/>
      <c r="Z175" s="1"/>
    </row>
    <row r="176" spans="1:26">
      <c r="A176" s="1"/>
      <c r="B176" s="16"/>
      <c r="C176" s="16"/>
      <c r="D176" s="16"/>
      <c r="E176" s="16"/>
      <c r="F176" s="16"/>
      <c r="G176" s="16"/>
      <c r="K176" s="1"/>
      <c r="L176" s="1"/>
      <c r="M176" s="1"/>
      <c r="N176" s="1"/>
      <c r="O176" s="1"/>
      <c r="P176" s="1"/>
      <c r="Q176" s="1"/>
      <c r="R176" s="1"/>
      <c r="S176" s="1"/>
      <c r="T176" s="1"/>
      <c r="U176" s="1"/>
      <c r="V176" s="1"/>
      <c r="W176" s="1"/>
      <c r="X176" s="1"/>
      <c r="Y176" s="1"/>
      <c r="Z176" s="1"/>
    </row>
    <row r="177" spans="1:26">
      <c r="A177" s="1"/>
      <c r="B177" s="16"/>
      <c r="C177" s="16"/>
      <c r="D177" s="16"/>
      <c r="E177" s="16"/>
      <c r="F177" s="16"/>
      <c r="G177" s="16"/>
      <c r="K177" s="1"/>
      <c r="L177" s="1"/>
      <c r="M177" s="1"/>
      <c r="N177" s="1"/>
      <c r="O177" s="1"/>
      <c r="P177" s="1"/>
      <c r="Q177" s="1"/>
      <c r="R177" s="1"/>
      <c r="S177" s="1"/>
      <c r="T177" s="1"/>
      <c r="U177" s="1"/>
      <c r="V177" s="1"/>
      <c r="W177" s="1"/>
      <c r="X177" s="1"/>
      <c r="Y177" s="1"/>
      <c r="Z177" s="1"/>
    </row>
    <row r="178" spans="1:26">
      <c r="A178" s="1"/>
      <c r="B178" s="16"/>
      <c r="C178" s="16"/>
      <c r="D178" s="16"/>
      <c r="E178" s="16"/>
      <c r="F178" s="16"/>
      <c r="G178" s="16"/>
      <c r="K178" s="1"/>
      <c r="L178" s="1"/>
      <c r="M178" s="1"/>
      <c r="N178" s="1"/>
      <c r="O178" s="1"/>
      <c r="P178" s="1"/>
      <c r="Q178" s="1"/>
      <c r="R178" s="1"/>
      <c r="S178" s="1"/>
      <c r="T178" s="1"/>
      <c r="U178" s="1"/>
      <c r="V178" s="1"/>
      <c r="W178" s="1"/>
      <c r="X178" s="1"/>
      <c r="Y178" s="1"/>
      <c r="Z178" s="1"/>
    </row>
    <row r="179" spans="1:26">
      <c r="A179" s="1"/>
      <c r="B179" s="16"/>
      <c r="C179" s="16"/>
      <c r="D179" s="16"/>
      <c r="E179" s="16"/>
      <c r="F179" s="16"/>
      <c r="G179" s="16"/>
      <c r="K179" s="1"/>
      <c r="L179" s="1"/>
      <c r="M179" s="1"/>
      <c r="N179" s="1"/>
      <c r="O179" s="1"/>
      <c r="P179" s="1"/>
      <c r="Q179" s="1"/>
      <c r="R179" s="1"/>
      <c r="S179" s="1"/>
      <c r="T179" s="1"/>
      <c r="U179" s="1"/>
      <c r="V179" s="1"/>
      <c r="W179" s="1"/>
      <c r="X179" s="1"/>
      <c r="Y179" s="1"/>
      <c r="Z179" s="1"/>
    </row>
    <row r="180" spans="1:26">
      <c r="A180" s="1"/>
      <c r="B180" s="16"/>
      <c r="C180" s="16"/>
      <c r="D180" s="16"/>
      <c r="E180" s="16"/>
      <c r="F180" s="16"/>
      <c r="G180" s="16"/>
      <c r="K180" s="1"/>
      <c r="L180" s="1"/>
      <c r="M180" s="1"/>
      <c r="N180" s="1"/>
      <c r="O180" s="1"/>
      <c r="P180" s="1"/>
      <c r="Q180" s="1"/>
      <c r="R180" s="1"/>
      <c r="S180" s="1"/>
      <c r="T180" s="1"/>
      <c r="U180" s="1"/>
      <c r="V180" s="1"/>
      <c r="W180" s="1"/>
      <c r="X180" s="1"/>
      <c r="Y180" s="1"/>
      <c r="Z180" s="1"/>
    </row>
    <row r="181" spans="1:26">
      <c r="A181" s="1"/>
      <c r="B181" s="16"/>
      <c r="C181" s="16"/>
      <c r="D181" s="16"/>
      <c r="E181" s="16"/>
      <c r="F181" s="16"/>
      <c r="G181" s="16"/>
      <c r="K181" s="1"/>
      <c r="L181" s="1"/>
      <c r="M181" s="1"/>
      <c r="N181" s="1"/>
      <c r="O181" s="1"/>
      <c r="P181" s="1"/>
      <c r="Q181" s="1"/>
      <c r="R181" s="1"/>
      <c r="S181" s="1"/>
      <c r="T181" s="1"/>
      <c r="U181" s="1"/>
      <c r="V181" s="1"/>
      <c r="W181" s="1"/>
      <c r="X181" s="1"/>
      <c r="Y181" s="1"/>
      <c r="Z181" s="1"/>
    </row>
    <row r="182" spans="1:26">
      <c r="A182" s="1"/>
      <c r="B182" s="16"/>
      <c r="C182" s="16"/>
      <c r="D182" s="16"/>
      <c r="E182" s="16"/>
      <c r="F182" s="16"/>
      <c r="G182" s="16"/>
      <c r="K182" s="1"/>
      <c r="L182" s="1"/>
      <c r="M182" s="1"/>
      <c r="N182" s="1"/>
      <c r="O182" s="1"/>
      <c r="P182" s="1"/>
      <c r="Q182" s="1"/>
      <c r="R182" s="1"/>
      <c r="S182" s="1"/>
      <c r="T182" s="1"/>
      <c r="U182" s="1"/>
      <c r="V182" s="1"/>
      <c r="W182" s="1"/>
      <c r="X182" s="1"/>
      <c r="Y182" s="1"/>
      <c r="Z182" s="1"/>
    </row>
    <row r="183" spans="1:26">
      <c r="A183" s="1"/>
      <c r="B183" s="16"/>
      <c r="C183" s="16"/>
      <c r="D183" s="16"/>
      <c r="E183" s="16"/>
      <c r="F183" s="16"/>
      <c r="G183" s="16"/>
      <c r="K183" s="1"/>
      <c r="L183" s="1"/>
      <c r="M183" s="1"/>
      <c r="N183" s="1"/>
      <c r="O183" s="1"/>
      <c r="P183" s="1"/>
      <c r="Q183" s="1"/>
      <c r="R183" s="1"/>
      <c r="S183" s="1"/>
      <c r="T183" s="1"/>
      <c r="U183" s="1"/>
      <c r="V183" s="1"/>
      <c r="W183" s="1"/>
      <c r="X183" s="1"/>
      <c r="Y183" s="1"/>
      <c r="Z183" s="1"/>
    </row>
    <row r="184" spans="1:26">
      <c r="A184" s="1"/>
      <c r="B184" s="16"/>
      <c r="C184" s="16"/>
      <c r="D184" s="16"/>
      <c r="E184" s="16"/>
      <c r="F184" s="16"/>
      <c r="G184" s="16"/>
      <c r="K184" s="1"/>
      <c r="L184" s="1"/>
      <c r="M184" s="1"/>
      <c r="N184" s="1"/>
      <c r="O184" s="1"/>
      <c r="P184" s="1"/>
      <c r="Q184" s="1"/>
      <c r="R184" s="1"/>
      <c r="S184" s="1"/>
      <c r="T184" s="1"/>
      <c r="U184" s="1"/>
      <c r="V184" s="1"/>
      <c r="W184" s="1"/>
      <c r="X184" s="1"/>
      <c r="Y184" s="1"/>
      <c r="Z184" s="1"/>
    </row>
    <row r="185" spans="1:26">
      <c r="A185" s="1"/>
      <c r="B185" s="16"/>
      <c r="C185" s="16"/>
      <c r="D185" s="16"/>
      <c r="E185" s="16"/>
      <c r="F185" s="16"/>
      <c r="G185" s="16"/>
      <c r="K185" s="1"/>
      <c r="L185" s="1"/>
      <c r="M185" s="1"/>
      <c r="N185" s="1"/>
      <c r="O185" s="1"/>
      <c r="P185" s="1"/>
      <c r="Q185" s="1"/>
      <c r="R185" s="1"/>
      <c r="S185" s="1"/>
      <c r="T185" s="1"/>
      <c r="U185" s="1"/>
      <c r="V185" s="1"/>
      <c r="W185" s="1"/>
      <c r="X185" s="1"/>
      <c r="Y185" s="1"/>
      <c r="Z185" s="1"/>
    </row>
    <row r="186" spans="1:26">
      <c r="A186" s="1"/>
      <c r="B186" s="16"/>
      <c r="C186" s="16"/>
      <c r="D186" s="16"/>
      <c r="E186" s="16"/>
      <c r="F186" s="16"/>
      <c r="G186" s="16"/>
      <c r="K186" s="1"/>
      <c r="L186" s="1"/>
      <c r="M186" s="1"/>
      <c r="N186" s="1"/>
      <c r="O186" s="1"/>
      <c r="P186" s="1"/>
      <c r="Q186" s="1"/>
      <c r="R186" s="1"/>
      <c r="S186" s="1"/>
      <c r="T186" s="1"/>
      <c r="U186" s="1"/>
      <c r="V186" s="1"/>
      <c r="W186" s="1"/>
      <c r="X186" s="1"/>
      <c r="Y186" s="1"/>
      <c r="Z186" s="1"/>
    </row>
    <row r="187" spans="1:26">
      <c r="A187" s="1"/>
      <c r="B187" s="16"/>
      <c r="C187" s="16"/>
      <c r="D187" s="16"/>
      <c r="E187" s="16"/>
      <c r="F187" s="16"/>
      <c r="G187" s="16"/>
      <c r="K187" s="1"/>
      <c r="L187" s="1"/>
      <c r="M187" s="1"/>
      <c r="N187" s="1"/>
      <c r="O187" s="1"/>
      <c r="P187" s="1"/>
      <c r="Q187" s="1"/>
      <c r="R187" s="1"/>
      <c r="S187" s="1"/>
      <c r="T187" s="1"/>
      <c r="U187" s="1"/>
      <c r="V187" s="1"/>
      <c r="W187" s="1"/>
      <c r="X187" s="1"/>
      <c r="Y187" s="1"/>
      <c r="Z187" s="1"/>
    </row>
    <row r="188" spans="1:26">
      <c r="A188" s="1"/>
      <c r="B188" s="16"/>
      <c r="C188" s="16"/>
      <c r="D188" s="16"/>
      <c r="E188" s="16"/>
      <c r="F188" s="16"/>
      <c r="G188" s="16"/>
      <c r="K188" s="1"/>
      <c r="L188" s="1"/>
      <c r="M188" s="1"/>
      <c r="N188" s="1"/>
      <c r="O188" s="1"/>
      <c r="P188" s="1"/>
      <c r="Q188" s="1"/>
      <c r="R188" s="1"/>
      <c r="S188" s="1"/>
      <c r="T188" s="1"/>
      <c r="U188" s="1"/>
      <c r="V188" s="1"/>
      <c r="W188" s="1"/>
      <c r="X188" s="1"/>
      <c r="Y188" s="1"/>
      <c r="Z188" s="1"/>
    </row>
    <row r="189" spans="1:26">
      <c r="A189" s="1"/>
      <c r="B189" s="16"/>
      <c r="C189" s="16"/>
      <c r="D189" s="16"/>
      <c r="E189" s="16"/>
      <c r="F189" s="16"/>
      <c r="G189" s="16"/>
      <c r="K189" s="1"/>
      <c r="L189" s="1"/>
      <c r="M189" s="1"/>
      <c r="N189" s="1"/>
      <c r="O189" s="1"/>
      <c r="P189" s="1"/>
      <c r="Q189" s="1"/>
      <c r="R189" s="1"/>
      <c r="S189" s="1"/>
      <c r="T189" s="1"/>
      <c r="U189" s="1"/>
      <c r="V189" s="1"/>
      <c r="W189" s="1"/>
      <c r="X189" s="1"/>
      <c r="Y189" s="1"/>
      <c r="Z189" s="1"/>
    </row>
    <row r="190" spans="1:26">
      <c r="A190" s="1"/>
      <c r="B190" s="16"/>
      <c r="C190" s="16"/>
      <c r="D190" s="16"/>
      <c r="E190" s="16"/>
      <c r="F190" s="16"/>
      <c r="G190" s="16"/>
      <c r="K190" s="1"/>
      <c r="L190" s="1"/>
      <c r="M190" s="1"/>
      <c r="N190" s="1"/>
      <c r="O190" s="1"/>
      <c r="P190" s="1"/>
      <c r="Q190" s="1"/>
      <c r="R190" s="1"/>
      <c r="S190" s="1"/>
      <c r="T190" s="1"/>
      <c r="U190" s="1"/>
      <c r="V190" s="1"/>
      <c r="W190" s="1"/>
      <c r="X190" s="1"/>
      <c r="Y190" s="1"/>
      <c r="Z190" s="1"/>
    </row>
    <row r="191" spans="1:26">
      <c r="A191" s="1"/>
      <c r="B191" s="16"/>
      <c r="C191" s="16"/>
      <c r="D191" s="16"/>
      <c r="E191" s="16"/>
      <c r="F191" s="16"/>
      <c r="G191" s="16"/>
      <c r="K191" s="1"/>
      <c r="L191" s="1"/>
      <c r="M191" s="1"/>
      <c r="N191" s="1"/>
      <c r="O191" s="1"/>
      <c r="P191" s="1"/>
      <c r="Q191" s="1"/>
      <c r="R191" s="1"/>
      <c r="S191" s="1"/>
      <c r="T191" s="1"/>
      <c r="U191" s="1"/>
      <c r="V191" s="1"/>
      <c r="W191" s="1"/>
      <c r="X191" s="1"/>
      <c r="Y191" s="1"/>
      <c r="Z191" s="1"/>
    </row>
    <row r="192" spans="1:26">
      <c r="A192" s="1"/>
      <c r="B192" s="16"/>
      <c r="C192" s="16"/>
      <c r="D192" s="16"/>
      <c r="E192" s="16"/>
      <c r="F192" s="16"/>
      <c r="G192" s="16"/>
      <c r="K192" s="1"/>
      <c r="L192" s="1"/>
      <c r="M192" s="1"/>
      <c r="N192" s="1"/>
      <c r="O192" s="1"/>
      <c r="P192" s="1"/>
      <c r="Q192" s="1"/>
      <c r="R192" s="1"/>
      <c r="S192" s="1"/>
      <c r="T192" s="1"/>
      <c r="U192" s="1"/>
      <c r="V192" s="1"/>
      <c r="W192" s="1"/>
      <c r="X192" s="1"/>
      <c r="Y192" s="1"/>
      <c r="Z192" s="1"/>
    </row>
    <row r="193" spans="1:26">
      <c r="A193" s="1"/>
      <c r="B193" s="16"/>
      <c r="C193" s="16"/>
      <c r="D193" s="16"/>
      <c r="E193" s="16"/>
      <c r="F193" s="16"/>
      <c r="G193" s="16"/>
      <c r="K193" s="1"/>
      <c r="L193" s="1"/>
      <c r="M193" s="1"/>
      <c r="N193" s="1"/>
      <c r="O193" s="1"/>
      <c r="P193" s="1"/>
      <c r="Q193" s="1"/>
      <c r="R193" s="1"/>
      <c r="S193" s="1"/>
      <c r="T193" s="1"/>
      <c r="U193" s="1"/>
      <c r="V193" s="1"/>
      <c r="W193" s="1"/>
      <c r="X193" s="1"/>
      <c r="Y193" s="1"/>
      <c r="Z193" s="1"/>
    </row>
    <row r="194" spans="1:26">
      <c r="A194" s="1"/>
      <c r="B194" s="16"/>
      <c r="C194" s="16"/>
      <c r="D194" s="16"/>
      <c r="E194" s="16"/>
      <c r="F194" s="16"/>
      <c r="G194" s="16"/>
      <c r="K194" s="1"/>
      <c r="L194" s="1"/>
      <c r="M194" s="1"/>
      <c r="N194" s="1"/>
      <c r="O194" s="1"/>
      <c r="P194" s="1"/>
      <c r="Q194" s="1"/>
      <c r="R194" s="1"/>
      <c r="S194" s="1"/>
      <c r="T194" s="1"/>
      <c r="U194" s="1"/>
      <c r="V194" s="1"/>
      <c r="W194" s="1"/>
      <c r="X194" s="1"/>
      <c r="Y194" s="1"/>
      <c r="Z194" s="1"/>
    </row>
    <row r="195" spans="1:26">
      <c r="A195" s="1"/>
      <c r="B195" s="16"/>
      <c r="C195" s="16"/>
      <c r="D195" s="16"/>
      <c r="E195" s="16"/>
      <c r="F195" s="16"/>
      <c r="G195" s="16"/>
      <c r="K195" s="1"/>
      <c r="L195" s="1"/>
      <c r="M195" s="1"/>
      <c r="N195" s="1"/>
      <c r="O195" s="1"/>
      <c r="P195" s="1"/>
      <c r="Q195" s="1"/>
      <c r="R195" s="1"/>
      <c r="S195" s="1"/>
      <c r="T195" s="1"/>
      <c r="U195" s="1"/>
      <c r="V195" s="1"/>
      <c r="W195" s="1"/>
      <c r="X195" s="1"/>
      <c r="Y195" s="1"/>
      <c r="Z195" s="1"/>
    </row>
    <row r="196" spans="1:26">
      <c r="A196" s="1"/>
      <c r="B196" s="16"/>
      <c r="C196" s="16"/>
      <c r="D196" s="16"/>
      <c r="E196" s="16"/>
      <c r="F196" s="16"/>
      <c r="G196" s="16"/>
      <c r="K196" s="1"/>
      <c r="L196" s="1"/>
      <c r="M196" s="1"/>
      <c r="N196" s="1"/>
      <c r="O196" s="1"/>
      <c r="P196" s="1"/>
      <c r="Q196" s="1"/>
      <c r="R196" s="1"/>
      <c r="S196" s="1"/>
      <c r="T196" s="1"/>
      <c r="U196" s="1"/>
      <c r="V196" s="1"/>
      <c r="W196" s="1"/>
      <c r="X196" s="1"/>
      <c r="Y196" s="1"/>
      <c r="Z196" s="1"/>
    </row>
    <row r="197" spans="1:26">
      <c r="A197" s="1"/>
      <c r="B197" s="16"/>
      <c r="C197" s="16"/>
      <c r="D197" s="16"/>
      <c r="E197" s="16"/>
      <c r="F197" s="16"/>
      <c r="G197" s="16"/>
      <c r="K197" s="1"/>
      <c r="L197" s="1"/>
      <c r="M197" s="1"/>
      <c r="N197" s="1"/>
      <c r="O197" s="1"/>
      <c r="P197" s="1"/>
      <c r="Q197" s="1"/>
      <c r="R197" s="1"/>
      <c r="S197" s="1"/>
      <c r="T197" s="1"/>
      <c r="U197" s="1"/>
      <c r="V197" s="1"/>
      <c r="W197" s="1"/>
      <c r="X197" s="1"/>
      <c r="Y197" s="1"/>
      <c r="Z197" s="1"/>
    </row>
    <row r="198" spans="1:26">
      <c r="A198" s="1"/>
      <c r="B198" s="16"/>
      <c r="C198" s="16"/>
      <c r="D198" s="16"/>
      <c r="E198" s="16"/>
      <c r="F198" s="16"/>
      <c r="G198" s="16"/>
      <c r="K198" s="1"/>
      <c r="L198" s="1"/>
      <c r="M198" s="1"/>
      <c r="N198" s="1"/>
      <c r="O198" s="1"/>
      <c r="P198" s="1"/>
      <c r="Q198" s="1"/>
      <c r="R198" s="1"/>
      <c r="S198" s="1"/>
      <c r="T198" s="1"/>
      <c r="U198" s="1"/>
      <c r="V198" s="1"/>
      <c r="W198" s="1"/>
      <c r="X198" s="1"/>
      <c r="Y198" s="1"/>
      <c r="Z198" s="1"/>
    </row>
    <row r="199" spans="1:26">
      <c r="A199" s="1"/>
      <c r="B199" s="16"/>
      <c r="C199" s="16"/>
      <c r="D199" s="16"/>
      <c r="E199" s="16"/>
      <c r="F199" s="16"/>
      <c r="G199" s="16"/>
      <c r="K199" s="1"/>
      <c r="L199" s="1"/>
      <c r="M199" s="1"/>
      <c r="N199" s="1"/>
      <c r="O199" s="1"/>
      <c r="P199" s="1"/>
      <c r="Q199" s="1"/>
      <c r="R199" s="1"/>
      <c r="S199" s="1"/>
      <c r="T199" s="1"/>
      <c r="U199" s="1"/>
      <c r="V199" s="1"/>
      <c r="W199" s="1"/>
      <c r="X199" s="1"/>
      <c r="Y199" s="1"/>
      <c r="Z199" s="1"/>
    </row>
    <row r="200" spans="1:26">
      <c r="A200" s="1"/>
      <c r="B200" s="16"/>
      <c r="C200" s="16"/>
      <c r="D200" s="16"/>
      <c r="E200" s="16"/>
      <c r="F200" s="16"/>
      <c r="G200" s="16"/>
      <c r="K200" s="1"/>
      <c r="L200" s="1"/>
      <c r="M200" s="1"/>
      <c r="N200" s="1"/>
      <c r="O200" s="1"/>
      <c r="P200" s="1"/>
      <c r="Q200" s="1"/>
      <c r="R200" s="1"/>
      <c r="S200" s="1"/>
      <c r="T200" s="1"/>
      <c r="U200" s="1"/>
      <c r="V200" s="1"/>
      <c r="W200" s="1"/>
      <c r="X200" s="1"/>
      <c r="Y200" s="1"/>
      <c r="Z200" s="1"/>
    </row>
    <row r="201" spans="1:26">
      <c r="A201" s="1"/>
      <c r="B201" s="16"/>
      <c r="C201" s="16"/>
      <c r="D201" s="16"/>
      <c r="E201" s="16"/>
      <c r="F201" s="16"/>
      <c r="G201" s="16"/>
      <c r="K201" s="1"/>
      <c r="L201" s="1"/>
      <c r="M201" s="1"/>
      <c r="N201" s="1"/>
      <c r="O201" s="1"/>
      <c r="P201" s="1"/>
      <c r="Q201" s="1"/>
      <c r="R201" s="1"/>
      <c r="S201" s="1"/>
      <c r="T201" s="1"/>
      <c r="U201" s="1"/>
      <c r="V201" s="1"/>
      <c r="W201" s="1"/>
      <c r="X201" s="1"/>
      <c r="Y201" s="1"/>
      <c r="Z201" s="1"/>
    </row>
    <row r="202" spans="1:26">
      <c r="A202" s="1"/>
      <c r="B202" s="16"/>
      <c r="C202" s="16"/>
      <c r="D202" s="16"/>
      <c r="E202" s="16"/>
      <c r="F202" s="16"/>
      <c r="G202" s="16"/>
      <c r="K202" s="1"/>
      <c r="L202" s="1"/>
      <c r="M202" s="1"/>
      <c r="N202" s="1"/>
      <c r="O202" s="1"/>
      <c r="P202" s="1"/>
      <c r="Q202" s="1"/>
      <c r="R202" s="1"/>
      <c r="S202" s="1"/>
      <c r="T202" s="1"/>
      <c r="U202" s="1"/>
      <c r="V202" s="1"/>
      <c r="W202" s="1"/>
      <c r="X202" s="1"/>
      <c r="Y202" s="1"/>
      <c r="Z202" s="1"/>
    </row>
    <row r="203" spans="1:26">
      <c r="A203" s="1"/>
      <c r="B203" s="16"/>
      <c r="C203" s="16"/>
      <c r="D203" s="16"/>
      <c r="E203" s="16"/>
      <c r="F203" s="16"/>
      <c r="G203" s="16"/>
      <c r="K203" s="1"/>
      <c r="L203" s="1"/>
      <c r="M203" s="1"/>
      <c r="N203" s="1"/>
      <c r="O203" s="1"/>
      <c r="P203" s="1"/>
      <c r="Q203" s="1"/>
      <c r="R203" s="1"/>
      <c r="S203" s="1"/>
      <c r="T203" s="1"/>
      <c r="U203" s="1"/>
      <c r="V203" s="1"/>
      <c r="W203" s="1"/>
      <c r="X203" s="1"/>
      <c r="Y203" s="1"/>
      <c r="Z203" s="1"/>
    </row>
    <row r="204" spans="1:26">
      <c r="A204" s="1"/>
      <c r="B204" s="16"/>
      <c r="C204" s="16"/>
      <c r="D204" s="16"/>
      <c r="E204" s="16"/>
      <c r="F204" s="16"/>
      <c r="G204" s="16"/>
      <c r="K204" s="1"/>
      <c r="L204" s="1"/>
      <c r="M204" s="1"/>
      <c r="N204" s="1"/>
      <c r="O204" s="1"/>
      <c r="P204" s="1"/>
      <c r="Q204" s="1"/>
      <c r="R204" s="1"/>
      <c r="S204" s="1"/>
      <c r="T204" s="1"/>
      <c r="U204" s="1"/>
      <c r="V204" s="1"/>
      <c r="W204" s="1"/>
      <c r="X204" s="1"/>
      <c r="Y204" s="1"/>
      <c r="Z204" s="1"/>
    </row>
    <row r="205" spans="1:26">
      <c r="A205" s="1"/>
      <c r="B205" s="16"/>
      <c r="C205" s="16"/>
      <c r="D205" s="16"/>
      <c r="E205" s="16"/>
      <c r="F205" s="16"/>
      <c r="G205" s="16"/>
      <c r="K205" s="1"/>
      <c r="L205" s="1"/>
      <c r="M205" s="1"/>
      <c r="N205" s="1"/>
      <c r="O205" s="1"/>
      <c r="P205" s="1"/>
      <c r="Q205" s="1"/>
      <c r="R205" s="1"/>
      <c r="S205" s="1"/>
      <c r="T205" s="1"/>
      <c r="U205" s="1"/>
      <c r="V205" s="1"/>
      <c r="W205" s="1"/>
      <c r="X205" s="1"/>
      <c r="Y205" s="1"/>
      <c r="Z205" s="1"/>
    </row>
    <row r="206" spans="1:26">
      <c r="A206" s="1"/>
      <c r="B206" s="16"/>
      <c r="C206" s="16"/>
      <c r="D206" s="16"/>
      <c r="E206" s="16"/>
      <c r="F206" s="16"/>
      <c r="G206" s="16"/>
      <c r="K206" s="1"/>
      <c r="L206" s="1"/>
      <c r="M206" s="1"/>
      <c r="N206" s="1"/>
      <c r="O206" s="1"/>
      <c r="P206" s="1"/>
      <c r="Q206" s="1"/>
      <c r="R206" s="1"/>
      <c r="S206" s="1"/>
      <c r="T206" s="1"/>
      <c r="U206" s="1"/>
      <c r="V206" s="1"/>
      <c r="W206" s="1"/>
      <c r="X206" s="1"/>
      <c r="Y206" s="1"/>
      <c r="Z206" s="1"/>
    </row>
    <row r="207" spans="1:26">
      <c r="A207" s="1"/>
      <c r="B207" s="16"/>
      <c r="C207" s="16"/>
      <c r="D207" s="16"/>
      <c r="E207" s="16"/>
      <c r="F207" s="16"/>
      <c r="G207" s="16"/>
      <c r="K207" s="1"/>
      <c r="L207" s="1"/>
      <c r="M207" s="1"/>
      <c r="N207" s="1"/>
      <c r="O207" s="1"/>
      <c r="P207" s="1"/>
      <c r="Q207" s="1"/>
      <c r="R207" s="1"/>
      <c r="S207" s="1"/>
      <c r="T207" s="1"/>
      <c r="U207" s="1"/>
      <c r="V207" s="1"/>
      <c r="W207" s="1"/>
      <c r="X207" s="1"/>
      <c r="Y207" s="1"/>
      <c r="Z207" s="1"/>
    </row>
    <row r="208" spans="1:26">
      <c r="A208" s="1"/>
      <c r="B208" s="16"/>
      <c r="C208" s="16"/>
      <c r="D208" s="16"/>
      <c r="E208" s="16"/>
      <c r="F208" s="16"/>
      <c r="G208" s="16"/>
      <c r="K208" s="1"/>
      <c r="L208" s="1"/>
      <c r="M208" s="1"/>
      <c r="N208" s="1"/>
      <c r="O208" s="1"/>
      <c r="P208" s="1"/>
      <c r="Q208" s="1"/>
      <c r="R208" s="1"/>
      <c r="S208" s="1"/>
      <c r="T208" s="1"/>
      <c r="U208" s="1"/>
      <c r="V208" s="1"/>
      <c r="W208" s="1"/>
      <c r="X208" s="1"/>
      <c r="Y208" s="1"/>
      <c r="Z208" s="1"/>
    </row>
    <row r="209" spans="1:26">
      <c r="A209" s="1"/>
      <c r="B209" s="16"/>
      <c r="C209" s="16"/>
      <c r="D209" s="16"/>
      <c r="E209" s="16"/>
      <c r="F209" s="16"/>
      <c r="G209" s="16"/>
      <c r="K209" s="1"/>
      <c r="L209" s="1"/>
      <c r="M209" s="1"/>
      <c r="N209" s="1"/>
      <c r="O209" s="1"/>
      <c r="P209" s="1"/>
      <c r="Q209" s="1"/>
      <c r="R209" s="1"/>
      <c r="S209" s="1"/>
      <c r="T209" s="1"/>
      <c r="U209" s="1"/>
      <c r="V209" s="1"/>
      <c r="W209" s="1"/>
      <c r="X209" s="1"/>
      <c r="Y209" s="1"/>
      <c r="Z209" s="1"/>
    </row>
    <row r="210" spans="1:26">
      <c r="A210" s="1"/>
      <c r="B210" s="16"/>
      <c r="C210" s="16"/>
      <c r="D210" s="16"/>
      <c r="E210" s="16"/>
      <c r="F210" s="16"/>
      <c r="G210" s="16"/>
      <c r="K210" s="1"/>
      <c r="L210" s="1"/>
      <c r="M210" s="1"/>
      <c r="N210" s="1"/>
      <c r="O210" s="1"/>
      <c r="P210" s="1"/>
      <c r="Q210" s="1"/>
      <c r="R210" s="1"/>
      <c r="S210" s="1"/>
      <c r="T210" s="1"/>
      <c r="U210" s="1"/>
      <c r="V210" s="1"/>
      <c r="W210" s="1"/>
      <c r="X210" s="1"/>
      <c r="Y210" s="1"/>
      <c r="Z210" s="1"/>
    </row>
    <row r="211" spans="1:26">
      <c r="A211" s="1"/>
      <c r="B211" s="16"/>
      <c r="C211" s="16"/>
      <c r="D211" s="16"/>
      <c r="E211" s="16"/>
      <c r="F211" s="16"/>
      <c r="G211" s="16"/>
      <c r="K211" s="1"/>
      <c r="L211" s="1"/>
      <c r="M211" s="1"/>
      <c r="N211" s="1"/>
      <c r="O211" s="1"/>
      <c r="P211" s="1"/>
      <c r="Q211" s="1"/>
      <c r="R211" s="1"/>
      <c r="S211" s="1"/>
      <c r="T211" s="1"/>
      <c r="U211" s="1"/>
      <c r="V211" s="1"/>
      <c r="W211" s="1"/>
      <c r="X211" s="1"/>
      <c r="Y211" s="1"/>
      <c r="Z211" s="1"/>
    </row>
    <row r="212" spans="1:26">
      <c r="A212" s="1"/>
      <c r="B212" s="16"/>
      <c r="C212" s="16"/>
      <c r="D212" s="16"/>
      <c r="E212" s="16"/>
      <c r="F212" s="16"/>
      <c r="G212" s="16"/>
      <c r="K212" s="1"/>
      <c r="L212" s="1"/>
      <c r="M212" s="1"/>
      <c r="N212" s="1"/>
      <c r="O212" s="1"/>
      <c r="P212" s="1"/>
      <c r="Q212" s="1"/>
      <c r="R212" s="1"/>
      <c r="S212" s="1"/>
      <c r="T212" s="1"/>
      <c r="U212" s="1"/>
      <c r="V212" s="1"/>
      <c r="W212" s="1"/>
      <c r="X212" s="1"/>
      <c r="Y212" s="1"/>
      <c r="Z212" s="1"/>
    </row>
    <row r="213" spans="1:26">
      <c r="A213" s="1"/>
      <c r="B213" s="16"/>
      <c r="C213" s="16"/>
      <c r="D213" s="16"/>
      <c r="E213" s="16"/>
      <c r="F213" s="16"/>
      <c r="G213" s="16"/>
      <c r="K213" s="1"/>
      <c r="L213" s="1"/>
      <c r="M213" s="1"/>
      <c r="N213" s="1"/>
      <c r="O213" s="1"/>
      <c r="P213" s="1"/>
      <c r="Q213" s="1"/>
      <c r="R213" s="1"/>
      <c r="S213" s="1"/>
      <c r="T213" s="1"/>
      <c r="U213" s="1"/>
      <c r="V213" s="1"/>
      <c r="W213" s="1"/>
      <c r="X213" s="1"/>
      <c r="Y213" s="1"/>
      <c r="Z213" s="1"/>
    </row>
    <row r="214" spans="1:26">
      <c r="A214" s="1"/>
      <c r="B214" s="16"/>
      <c r="C214" s="16"/>
      <c r="D214" s="16"/>
      <c r="E214" s="16"/>
      <c r="F214" s="16"/>
      <c r="G214" s="16"/>
      <c r="K214" s="1"/>
      <c r="L214" s="1"/>
      <c r="M214" s="1"/>
      <c r="N214" s="1"/>
      <c r="O214" s="1"/>
      <c r="P214" s="1"/>
      <c r="Q214" s="1"/>
      <c r="R214" s="1"/>
      <c r="S214" s="1"/>
      <c r="T214" s="1"/>
      <c r="U214" s="1"/>
      <c r="V214" s="1"/>
      <c r="W214" s="1"/>
      <c r="X214" s="1"/>
      <c r="Y214" s="1"/>
      <c r="Z214" s="1"/>
    </row>
    <row r="215" spans="1:26">
      <c r="A215" s="1"/>
      <c r="B215" s="16"/>
      <c r="C215" s="16"/>
      <c r="D215" s="16"/>
      <c r="E215" s="16"/>
      <c r="F215" s="16"/>
      <c r="G215" s="16"/>
      <c r="K215" s="1"/>
      <c r="L215" s="1"/>
      <c r="M215" s="1"/>
      <c r="N215" s="1"/>
      <c r="O215" s="1"/>
      <c r="P215" s="1"/>
      <c r="Q215" s="1"/>
      <c r="R215" s="1"/>
      <c r="S215" s="1"/>
      <c r="T215" s="1"/>
      <c r="U215" s="1"/>
      <c r="V215" s="1"/>
      <c r="W215" s="1"/>
      <c r="X215" s="1"/>
      <c r="Y215" s="1"/>
      <c r="Z215" s="1"/>
    </row>
    <row r="216" spans="1:26">
      <c r="A216" s="1"/>
      <c r="B216" s="16"/>
      <c r="C216" s="16"/>
      <c r="D216" s="16"/>
      <c r="E216" s="16"/>
      <c r="F216" s="16"/>
      <c r="G216" s="16"/>
      <c r="K216" s="1"/>
      <c r="L216" s="1"/>
      <c r="M216" s="1"/>
      <c r="N216" s="1"/>
      <c r="O216" s="1"/>
      <c r="P216" s="1"/>
      <c r="Q216" s="1"/>
      <c r="R216" s="1"/>
      <c r="S216" s="1"/>
      <c r="T216" s="1"/>
      <c r="U216" s="1"/>
      <c r="V216" s="1"/>
      <c r="W216" s="1"/>
      <c r="X216" s="1"/>
      <c r="Y216" s="1"/>
      <c r="Z216" s="1"/>
    </row>
    <row r="217" spans="1:26">
      <c r="A217" s="1"/>
      <c r="B217" s="16"/>
      <c r="C217" s="16"/>
      <c r="D217" s="16"/>
      <c r="E217" s="16"/>
      <c r="F217" s="16"/>
      <c r="G217" s="16"/>
      <c r="K217" s="1"/>
      <c r="L217" s="1"/>
      <c r="M217" s="1"/>
      <c r="N217" s="1"/>
      <c r="O217" s="1"/>
      <c r="P217" s="1"/>
      <c r="Q217" s="1"/>
      <c r="R217" s="1"/>
      <c r="S217" s="1"/>
      <c r="T217" s="1"/>
      <c r="U217" s="1"/>
      <c r="V217" s="1"/>
      <c r="W217" s="1"/>
      <c r="X217" s="1"/>
      <c r="Y217" s="1"/>
      <c r="Z217" s="1"/>
    </row>
    <row r="218" spans="1:26">
      <c r="A218" s="1"/>
      <c r="B218" s="16"/>
      <c r="C218" s="16"/>
      <c r="D218" s="16"/>
      <c r="E218" s="16"/>
      <c r="F218" s="16"/>
      <c r="G218" s="16"/>
      <c r="K218" s="1"/>
      <c r="L218" s="1"/>
      <c r="M218" s="1"/>
      <c r="N218" s="1"/>
      <c r="O218" s="1"/>
      <c r="P218" s="1"/>
      <c r="Q218" s="1"/>
      <c r="R218" s="1"/>
      <c r="S218" s="1"/>
      <c r="T218" s="1"/>
      <c r="U218" s="1"/>
      <c r="V218" s="1"/>
      <c r="W218" s="1"/>
      <c r="X218" s="1"/>
      <c r="Y218" s="1"/>
      <c r="Z218" s="1"/>
    </row>
    <row r="219" spans="1:26">
      <c r="A219" s="1"/>
      <c r="B219" s="16"/>
      <c r="C219" s="16"/>
      <c r="D219" s="16"/>
      <c r="E219" s="16"/>
      <c r="F219" s="16"/>
      <c r="G219" s="16"/>
      <c r="K219" s="1"/>
      <c r="L219" s="1"/>
      <c r="M219" s="1"/>
      <c r="N219" s="1"/>
      <c r="O219" s="1"/>
      <c r="P219" s="1"/>
      <c r="Q219" s="1"/>
      <c r="R219" s="1"/>
      <c r="S219" s="1"/>
      <c r="T219" s="1"/>
      <c r="U219" s="1"/>
      <c r="V219" s="1"/>
      <c r="W219" s="1"/>
      <c r="X219" s="1"/>
      <c r="Y219" s="1"/>
      <c r="Z219" s="1"/>
    </row>
    <row r="220" spans="1:26">
      <c r="A220" s="1"/>
      <c r="B220" s="16"/>
      <c r="C220" s="16"/>
      <c r="D220" s="16"/>
      <c r="E220" s="16"/>
      <c r="F220" s="16"/>
      <c r="G220" s="16"/>
      <c r="K220" s="1"/>
      <c r="L220" s="1"/>
      <c r="M220" s="1"/>
      <c r="N220" s="1"/>
      <c r="O220" s="1"/>
      <c r="P220" s="1"/>
      <c r="Q220" s="1"/>
      <c r="R220" s="1"/>
      <c r="S220" s="1"/>
      <c r="T220" s="1"/>
      <c r="U220" s="1"/>
      <c r="V220" s="1"/>
      <c r="W220" s="1"/>
      <c r="X220" s="1"/>
      <c r="Y220" s="1"/>
      <c r="Z220" s="1"/>
    </row>
    <row r="221" spans="1:26">
      <c r="A221" s="1"/>
      <c r="B221" s="16"/>
      <c r="C221" s="16"/>
      <c r="D221" s="16"/>
      <c r="E221" s="16"/>
      <c r="F221" s="16"/>
      <c r="G221" s="16"/>
      <c r="K221" s="1"/>
      <c r="L221" s="1"/>
      <c r="M221" s="1"/>
      <c r="N221" s="1"/>
      <c r="O221" s="1"/>
      <c r="P221" s="1"/>
      <c r="Q221" s="1"/>
      <c r="R221" s="1"/>
      <c r="S221" s="1"/>
      <c r="T221" s="1"/>
      <c r="U221" s="1"/>
      <c r="V221" s="1"/>
      <c r="W221" s="1"/>
      <c r="X221" s="1"/>
      <c r="Y221" s="1"/>
      <c r="Z221" s="1"/>
    </row>
    <row r="222" spans="1:26">
      <c r="A222" s="1"/>
      <c r="B222" s="16"/>
      <c r="C222" s="16"/>
      <c r="D222" s="16"/>
      <c r="E222" s="16"/>
      <c r="F222" s="16"/>
      <c r="G222" s="16"/>
      <c r="K222" s="1"/>
      <c r="L222" s="1"/>
      <c r="M222" s="1"/>
      <c r="N222" s="1"/>
      <c r="O222" s="1"/>
      <c r="P222" s="1"/>
      <c r="Q222" s="1"/>
      <c r="R222" s="1"/>
      <c r="S222" s="1"/>
      <c r="T222" s="1"/>
      <c r="U222" s="1"/>
      <c r="V222" s="1"/>
      <c r="W222" s="1"/>
      <c r="X222" s="1"/>
      <c r="Y222" s="1"/>
      <c r="Z222" s="1"/>
    </row>
    <row r="223" spans="1:26">
      <c r="A223" s="1"/>
      <c r="B223" s="16"/>
      <c r="C223" s="16"/>
      <c r="D223" s="16"/>
      <c r="E223" s="16"/>
      <c r="F223" s="16"/>
      <c r="G223" s="16"/>
      <c r="K223" s="1"/>
      <c r="L223" s="1"/>
      <c r="M223" s="1"/>
      <c r="N223" s="1"/>
      <c r="O223" s="1"/>
      <c r="P223" s="1"/>
      <c r="Q223" s="1"/>
      <c r="R223" s="1"/>
      <c r="S223" s="1"/>
      <c r="T223" s="1"/>
      <c r="U223" s="1"/>
      <c r="V223" s="1"/>
      <c r="W223" s="1"/>
      <c r="X223" s="1"/>
      <c r="Y223" s="1"/>
      <c r="Z223" s="1"/>
    </row>
    <row r="224" spans="1:26">
      <c r="A224" s="1"/>
      <c r="B224" s="16"/>
      <c r="C224" s="16"/>
      <c r="D224" s="16"/>
      <c r="E224" s="16"/>
      <c r="F224" s="16"/>
      <c r="G224" s="16"/>
      <c r="K224" s="1"/>
      <c r="L224" s="1"/>
      <c r="M224" s="1"/>
      <c r="N224" s="1"/>
      <c r="O224" s="1"/>
      <c r="P224" s="1"/>
      <c r="Q224" s="1"/>
      <c r="R224" s="1"/>
      <c r="S224" s="1"/>
      <c r="T224" s="1"/>
      <c r="U224" s="1"/>
      <c r="V224" s="1"/>
      <c r="W224" s="1"/>
      <c r="X224" s="1"/>
      <c r="Y224" s="1"/>
      <c r="Z224" s="1"/>
    </row>
    <row r="225" spans="1:26">
      <c r="A225" s="1"/>
      <c r="B225" s="16"/>
      <c r="C225" s="16"/>
      <c r="D225" s="16"/>
      <c r="E225" s="16"/>
      <c r="F225" s="16"/>
      <c r="G225" s="16"/>
      <c r="K225" s="1"/>
      <c r="L225" s="1"/>
      <c r="M225" s="1"/>
      <c r="N225" s="1"/>
      <c r="O225" s="1"/>
      <c r="P225" s="1"/>
      <c r="Q225" s="1"/>
      <c r="R225" s="1"/>
      <c r="S225" s="1"/>
      <c r="T225" s="1"/>
      <c r="U225" s="1"/>
      <c r="V225" s="1"/>
      <c r="W225" s="1"/>
      <c r="X225" s="1"/>
      <c r="Y225" s="1"/>
      <c r="Z225" s="1"/>
    </row>
    <row r="226" spans="1:26">
      <c r="A226" s="1"/>
      <c r="B226" s="16"/>
      <c r="C226" s="16"/>
      <c r="D226" s="16"/>
      <c r="E226" s="16"/>
      <c r="F226" s="16"/>
      <c r="G226" s="16"/>
      <c r="K226" s="1"/>
      <c r="L226" s="1"/>
      <c r="M226" s="1"/>
      <c r="N226" s="1"/>
      <c r="O226" s="1"/>
      <c r="P226" s="1"/>
      <c r="Q226" s="1"/>
      <c r="R226" s="1"/>
      <c r="S226" s="1"/>
      <c r="T226" s="1"/>
      <c r="U226" s="1"/>
      <c r="V226" s="1"/>
      <c r="W226" s="1"/>
      <c r="X226" s="1"/>
      <c r="Y226" s="1"/>
      <c r="Z226" s="1"/>
    </row>
    <row r="227" spans="1:26">
      <c r="A227" s="1"/>
      <c r="B227" s="16"/>
      <c r="C227" s="16"/>
      <c r="D227" s="16"/>
      <c r="E227" s="16"/>
      <c r="F227" s="16"/>
      <c r="G227" s="16"/>
      <c r="K227" s="1"/>
      <c r="L227" s="1"/>
      <c r="M227" s="1"/>
      <c r="N227" s="1"/>
      <c r="O227" s="1"/>
      <c r="P227" s="1"/>
      <c r="Q227" s="1"/>
      <c r="R227" s="1"/>
      <c r="S227" s="1"/>
      <c r="T227" s="1"/>
      <c r="U227" s="1"/>
      <c r="V227" s="1"/>
      <c r="W227" s="1"/>
      <c r="X227" s="1"/>
      <c r="Y227" s="1"/>
      <c r="Z227" s="1"/>
    </row>
    <row r="228" spans="1:26">
      <c r="A228" s="1"/>
      <c r="B228" s="16"/>
      <c r="C228" s="16"/>
      <c r="D228" s="16"/>
      <c r="E228" s="16"/>
      <c r="F228" s="16"/>
      <c r="G228" s="16"/>
      <c r="K228" s="1"/>
      <c r="L228" s="1"/>
      <c r="M228" s="1"/>
      <c r="N228" s="1"/>
      <c r="O228" s="1"/>
      <c r="P228" s="1"/>
      <c r="Q228" s="1"/>
      <c r="R228" s="1"/>
      <c r="S228" s="1"/>
      <c r="T228" s="1"/>
      <c r="U228" s="1"/>
      <c r="V228" s="1"/>
      <c r="W228" s="1"/>
      <c r="X228" s="1"/>
      <c r="Y228" s="1"/>
      <c r="Z228" s="1"/>
    </row>
    <row r="229" spans="1:26">
      <c r="A229" s="1"/>
      <c r="B229" s="16"/>
      <c r="C229" s="16"/>
      <c r="D229" s="16"/>
      <c r="E229" s="16"/>
      <c r="F229" s="16"/>
      <c r="G229" s="16"/>
      <c r="K229" s="1"/>
      <c r="L229" s="1"/>
      <c r="M229" s="1"/>
      <c r="N229" s="1"/>
      <c r="O229" s="1"/>
      <c r="P229" s="1"/>
      <c r="Q229" s="1"/>
      <c r="R229" s="1"/>
      <c r="S229" s="1"/>
      <c r="T229" s="1"/>
      <c r="U229" s="1"/>
      <c r="V229" s="1"/>
      <c r="W229" s="1"/>
      <c r="X229" s="1"/>
      <c r="Y229" s="1"/>
      <c r="Z229" s="1"/>
    </row>
    <row r="230" spans="1:26">
      <c r="A230" s="1"/>
      <c r="B230" s="16"/>
      <c r="C230" s="16"/>
      <c r="D230" s="16"/>
      <c r="E230" s="16"/>
      <c r="F230" s="16"/>
      <c r="G230" s="16"/>
      <c r="K230" s="1"/>
      <c r="L230" s="1"/>
      <c r="M230" s="1"/>
      <c r="N230" s="1"/>
      <c r="O230" s="1"/>
      <c r="P230" s="1"/>
      <c r="Q230" s="1"/>
      <c r="R230" s="1"/>
      <c r="S230" s="1"/>
      <c r="T230" s="1"/>
      <c r="U230" s="1"/>
      <c r="V230" s="1"/>
      <c r="W230" s="1"/>
      <c r="X230" s="1"/>
      <c r="Y230" s="1"/>
      <c r="Z230" s="1"/>
    </row>
    <row r="231" spans="1:26">
      <c r="A231" s="1"/>
      <c r="B231" s="16"/>
      <c r="C231" s="16"/>
      <c r="D231" s="16"/>
      <c r="E231" s="16"/>
      <c r="F231" s="16"/>
      <c r="G231" s="16"/>
      <c r="K231" s="1"/>
      <c r="L231" s="1"/>
      <c r="M231" s="1"/>
      <c r="N231" s="1"/>
      <c r="O231" s="1"/>
      <c r="P231" s="1"/>
      <c r="Q231" s="1"/>
      <c r="R231" s="1"/>
      <c r="S231" s="1"/>
      <c r="T231" s="1"/>
      <c r="U231" s="1"/>
      <c r="V231" s="1"/>
      <c r="W231" s="1"/>
      <c r="X231" s="1"/>
      <c r="Y231" s="1"/>
      <c r="Z231" s="1"/>
    </row>
    <row r="232" spans="1:26">
      <c r="A232" s="1"/>
      <c r="B232" s="16"/>
      <c r="C232" s="16"/>
      <c r="D232" s="16"/>
      <c r="E232" s="16"/>
      <c r="F232" s="16"/>
      <c r="G232" s="16"/>
      <c r="K232" s="1"/>
      <c r="L232" s="1"/>
      <c r="M232" s="1"/>
      <c r="N232" s="1"/>
      <c r="O232" s="1"/>
      <c r="P232" s="1"/>
      <c r="Q232" s="1"/>
      <c r="R232" s="1"/>
      <c r="S232" s="1"/>
      <c r="T232" s="1"/>
      <c r="U232" s="1"/>
      <c r="V232" s="1"/>
      <c r="W232" s="1"/>
      <c r="X232" s="1"/>
      <c r="Y232" s="1"/>
      <c r="Z232" s="1"/>
    </row>
    <row r="233" spans="1:26">
      <c r="A233" s="1"/>
      <c r="B233" s="16"/>
      <c r="C233" s="16"/>
      <c r="D233" s="16"/>
      <c r="E233" s="16"/>
      <c r="F233" s="16"/>
      <c r="G233" s="16"/>
      <c r="K233" s="1"/>
      <c r="L233" s="1"/>
      <c r="M233" s="1"/>
      <c r="N233" s="1"/>
      <c r="O233" s="1"/>
      <c r="P233" s="1"/>
      <c r="Q233" s="1"/>
      <c r="R233" s="1"/>
      <c r="S233" s="1"/>
      <c r="T233" s="1"/>
      <c r="U233" s="1"/>
      <c r="V233" s="1"/>
      <c r="W233" s="1"/>
      <c r="X233" s="1"/>
      <c r="Y233" s="1"/>
      <c r="Z233" s="1"/>
    </row>
    <row r="234" spans="1:26">
      <c r="A234" s="1"/>
      <c r="B234" s="16"/>
      <c r="C234" s="16"/>
      <c r="D234" s="16"/>
      <c r="E234" s="16"/>
      <c r="F234" s="16"/>
      <c r="G234" s="16"/>
      <c r="K234" s="1"/>
      <c r="L234" s="1"/>
      <c r="M234" s="1"/>
      <c r="N234" s="1"/>
      <c r="O234" s="1"/>
      <c r="P234" s="1"/>
      <c r="Q234" s="1"/>
      <c r="R234" s="1"/>
      <c r="S234" s="1"/>
      <c r="T234" s="1"/>
      <c r="U234" s="1"/>
      <c r="V234" s="1"/>
      <c r="W234" s="1"/>
      <c r="X234" s="1"/>
      <c r="Y234" s="1"/>
      <c r="Z234" s="1"/>
    </row>
    <row r="235" spans="1:26">
      <c r="A235" s="1"/>
      <c r="B235" s="16"/>
      <c r="C235" s="16"/>
      <c r="D235" s="16"/>
      <c r="E235" s="16"/>
      <c r="F235" s="16"/>
      <c r="G235" s="16"/>
      <c r="K235" s="1"/>
      <c r="L235" s="1"/>
      <c r="M235" s="1"/>
      <c r="N235" s="1"/>
      <c r="O235" s="1"/>
      <c r="P235" s="1"/>
      <c r="Q235" s="1"/>
      <c r="R235" s="1"/>
      <c r="S235" s="1"/>
      <c r="T235" s="1"/>
      <c r="U235" s="1"/>
      <c r="V235" s="1"/>
      <c r="W235" s="1"/>
      <c r="X235" s="1"/>
      <c r="Y235" s="1"/>
      <c r="Z235" s="1"/>
    </row>
    <row r="236" spans="1:26">
      <c r="A236" s="1"/>
      <c r="B236" s="16"/>
      <c r="C236" s="16"/>
      <c r="D236" s="16"/>
      <c r="E236" s="16"/>
      <c r="F236" s="16"/>
      <c r="G236" s="16"/>
      <c r="K236" s="1"/>
      <c r="L236" s="1"/>
      <c r="M236" s="1"/>
      <c r="N236" s="1"/>
      <c r="O236" s="1"/>
      <c r="P236" s="1"/>
      <c r="Q236" s="1"/>
      <c r="R236" s="1"/>
      <c r="S236" s="1"/>
      <c r="T236" s="1"/>
      <c r="U236" s="1"/>
      <c r="V236" s="1"/>
      <c r="W236" s="1"/>
      <c r="X236" s="1"/>
      <c r="Y236" s="1"/>
      <c r="Z236" s="1"/>
    </row>
    <row r="237" spans="1:26">
      <c r="A237" s="1"/>
      <c r="B237" s="16"/>
      <c r="C237" s="16"/>
      <c r="D237" s="16"/>
      <c r="E237" s="16"/>
      <c r="F237" s="16"/>
      <c r="G237" s="16"/>
      <c r="K237" s="1"/>
      <c r="L237" s="1"/>
      <c r="M237" s="1"/>
      <c r="N237" s="1"/>
      <c r="O237" s="1"/>
      <c r="P237" s="1"/>
      <c r="Q237" s="1"/>
      <c r="R237" s="1"/>
      <c r="S237" s="1"/>
      <c r="T237" s="1"/>
      <c r="U237" s="1"/>
      <c r="V237" s="1"/>
      <c r="W237" s="1"/>
      <c r="X237" s="1"/>
      <c r="Y237" s="1"/>
      <c r="Z237" s="1"/>
    </row>
    <row r="238" spans="1:26">
      <c r="A238" s="1"/>
      <c r="B238" s="16"/>
      <c r="C238" s="16"/>
      <c r="D238" s="16"/>
      <c r="E238" s="16"/>
      <c r="F238" s="16"/>
      <c r="G238" s="16"/>
      <c r="K238" s="1"/>
      <c r="L238" s="1"/>
      <c r="M238" s="1"/>
      <c r="N238" s="1"/>
      <c r="O238" s="1"/>
      <c r="P238" s="1"/>
      <c r="Q238" s="1"/>
      <c r="R238" s="1"/>
      <c r="S238" s="1"/>
      <c r="T238" s="1"/>
      <c r="U238" s="1"/>
      <c r="V238" s="1"/>
      <c r="W238" s="1"/>
      <c r="X238" s="1"/>
      <c r="Y238" s="1"/>
      <c r="Z238" s="1"/>
    </row>
    <row r="239" spans="1:26">
      <c r="A239" s="1"/>
      <c r="B239" s="16"/>
      <c r="C239" s="16"/>
      <c r="D239" s="16"/>
      <c r="E239" s="16"/>
      <c r="F239" s="16"/>
      <c r="G239" s="16"/>
      <c r="K239" s="1"/>
      <c r="L239" s="1"/>
      <c r="M239" s="1"/>
      <c r="N239" s="1"/>
      <c r="O239" s="1"/>
      <c r="P239" s="1"/>
      <c r="Q239" s="1"/>
      <c r="R239" s="1"/>
      <c r="S239" s="1"/>
      <c r="T239" s="1"/>
      <c r="U239" s="1"/>
      <c r="V239" s="1"/>
      <c r="W239" s="1"/>
      <c r="X239" s="1"/>
      <c r="Y239" s="1"/>
      <c r="Z239" s="1"/>
    </row>
    <row r="240" spans="1:26">
      <c r="A240" s="1"/>
      <c r="B240" s="16"/>
      <c r="C240" s="16"/>
      <c r="D240" s="16"/>
      <c r="E240" s="16"/>
      <c r="F240" s="16"/>
      <c r="G240" s="16"/>
      <c r="K240" s="1"/>
      <c r="L240" s="1"/>
      <c r="M240" s="1"/>
      <c r="N240" s="1"/>
      <c r="O240" s="1"/>
      <c r="P240" s="1"/>
      <c r="Q240" s="1"/>
      <c r="R240" s="1"/>
      <c r="S240" s="1"/>
      <c r="T240" s="1"/>
      <c r="U240" s="1"/>
      <c r="V240" s="1"/>
      <c r="W240" s="1"/>
      <c r="X240" s="1"/>
      <c r="Y240" s="1"/>
      <c r="Z240" s="1"/>
    </row>
    <row r="241" spans="1:26">
      <c r="A241" s="1"/>
      <c r="B241" s="16"/>
      <c r="C241" s="16"/>
      <c r="D241" s="16"/>
      <c r="E241" s="16"/>
      <c r="F241" s="16"/>
      <c r="G241" s="16"/>
      <c r="K241" s="1"/>
      <c r="L241" s="1"/>
      <c r="M241" s="1"/>
      <c r="N241" s="1"/>
      <c r="O241" s="1"/>
      <c r="P241" s="1"/>
      <c r="Q241" s="1"/>
      <c r="R241" s="1"/>
      <c r="S241" s="1"/>
      <c r="T241" s="1"/>
      <c r="U241" s="1"/>
      <c r="V241" s="1"/>
      <c r="W241" s="1"/>
      <c r="X241" s="1"/>
      <c r="Y241" s="1"/>
      <c r="Z241" s="1"/>
    </row>
    <row r="242" spans="1:26">
      <c r="A242" s="1"/>
      <c r="B242" s="16"/>
      <c r="C242" s="16"/>
      <c r="D242" s="16"/>
      <c r="E242" s="16"/>
      <c r="F242" s="16"/>
      <c r="G242" s="16"/>
      <c r="K242" s="1"/>
      <c r="L242" s="1"/>
      <c r="M242" s="1"/>
      <c r="N242" s="1"/>
      <c r="O242" s="1"/>
      <c r="P242" s="1"/>
      <c r="Q242" s="1"/>
      <c r="R242" s="1"/>
      <c r="S242" s="1"/>
      <c r="T242" s="1"/>
      <c r="U242" s="1"/>
      <c r="V242" s="1"/>
      <c r="W242" s="1"/>
      <c r="X242" s="1"/>
      <c r="Y242" s="1"/>
      <c r="Z242" s="1"/>
    </row>
    <row r="243" spans="1:26">
      <c r="A243" s="1"/>
      <c r="B243" s="16"/>
      <c r="C243" s="16"/>
      <c r="D243" s="16"/>
      <c r="E243" s="16"/>
      <c r="F243" s="16"/>
      <c r="G243" s="16"/>
      <c r="K243" s="1"/>
      <c r="L243" s="1"/>
      <c r="M243" s="1"/>
      <c r="N243" s="1"/>
      <c r="O243" s="1"/>
      <c r="P243" s="1"/>
      <c r="Q243" s="1"/>
      <c r="R243" s="1"/>
      <c r="S243" s="1"/>
      <c r="T243" s="1"/>
      <c r="U243" s="1"/>
      <c r="V243" s="1"/>
      <c r="W243" s="1"/>
      <c r="X243" s="1"/>
      <c r="Y243" s="1"/>
      <c r="Z243" s="1"/>
    </row>
    <row r="244" spans="1:26">
      <c r="A244" s="1"/>
      <c r="B244" s="16"/>
      <c r="C244" s="16"/>
      <c r="D244" s="16"/>
      <c r="E244" s="16"/>
      <c r="F244" s="16"/>
      <c r="G244" s="16"/>
      <c r="K244" s="1"/>
      <c r="L244" s="1"/>
      <c r="M244" s="1"/>
      <c r="N244" s="1"/>
      <c r="O244" s="1"/>
      <c r="P244" s="1"/>
      <c r="Q244" s="1"/>
      <c r="R244" s="1"/>
      <c r="S244" s="1"/>
      <c r="T244" s="1"/>
      <c r="U244" s="1"/>
      <c r="V244" s="1"/>
      <c r="W244" s="1"/>
      <c r="X244" s="1"/>
      <c r="Y244" s="1"/>
      <c r="Z244" s="1"/>
    </row>
    <row r="245" spans="1:26">
      <c r="A245" s="1"/>
      <c r="B245" s="16"/>
      <c r="C245" s="16"/>
      <c r="D245" s="16"/>
      <c r="E245" s="16"/>
      <c r="F245" s="16"/>
      <c r="G245" s="16"/>
      <c r="K245" s="1"/>
      <c r="L245" s="1"/>
      <c r="M245" s="1"/>
      <c r="N245" s="1"/>
      <c r="O245" s="1"/>
      <c r="P245" s="1"/>
      <c r="Q245" s="1"/>
      <c r="R245" s="1"/>
      <c r="S245" s="1"/>
      <c r="T245" s="1"/>
      <c r="U245" s="1"/>
      <c r="V245" s="1"/>
      <c r="W245" s="1"/>
      <c r="X245" s="1"/>
      <c r="Y245" s="1"/>
      <c r="Z245" s="1"/>
    </row>
    <row r="246" spans="1:26">
      <c r="A246" s="1"/>
      <c r="B246" s="16"/>
      <c r="C246" s="16"/>
      <c r="D246" s="16"/>
      <c r="E246" s="16"/>
      <c r="F246" s="16"/>
      <c r="G246" s="16"/>
      <c r="K246" s="1"/>
      <c r="L246" s="1"/>
      <c r="M246" s="1"/>
      <c r="N246" s="1"/>
      <c r="O246" s="1"/>
      <c r="P246" s="1"/>
      <c r="Q246" s="1"/>
      <c r="R246" s="1"/>
      <c r="S246" s="1"/>
      <c r="T246" s="1"/>
      <c r="U246" s="1"/>
      <c r="V246" s="1"/>
      <c r="W246" s="1"/>
      <c r="X246" s="1"/>
      <c r="Y246" s="1"/>
      <c r="Z246" s="1"/>
    </row>
    <row r="247" spans="1:26">
      <c r="A247" s="1"/>
      <c r="B247" s="16"/>
      <c r="C247" s="16"/>
      <c r="D247" s="16"/>
      <c r="E247" s="16"/>
      <c r="F247" s="16"/>
      <c r="G247" s="16"/>
      <c r="K247" s="1"/>
      <c r="L247" s="1"/>
      <c r="M247" s="1"/>
      <c r="N247" s="1"/>
      <c r="O247" s="1"/>
      <c r="P247" s="1"/>
      <c r="Q247" s="1"/>
      <c r="R247" s="1"/>
      <c r="S247" s="1"/>
      <c r="T247" s="1"/>
      <c r="U247" s="1"/>
      <c r="V247" s="1"/>
      <c r="W247" s="1"/>
      <c r="X247" s="1"/>
      <c r="Y247" s="1"/>
      <c r="Z247" s="1"/>
    </row>
    <row r="248" spans="1:26">
      <c r="A248" s="1"/>
      <c r="B248" s="16"/>
      <c r="C248" s="16"/>
      <c r="D248" s="16"/>
      <c r="E248" s="16"/>
      <c r="F248" s="16"/>
      <c r="G248" s="16"/>
      <c r="K248" s="1"/>
      <c r="L248" s="1"/>
      <c r="M248" s="1"/>
      <c r="N248" s="1"/>
      <c r="O248" s="1"/>
      <c r="P248" s="1"/>
      <c r="Q248" s="1"/>
      <c r="R248" s="1"/>
      <c r="S248" s="1"/>
      <c r="T248" s="1"/>
      <c r="U248" s="1"/>
      <c r="V248" s="1"/>
      <c r="W248" s="1"/>
      <c r="X248" s="1"/>
      <c r="Y248" s="1"/>
      <c r="Z248" s="1"/>
    </row>
    <row r="249" spans="1:26">
      <c r="A249" s="1"/>
      <c r="B249" s="16"/>
      <c r="C249" s="16"/>
      <c r="D249" s="16"/>
      <c r="E249" s="16"/>
      <c r="F249" s="16"/>
      <c r="G249" s="16"/>
      <c r="K249" s="1"/>
      <c r="L249" s="1"/>
      <c r="M249" s="1"/>
      <c r="N249" s="1"/>
      <c r="O249" s="1"/>
      <c r="P249" s="1"/>
      <c r="Q249" s="1"/>
      <c r="R249" s="1"/>
      <c r="S249" s="1"/>
      <c r="T249" s="1"/>
      <c r="U249" s="1"/>
      <c r="V249" s="1"/>
      <c r="W249" s="1"/>
      <c r="X249" s="1"/>
      <c r="Y249" s="1"/>
      <c r="Z249" s="1"/>
    </row>
    <row r="250" spans="1:26">
      <c r="A250" s="1"/>
      <c r="B250" s="16"/>
      <c r="C250" s="16"/>
      <c r="D250" s="16"/>
      <c r="E250" s="16"/>
      <c r="F250" s="16"/>
      <c r="G250" s="16"/>
      <c r="K250" s="1"/>
      <c r="L250" s="1"/>
      <c r="M250" s="1"/>
      <c r="N250" s="1"/>
      <c r="O250" s="1"/>
      <c r="P250" s="1"/>
      <c r="Q250" s="1"/>
      <c r="R250" s="1"/>
      <c r="S250" s="1"/>
      <c r="T250" s="1"/>
      <c r="U250" s="1"/>
      <c r="V250" s="1"/>
      <c r="W250" s="1"/>
      <c r="X250" s="1"/>
      <c r="Y250" s="1"/>
      <c r="Z250" s="1"/>
    </row>
    <row r="251" spans="1:26">
      <c r="A251" s="1"/>
      <c r="B251" s="16"/>
      <c r="C251" s="16"/>
      <c r="D251" s="16"/>
      <c r="E251" s="16"/>
      <c r="F251" s="16"/>
      <c r="G251" s="16"/>
      <c r="K251" s="1"/>
      <c r="L251" s="1"/>
      <c r="M251" s="1"/>
      <c r="N251" s="1"/>
      <c r="O251" s="1"/>
      <c r="P251" s="1"/>
      <c r="Q251" s="1"/>
      <c r="R251" s="1"/>
      <c r="S251" s="1"/>
      <c r="T251" s="1"/>
      <c r="U251" s="1"/>
      <c r="V251" s="1"/>
      <c r="W251" s="1"/>
      <c r="X251" s="1"/>
      <c r="Y251" s="1"/>
      <c r="Z251" s="1"/>
    </row>
    <row r="252" spans="1:26">
      <c r="A252" s="1"/>
      <c r="B252" s="16"/>
      <c r="C252" s="16"/>
      <c r="D252" s="16"/>
      <c r="E252" s="16"/>
      <c r="F252" s="16"/>
      <c r="G252" s="16"/>
      <c r="K252" s="1"/>
      <c r="L252" s="1"/>
      <c r="M252" s="1"/>
      <c r="N252" s="1"/>
      <c r="O252" s="1"/>
      <c r="P252" s="1"/>
      <c r="Q252" s="1"/>
      <c r="R252" s="1"/>
      <c r="S252" s="1"/>
      <c r="T252" s="1"/>
      <c r="U252" s="1"/>
      <c r="V252" s="1"/>
      <c r="W252" s="1"/>
      <c r="X252" s="1"/>
      <c r="Y252" s="1"/>
      <c r="Z252" s="1"/>
    </row>
    <row r="253" spans="1:26">
      <c r="A253" s="1"/>
      <c r="B253" s="16"/>
      <c r="C253" s="16"/>
      <c r="D253" s="16"/>
      <c r="E253" s="16"/>
      <c r="F253" s="16"/>
      <c r="G253" s="16"/>
      <c r="K253" s="1"/>
      <c r="L253" s="1"/>
      <c r="M253" s="1"/>
      <c r="N253" s="1"/>
      <c r="O253" s="1"/>
      <c r="P253" s="1"/>
      <c r="Q253" s="1"/>
      <c r="R253" s="1"/>
      <c r="S253" s="1"/>
      <c r="T253" s="1"/>
      <c r="U253" s="1"/>
      <c r="V253" s="1"/>
      <c r="W253" s="1"/>
      <c r="X253" s="1"/>
      <c r="Y253" s="1"/>
      <c r="Z253" s="1"/>
    </row>
    <row r="254" spans="1:26">
      <c r="A254" s="1"/>
      <c r="B254" s="16"/>
      <c r="C254" s="16"/>
      <c r="D254" s="16"/>
      <c r="E254" s="16"/>
      <c r="F254" s="16"/>
      <c r="G254" s="16"/>
      <c r="K254" s="1"/>
      <c r="L254" s="1"/>
      <c r="M254" s="1"/>
      <c r="N254" s="1"/>
      <c r="O254" s="1"/>
      <c r="P254" s="1"/>
      <c r="Q254" s="1"/>
      <c r="R254" s="1"/>
      <c r="S254" s="1"/>
      <c r="T254" s="1"/>
      <c r="U254" s="1"/>
      <c r="V254" s="1"/>
      <c r="W254" s="1"/>
      <c r="X254" s="1"/>
      <c r="Y254" s="1"/>
      <c r="Z254" s="1"/>
    </row>
    <row r="255" spans="1:26">
      <c r="A255" s="1"/>
      <c r="B255" s="16"/>
      <c r="C255" s="16"/>
      <c r="D255" s="16"/>
      <c r="E255" s="16"/>
      <c r="F255" s="16"/>
      <c r="G255" s="16"/>
      <c r="K255" s="1"/>
      <c r="L255" s="1"/>
      <c r="M255" s="1"/>
      <c r="N255" s="1"/>
      <c r="O255" s="1"/>
      <c r="P255" s="1"/>
      <c r="Q255" s="1"/>
      <c r="R255" s="1"/>
      <c r="S255" s="1"/>
      <c r="T255" s="1"/>
      <c r="U255" s="1"/>
      <c r="V255" s="1"/>
      <c r="W255" s="1"/>
      <c r="X255" s="1"/>
      <c r="Y255" s="1"/>
      <c r="Z255" s="1"/>
    </row>
    <row r="256" spans="1:26">
      <c r="A256" s="1"/>
      <c r="B256" s="16"/>
      <c r="C256" s="16"/>
      <c r="D256" s="16"/>
      <c r="E256" s="16"/>
      <c r="F256" s="16"/>
      <c r="G256" s="16"/>
      <c r="K256" s="1"/>
      <c r="L256" s="1"/>
      <c r="M256" s="1"/>
      <c r="N256" s="1"/>
      <c r="O256" s="1"/>
      <c r="P256" s="1"/>
      <c r="Q256" s="1"/>
      <c r="R256" s="1"/>
      <c r="S256" s="1"/>
      <c r="T256" s="1"/>
      <c r="U256" s="1"/>
      <c r="V256" s="1"/>
      <c r="W256" s="1"/>
      <c r="X256" s="1"/>
      <c r="Y256" s="1"/>
      <c r="Z256" s="1"/>
    </row>
    <row r="257" spans="1:26">
      <c r="A257" s="1"/>
      <c r="B257" s="16"/>
      <c r="C257" s="16"/>
      <c r="D257" s="16"/>
      <c r="E257" s="16"/>
      <c r="F257" s="16"/>
      <c r="G257" s="16"/>
      <c r="K257" s="1"/>
      <c r="L257" s="1"/>
      <c r="M257" s="1"/>
      <c r="N257" s="1"/>
      <c r="O257" s="1"/>
      <c r="P257" s="1"/>
      <c r="Q257" s="1"/>
      <c r="R257" s="1"/>
      <c r="S257" s="1"/>
      <c r="T257" s="1"/>
      <c r="U257" s="1"/>
      <c r="V257" s="1"/>
      <c r="W257" s="1"/>
      <c r="X257" s="1"/>
      <c r="Y257" s="1"/>
      <c r="Z257" s="1"/>
    </row>
    <row r="258" spans="1:26">
      <c r="A258" s="1"/>
      <c r="B258" s="16"/>
      <c r="C258" s="16"/>
      <c r="D258" s="16"/>
      <c r="E258" s="16"/>
      <c r="F258" s="16"/>
      <c r="G258" s="16"/>
      <c r="K258" s="1"/>
      <c r="L258" s="1"/>
      <c r="M258" s="1"/>
      <c r="N258" s="1"/>
      <c r="O258" s="1"/>
      <c r="P258" s="1"/>
      <c r="Q258" s="1"/>
      <c r="R258" s="1"/>
      <c r="S258" s="1"/>
      <c r="T258" s="1"/>
      <c r="U258" s="1"/>
      <c r="V258" s="1"/>
      <c r="W258" s="1"/>
      <c r="X258" s="1"/>
      <c r="Y258" s="1"/>
      <c r="Z258" s="1"/>
    </row>
    <row r="259" spans="1:26">
      <c r="A259" s="1"/>
      <c r="B259" s="16"/>
      <c r="C259" s="16"/>
      <c r="D259" s="16"/>
      <c r="E259" s="16"/>
      <c r="F259" s="16"/>
      <c r="G259" s="16"/>
      <c r="K259" s="1"/>
      <c r="L259" s="1"/>
      <c r="M259" s="1"/>
      <c r="N259" s="1"/>
      <c r="O259" s="1"/>
      <c r="P259" s="1"/>
      <c r="Q259" s="1"/>
      <c r="R259" s="1"/>
      <c r="S259" s="1"/>
      <c r="T259" s="1"/>
      <c r="U259" s="1"/>
      <c r="V259" s="1"/>
      <c r="W259" s="1"/>
      <c r="X259" s="1"/>
      <c r="Y259" s="1"/>
      <c r="Z259" s="1"/>
    </row>
    <row r="260" spans="1:26">
      <c r="A260" s="1"/>
      <c r="B260" s="16"/>
      <c r="C260" s="16"/>
      <c r="D260" s="16"/>
      <c r="E260" s="16"/>
      <c r="F260" s="16"/>
      <c r="G260" s="16"/>
      <c r="K260" s="1"/>
      <c r="L260" s="1"/>
      <c r="M260" s="1"/>
      <c r="N260" s="1"/>
      <c r="O260" s="1"/>
      <c r="P260" s="1"/>
      <c r="Q260" s="1"/>
      <c r="R260" s="1"/>
      <c r="S260" s="1"/>
      <c r="T260" s="1"/>
      <c r="U260" s="1"/>
      <c r="V260" s="1"/>
      <c r="W260" s="1"/>
      <c r="X260" s="1"/>
      <c r="Y260" s="1"/>
      <c r="Z260" s="1"/>
    </row>
    <row r="261" spans="1:26">
      <c r="A261" s="1"/>
      <c r="B261" s="16"/>
      <c r="C261" s="16"/>
      <c r="D261" s="16"/>
      <c r="E261" s="16"/>
      <c r="F261" s="16"/>
      <c r="G261" s="16"/>
      <c r="K261" s="1"/>
      <c r="L261" s="1"/>
      <c r="M261" s="1"/>
      <c r="N261" s="1"/>
      <c r="O261" s="1"/>
      <c r="P261" s="1"/>
      <c r="Q261" s="1"/>
      <c r="R261" s="1"/>
      <c r="S261" s="1"/>
      <c r="T261" s="1"/>
      <c r="U261" s="1"/>
      <c r="V261" s="1"/>
      <c r="W261" s="1"/>
      <c r="X261" s="1"/>
      <c r="Y261" s="1"/>
      <c r="Z261" s="1"/>
    </row>
    <row r="262" spans="1:26">
      <c r="A262" s="1"/>
      <c r="B262" s="16"/>
      <c r="C262" s="16"/>
      <c r="D262" s="16"/>
      <c r="E262" s="16"/>
      <c r="F262" s="16"/>
      <c r="G262" s="16"/>
      <c r="K262" s="1"/>
      <c r="L262" s="1"/>
      <c r="M262" s="1"/>
      <c r="N262" s="1"/>
      <c r="O262" s="1"/>
      <c r="P262" s="1"/>
      <c r="Q262" s="1"/>
      <c r="R262" s="1"/>
      <c r="S262" s="1"/>
      <c r="T262" s="1"/>
      <c r="U262" s="1"/>
      <c r="V262" s="1"/>
      <c r="W262" s="1"/>
      <c r="X262" s="1"/>
      <c r="Y262" s="1"/>
      <c r="Z262" s="1"/>
    </row>
    <row r="263" spans="1:26">
      <c r="A263" s="1"/>
      <c r="B263" s="16"/>
      <c r="C263" s="16"/>
      <c r="D263" s="16"/>
      <c r="E263" s="16"/>
      <c r="F263" s="16"/>
      <c r="G263" s="16"/>
      <c r="K263" s="1"/>
      <c r="L263" s="1"/>
      <c r="M263" s="1"/>
      <c r="N263" s="1"/>
      <c r="O263" s="1"/>
      <c r="P263" s="1"/>
      <c r="Q263" s="1"/>
      <c r="R263" s="1"/>
      <c r="S263" s="1"/>
      <c r="T263" s="1"/>
      <c r="U263" s="1"/>
      <c r="V263" s="1"/>
      <c r="W263" s="1"/>
      <c r="X263" s="1"/>
      <c r="Y263" s="1"/>
      <c r="Z263" s="1"/>
    </row>
    <row r="264" spans="1:26">
      <c r="A264" s="1"/>
      <c r="B264" s="16"/>
      <c r="C264" s="16"/>
      <c r="D264" s="16"/>
      <c r="E264" s="16"/>
      <c r="F264" s="16"/>
      <c r="G264" s="16"/>
      <c r="K264" s="1"/>
      <c r="L264" s="1"/>
      <c r="M264" s="1"/>
      <c r="N264" s="1"/>
      <c r="O264" s="1"/>
      <c r="P264" s="1"/>
      <c r="Q264" s="1"/>
      <c r="R264" s="1"/>
      <c r="S264" s="1"/>
      <c r="T264" s="1"/>
      <c r="U264" s="1"/>
      <c r="V264" s="1"/>
      <c r="W264" s="1"/>
      <c r="X264" s="1"/>
      <c r="Y264" s="1"/>
      <c r="Z264" s="1"/>
    </row>
    <row r="265" spans="1:26">
      <c r="A265" s="1"/>
      <c r="B265" s="16"/>
      <c r="C265" s="16"/>
      <c r="D265" s="16"/>
      <c r="E265" s="16"/>
      <c r="F265" s="16"/>
      <c r="G265" s="16"/>
      <c r="K265" s="1"/>
      <c r="L265" s="1"/>
      <c r="M265" s="1"/>
      <c r="N265" s="1"/>
      <c r="O265" s="1"/>
      <c r="P265" s="1"/>
      <c r="Q265" s="1"/>
      <c r="R265" s="1"/>
      <c r="S265" s="1"/>
      <c r="T265" s="1"/>
      <c r="U265" s="1"/>
      <c r="V265" s="1"/>
      <c r="W265" s="1"/>
      <c r="X265" s="1"/>
      <c r="Y265" s="1"/>
      <c r="Z265" s="1"/>
    </row>
    <row r="266" spans="1:26">
      <c r="A266" s="1"/>
      <c r="B266" s="16"/>
      <c r="C266" s="16"/>
      <c r="D266" s="16"/>
      <c r="E266" s="16"/>
      <c r="F266" s="16"/>
      <c r="G266" s="16"/>
      <c r="K266" s="1"/>
      <c r="L266" s="1"/>
      <c r="M266" s="1"/>
      <c r="N266" s="1"/>
      <c r="O266" s="1"/>
      <c r="P266" s="1"/>
      <c r="Q266" s="1"/>
      <c r="R266" s="1"/>
      <c r="S266" s="1"/>
      <c r="T266" s="1"/>
      <c r="U266" s="1"/>
      <c r="V266" s="1"/>
      <c r="W266" s="1"/>
      <c r="X266" s="1"/>
      <c r="Y266" s="1"/>
      <c r="Z266" s="1"/>
    </row>
    <row r="267" spans="1:26">
      <c r="A267" s="1"/>
      <c r="B267" s="16"/>
      <c r="C267" s="16"/>
      <c r="D267" s="16"/>
      <c r="E267" s="16"/>
      <c r="F267" s="16"/>
      <c r="G267" s="16"/>
      <c r="K267" s="1"/>
      <c r="L267" s="1"/>
      <c r="M267" s="1"/>
      <c r="N267" s="1"/>
      <c r="O267" s="1"/>
      <c r="P267" s="1"/>
      <c r="Q267" s="1"/>
      <c r="R267" s="1"/>
      <c r="S267" s="1"/>
      <c r="T267" s="1"/>
      <c r="U267" s="1"/>
      <c r="V267" s="1"/>
      <c r="W267" s="1"/>
      <c r="X267" s="1"/>
      <c r="Y267" s="1"/>
      <c r="Z267" s="1"/>
    </row>
    <row r="268" spans="1:26">
      <c r="A268" s="1"/>
      <c r="B268" s="16"/>
      <c r="C268" s="16"/>
      <c r="D268" s="16"/>
      <c r="E268" s="16"/>
      <c r="F268" s="16"/>
      <c r="G268" s="16"/>
      <c r="K268" s="1"/>
      <c r="L268" s="1"/>
      <c r="M268" s="1"/>
      <c r="N268" s="1"/>
      <c r="O268" s="1"/>
      <c r="P268" s="1"/>
      <c r="Q268" s="1"/>
      <c r="R268" s="1"/>
      <c r="S268" s="1"/>
      <c r="T268" s="1"/>
      <c r="U268" s="1"/>
      <c r="V268" s="1"/>
      <c r="W268" s="1"/>
      <c r="X268" s="1"/>
      <c r="Y268" s="1"/>
      <c r="Z268" s="1"/>
    </row>
    <row r="269" spans="1:26">
      <c r="A269" s="1"/>
      <c r="B269" s="16"/>
      <c r="C269" s="16"/>
      <c r="D269" s="16"/>
      <c r="E269" s="16"/>
      <c r="F269" s="16"/>
      <c r="G269" s="16"/>
      <c r="K269" s="1"/>
      <c r="L269" s="1"/>
      <c r="M269" s="1"/>
      <c r="N269" s="1"/>
      <c r="O269" s="1"/>
      <c r="P269" s="1"/>
      <c r="Q269" s="1"/>
      <c r="R269" s="1"/>
      <c r="S269" s="1"/>
      <c r="T269" s="1"/>
      <c r="U269" s="1"/>
      <c r="V269" s="1"/>
      <c r="W269" s="1"/>
      <c r="X269" s="1"/>
      <c r="Y269" s="1"/>
      <c r="Z269" s="1"/>
    </row>
    <row r="270" spans="1:26">
      <c r="A270" s="1"/>
      <c r="B270" s="16"/>
      <c r="C270" s="16"/>
      <c r="D270" s="16"/>
      <c r="E270" s="16"/>
      <c r="F270" s="16"/>
      <c r="G270" s="16"/>
      <c r="K270" s="1"/>
      <c r="L270" s="1"/>
      <c r="M270" s="1"/>
      <c r="N270" s="1"/>
      <c r="O270" s="1"/>
      <c r="P270" s="1"/>
      <c r="Q270" s="1"/>
      <c r="R270" s="1"/>
      <c r="S270" s="1"/>
      <c r="T270" s="1"/>
      <c r="U270" s="1"/>
      <c r="V270" s="1"/>
      <c r="W270" s="1"/>
      <c r="X270" s="1"/>
      <c r="Y270" s="1"/>
      <c r="Z270" s="1"/>
    </row>
    <row r="271" spans="1:26">
      <c r="A271" s="1"/>
      <c r="B271" s="16"/>
      <c r="C271" s="16"/>
      <c r="D271" s="16"/>
      <c r="E271" s="16"/>
      <c r="F271" s="16"/>
      <c r="G271" s="16"/>
      <c r="K271" s="1"/>
      <c r="L271" s="1"/>
      <c r="M271" s="1"/>
      <c r="N271" s="1"/>
      <c r="O271" s="1"/>
      <c r="P271" s="1"/>
      <c r="Q271" s="1"/>
      <c r="R271" s="1"/>
      <c r="S271" s="1"/>
      <c r="T271" s="1"/>
      <c r="U271" s="1"/>
      <c r="V271" s="1"/>
      <c r="W271" s="1"/>
      <c r="X271" s="1"/>
      <c r="Y271" s="1"/>
      <c r="Z271" s="1"/>
    </row>
    <row r="272" spans="1:26">
      <c r="A272" s="1"/>
      <c r="B272" s="16"/>
      <c r="C272" s="16"/>
      <c r="D272" s="16"/>
      <c r="E272" s="16"/>
      <c r="F272" s="16"/>
      <c r="G272" s="16"/>
      <c r="K272" s="1"/>
      <c r="L272" s="1"/>
      <c r="M272" s="1"/>
      <c r="N272" s="1"/>
      <c r="O272" s="1"/>
      <c r="P272" s="1"/>
      <c r="Q272" s="1"/>
      <c r="R272" s="1"/>
      <c r="S272" s="1"/>
      <c r="T272" s="1"/>
      <c r="U272" s="1"/>
      <c r="V272" s="1"/>
      <c r="W272" s="1"/>
      <c r="X272" s="1"/>
      <c r="Y272" s="1"/>
      <c r="Z272" s="1"/>
    </row>
    <row r="273" spans="1:26">
      <c r="A273" s="1"/>
      <c r="B273" s="16"/>
      <c r="C273" s="16"/>
      <c r="D273" s="16"/>
      <c r="E273" s="16"/>
      <c r="F273" s="16"/>
      <c r="G273" s="16"/>
      <c r="K273" s="1"/>
      <c r="L273" s="1"/>
      <c r="M273" s="1"/>
      <c r="N273" s="1"/>
      <c r="O273" s="1"/>
      <c r="P273" s="1"/>
      <c r="Q273" s="1"/>
      <c r="R273" s="1"/>
      <c r="S273" s="1"/>
      <c r="T273" s="1"/>
      <c r="U273" s="1"/>
      <c r="V273" s="1"/>
      <c r="W273" s="1"/>
      <c r="X273" s="1"/>
      <c r="Y273" s="1"/>
      <c r="Z273" s="1"/>
    </row>
    <row r="274" spans="1:26">
      <c r="A274" s="1"/>
      <c r="B274" s="16"/>
      <c r="C274" s="16"/>
      <c r="D274" s="16"/>
      <c r="E274" s="16"/>
      <c r="F274" s="16"/>
      <c r="G274" s="16"/>
      <c r="K274" s="1"/>
      <c r="L274" s="1"/>
      <c r="M274" s="1"/>
      <c r="N274" s="1"/>
      <c r="O274" s="1"/>
      <c r="P274" s="1"/>
      <c r="Q274" s="1"/>
      <c r="R274" s="1"/>
      <c r="S274" s="1"/>
      <c r="T274" s="1"/>
      <c r="U274" s="1"/>
      <c r="V274" s="1"/>
      <c r="W274" s="1"/>
      <c r="X274" s="1"/>
      <c r="Y274" s="1"/>
      <c r="Z274" s="1"/>
    </row>
    <row r="275" spans="1:26">
      <c r="A275" s="1"/>
      <c r="B275" s="16"/>
      <c r="C275" s="16"/>
      <c r="D275" s="16"/>
      <c r="E275" s="16"/>
      <c r="F275" s="16"/>
      <c r="G275" s="16"/>
      <c r="K275" s="1"/>
      <c r="L275" s="1"/>
      <c r="M275" s="1"/>
      <c r="N275" s="1"/>
      <c r="O275" s="1"/>
      <c r="P275" s="1"/>
      <c r="Q275" s="1"/>
      <c r="R275" s="1"/>
      <c r="S275" s="1"/>
      <c r="T275" s="1"/>
      <c r="U275" s="1"/>
      <c r="V275" s="1"/>
      <c r="W275" s="1"/>
      <c r="X275" s="1"/>
      <c r="Y275" s="1"/>
      <c r="Z275" s="1"/>
    </row>
    <row r="276" spans="1:26">
      <c r="A276" s="1"/>
      <c r="B276" s="16"/>
      <c r="C276" s="16"/>
      <c r="D276" s="16"/>
      <c r="E276" s="16"/>
      <c r="F276" s="16"/>
      <c r="G276" s="16"/>
      <c r="K276" s="1"/>
      <c r="L276" s="1"/>
      <c r="M276" s="1"/>
      <c r="N276" s="1"/>
      <c r="O276" s="1"/>
      <c r="P276" s="1"/>
      <c r="Q276" s="1"/>
      <c r="R276" s="1"/>
      <c r="S276" s="1"/>
      <c r="T276" s="1"/>
      <c r="U276" s="1"/>
      <c r="V276" s="1"/>
      <c r="W276" s="1"/>
      <c r="X276" s="1"/>
      <c r="Y276" s="1"/>
      <c r="Z276" s="1"/>
    </row>
    <row r="277" spans="1:26">
      <c r="A277" s="1"/>
      <c r="B277" s="16"/>
      <c r="C277" s="16"/>
      <c r="D277" s="16"/>
      <c r="E277" s="16"/>
      <c r="F277" s="16"/>
      <c r="G277" s="16"/>
      <c r="K277" s="1"/>
      <c r="L277" s="1"/>
      <c r="M277" s="1"/>
      <c r="N277" s="1"/>
      <c r="O277" s="1"/>
      <c r="P277" s="1"/>
      <c r="Q277" s="1"/>
      <c r="R277" s="1"/>
      <c r="S277" s="1"/>
      <c r="T277" s="1"/>
      <c r="U277" s="1"/>
      <c r="V277" s="1"/>
      <c r="W277" s="1"/>
      <c r="X277" s="1"/>
      <c r="Y277" s="1"/>
      <c r="Z277" s="1"/>
    </row>
    <row r="278" spans="1:26">
      <c r="A278" s="1"/>
      <c r="B278" s="16"/>
      <c r="C278" s="16"/>
      <c r="D278" s="16"/>
      <c r="E278" s="16"/>
      <c r="F278" s="16"/>
      <c r="G278" s="16"/>
      <c r="K278" s="1"/>
      <c r="L278" s="1"/>
      <c r="M278" s="1"/>
      <c r="N278" s="1"/>
      <c r="O278" s="1"/>
      <c r="P278" s="1"/>
      <c r="Q278" s="1"/>
      <c r="R278" s="1"/>
      <c r="S278" s="1"/>
      <c r="T278" s="1"/>
      <c r="U278" s="1"/>
      <c r="V278" s="1"/>
      <c r="W278" s="1"/>
      <c r="X278" s="1"/>
      <c r="Y278" s="1"/>
      <c r="Z278" s="1"/>
    </row>
    <row r="279" spans="1:26">
      <c r="A279" s="1"/>
      <c r="B279" s="16"/>
      <c r="C279" s="16"/>
      <c r="D279" s="16"/>
      <c r="E279" s="16"/>
      <c r="F279" s="16"/>
      <c r="G279" s="16"/>
      <c r="K279" s="1"/>
      <c r="L279" s="1"/>
      <c r="M279" s="1"/>
      <c r="N279" s="1"/>
      <c r="O279" s="1"/>
      <c r="P279" s="1"/>
      <c r="Q279" s="1"/>
      <c r="R279" s="1"/>
      <c r="S279" s="1"/>
      <c r="T279" s="1"/>
      <c r="U279" s="1"/>
      <c r="V279" s="1"/>
      <c r="W279" s="1"/>
      <c r="X279" s="1"/>
      <c r="Y279" s="1"/>
      <c r="Z279" s="1"/>
    </row>
    <row r="280" spans="1:26">
      <c r="A280" s="1"/>
      <c r="B280" s="16"/>
      <c r="C280" s="16"/>
      <c r="D280" s="16"/>
      <c r="E280" s="16"/>
      <c r="F280" s="16"/>
      <c r="G280" s="16"/>
      <c r="K280" s="1"/>
      <c r="L280" s="1"/>
      <c r="M280" s="1"/>
      <c r="N280" s="1"/>
      <c r="O280" s="1"/>
      <c r="P280" s="1"/>
      <c r="Q280" s="1"/>
      <c r="R280" s="1"/>
      <c r="S280" s="1"/>
      <c r="T280" s="1"/>
      <c r="U280" s="1"/>
      <c r="V280" s="1"/>
      <c r="W280" s="1"/>
      <c r="X280" s="1"/>
      <c r="Y280" s="1"/>
      <c r="Z280" s="1"/>
    </row>
    <row r="281" spans="1:26">
      <c r="A281" s="1"/>
      <c r="B281" s="16"/>
      <c r="C281" s="16"/>
      <c r="D281" s="16"/>
      <c r="E281" s="16"/>
      <c r="F281" s="16"/>
      <c r="G281" s="16"/>
      <c r="K281" s="1"/>
      <c r="L281" s="1"/>
      <c r="M281" s="1"/>
      <c r="N281" s="1"/>
      <c r="O281" s="1"/>
      <c r="P281" s="1"/>
      <c r="Q281" s="1"/>
      <c r="R281" s="1"/>
      <c r="S281" s="1"/>
      <c r="T281" s="1"/>
      <c r="U281" s="1"/>
      <c r="V281" s="1"/>
      <c r="W281" s="1"/>
      <c r="X281" s="1"/>
      <c r="Y281" s="1"/>
      <c r="Z281" s="1"/>
    </row>
    <row r="282" spans="1:26">
      <c r="A282" s="1"/>
      <c r="B282" s="16"/>
      <c r="C282" s="16"/>
      <c r="D282" s="16"/>
      <c r="E282" s="16"/>
      <c r="F282" s="16"/>
      <c r="G282" s="16"/>
      <c r="K282" s="1"/>
      <c r="L282" s="1"/>
      <c r="M282" s="1"/>
      <c r="N282" s="1"/>
      <c r="O282" s="1"/>
      <c r="P282" s="1"/>
      <c r="Q282" s="1"/>
      <c r="R282" s="1"/>
      <c r="S282" s="1"/>
      <c r="T282" s="1"/>
      <c r="U282" s="1"/>
      <c r="V282" s="1"/>
      <c r="W282" s="1"/>
      <c r="X282" s="1"/>
      <c r="Y282" s="1"/>
      <c r="Z282" s="1"/>
    </row>
    <row r="283" spans="1:26">
      <c r="A283" s="1"/>
      <c r="B283" s="16"/>
      <c r="C283" s="16"/>
      <c r="D283" s="16"/>
      <c r="E283" s="16"/>
      <c r="F283" s="16"/>
      <c r="G283" s="16"/>
      <c r="K283" s="1"/>
      <c r="L283" s="1"/>
      <c r="M283" s="1"/>
      <c r="N283" s="1"/>
      <c r="O283" s="1"/>
      <c r="P283" s="1"/>
      <c r="Q283" s="1"/>
      <c r="R283" s="1"/>
      <c r="S283" s="1"/>
      <c r="T283" s="1"/>
      <c r="U283" s="1"/>
      <c r="V283" s="1"/>
      <c r="W283" s="1"/>
      <c r="X283" s="1"/>
      <c r="Y283" s="1"/>
      <c r="Z283" s="1"/>
    </row>
    <row r="284" spans="1:26">
      <c r="A284" s="1"/>
      <c r="B284" s="16"/>
      <c r="C284" s="16"/>
      <c r="D284" s="16"/>
      <c r="E284" s="16"/>
      <c r="F284" s="16"/>
      <c r="G284" s="16"/>
      <c r="K284" s="1"/>
      <c r="L284" s="1"/>
      <c r="M284" s="1"/>
      <c r="N284" s="1"/>
      <c r="O284" s="1"/>
      <c r="P284" s="1"/>
      <c r="Q284" s="1"/>
      <c r="R284" s="1"/>
      <c r="S284" s="1"/>
      <c r="T284" s="1"/>
      <c r="U284" s="1"/>
      <c r="V284" s="1"/>
      <c r="W284" s="1"/>
      <c r="X284" s="1"/>
      <c r="Y284" s="1"/>
      <c r="Z284" s="1"/>
    </row>
    <row r="285" spans="1:26">
      <c r="A285" s="1"/>
      <c r="B285" s="16"/>
      <c r="C285" s="16"/>
      <c r="D285" s="16"/>
      <c r="E285" s="16"/>
      <c r="F285" s="16"/>
      <c r="G285" s="16"/>
      <c r="K285" s="1"/>
      <c r="L285" s="1"/>
      <c r="M285" s="1"/>
      <c r="N285" s="1"/>
      <c r="O285" s="1"/>
      <c r="P285" s="1"/>
      <c r="Q285" s="1"/>
      <c r="R285" s="1"/>
      <c r="S285" s="1"/>
      <c r="T285" s="1"/>
      <c r="U285" s="1"/>
      <c r="V285" s="1"/>
      <c r="W285" s="1"/>
      <c r="X285" s="1"/>
      <c r="Y285" s="1"/>
      <c r="Z285" s="1"/>
    </row>
    <row r="286" spans="1:26">
      <c r="A286" s="1"/>
      <c r="B286" s="16"/>
      <c r="C286" s="16"/>
      <c r="D286" s="16"/>
      <c r="E286" s="16"/>
      <c r="F286" s="16"/>
      <c r="G286" s="16"/>
      <c r="K286" s="1"/>
      <c r="L286" s="1"/>
      <c r="M286" s="1"/>
      <c r="N286" s="1"/>
      <c r="O286" s="1"/>
      <c r="P286" s="1"/>
      <c r="Q286" s="1"/>
      <c r="R286" s="1"/>
      <c r="S286" s="1"/>
      <c r="T286" s="1"/>
      <c r="U286" s="1"/>
      <c r="V286" s="1"/>
      <c r="W286" s="1"/>
      <c r="X286" s="1"/>
      <c r="Y286" s="1"/>
      <c r="Z286" s="1"/>
    </row>
    <row r="287" spans="1:26">
      <c r="A287" s="1"/>
      <c r="B287" s="16"/>
      <c r="C287" s="16"/>
      <c r="D287" s="16"/>
      <c r="E287" s="16"/>
      <c r="F287" s="16"/>
      <c r="G287" s="16"/>
      <c r="K287" s="1"/>
      <c r="L287" s="1"/>
      <c r="M287" s="1"/>
      <c r="N287" s="1"/>
      <c r="O287" s="1"/>
      <c r="P287" s="1"/>
      <c r="Q287" s="1"/>
      <c r="R287" s="1"/>
      <c r="S287" s="1"/>
      <c r="T287" s="1"/>
      <c r="U287" s="1"/>
      <c r="V287" s="1"/>
      <c r="W287" s="1"/>
      <c r="X287" s="1"/>
      <c r="Y287" s="1"/>
      <c r="Z287" s="1"/>
    </row>
    <row r="288" spans="1:26">
      <c r="A288" s="1"/>
      <c r="B288" s="16"/>
      <c r="C288" s="16"/>
      <c r="D288" s="16"/>
      <c r="E288" s="16"/>
      <c r="F288" s="16"/>
      <c r="G288" s="16"/>
      <c r="K288" s="1"/>
      <c r="L288" s="1"/>
      <c r="M288" s="1"/>
      <c r="N288" s="1"/>
      <c r="O288" s="1"/>
      <c r="P288" s="1"/>
      <c r="Q288" s="1"/>
      <c r="R288" s="1"/>
      <c r="S288" s="1"/>
      <c r="T288" s="1"/>
      <c r="U288" s="1"/>
      <c r="V288" s="1"/>
      <c r="W288" s="1"/>
      <c r="X288" s="1"/>
      <c r="Y288" s="1"/>
      <c r="Z288" s="1"/>
    </row>
    <row r="289" spans="1:26">
      <c r="A289" s="1"/>
      <c r="B289" s="16"/>
      <c r="C289" s="16"/>
      <c r="D289" s="16"/>
      <c r="E289" s="16"/>
      <c r="F289" s="16"/>
      <c r="G289" s="16"/>
      <c r="K289" s="1"/>
      <c r="L289" s="1"/>
      <c r="M289" s="1"/>
      <c r="N289" s="1"/>
      <c r="O289" s="1"/>
      <c r="P289" s="1"/>
      <c r="Q289" s="1"/>
      <c r="R289" s="1"/>
      <c r="S289" s="1"/>
      <c r="T289" s="1"/>
      <c r="U289" s="1"/>
      <c r="V289" s="1"/>
      <c r="W289" s="1"/>
      <c r="X289" s="1"/>
      <c r="Y289" s="1"/>
      <c r="Z289" s="1"/>
    </row>
    <row r="290" spans="1:26">
      <c r="A290" s="1"/>
      <c r="B290" s="16"/>
      <c r="C290" s="16"/>
      <c r="D290" s="16"/>
      <c r="E290" s="16"/>
      <c r="F290" s="16"/>
      <c r="G290" s="16"/>
      <c r="K290" s="1"/>
      <c r="L290" s="1"/>
      <c r="M290" s="1"/>
      <c r="N290" s="1"/>
      <c r="O290" s="1"/>
      <c r="P290" s="1"/>
      <c r="Q290" s="1"/>
      <c r="R290" s="1"/>
      <c r="S290" s="1"/>
      <c r="T290" s="1"/>
      <c r="U290" s="1"/>
      <c r="V290" s="1"/>
      <c r="W290" s="1"/>
      <c r="X290" s="1"/>
      <c r="Y290" s="1"/>
      <c r="Z290" s="1"/>
    </row>
    <row r="291" spans="1:26">
      <c r="A291" s="1"/>
      <c r="B291" s="16"/>
      <c r="C291" s="16"/>
      <c r="D291" s="16"/>
      <c r="E291" s="16"/>
      <c r="F291" s="16"/>
      <c r="G291" s="16"/>
      <c r="K291" s="1"/>
      <c r="L291" s="1"/>
      <c r="M291" s="1"/>
      <c r="N291" s="1"/>
      <c r="O291" s="1"/>
      <c r="P291" s="1"/>
      <c r="Q291" s="1"/>
      <c r="R291" s="1"/>
      <c r="S291" s="1"/>
      <c r="T291" s="1"/>
      <c r="U291" s="1"/>
      <c r="V291" s="1"/>
      <c r="W291" s="1"/>
      <c r="X291" s="1"/>
      <c r="Y291" s="1"/>
      <c r="Z291" s="1"/>
    </row>
    <row r="292" spans="1:26">
      <c r="A292" s="1"/>
      <c r="B292" s="16"/>
      <c r="C292" s="16"/>
      <c r="D292" s="16"/>
      <c r="E292" s="16"/>
      <c r="F292" s="16"/>
      <c r="G292" s="16"/>
      <c r="K292" s="1"/>
      <c r="L292" s="1"/>
      <c r="M292" s="1"/>
      <c r="N292" s="1"/>
      <c r="O292" s="1"/>
      <c r="P292" s="1"/>
      <c r="Q292" s="1"/>
      <c r="R292" s="1"/>
      <c r="S292" s="1"/>
      <c r="T292" s="1"/>
      <c r="U292" s="1"/>
      <c r="V292" s="1"/>
      <c r="W292" s="1"/>
      <c r="X292" s="1"/>
      <c r="Y292" s="1"/>
      <c r="Z292" s="1"/>
    </row>
    <row r="293" spans="1:26">
      <c r="A293" s="1"/>
      <c r="B293" s="16"/>
      <c r="C293" s="16"/>
      <c r="D293" s="16"/>
      <c r="E293" s="16"/>
      <c r="F293" s="16"/>
      <c r="G293" s="16"/>
      <c r="K293" s="1"/>
      <c r="L293" s="1"/>
      <c r="M293" s="1"/>
      <c r="N293" s="1"/>
      <c r="O293" s="1"/>
      <c r="P293" s="1"/>
      <c r="Q293" s="1"/>
      <c r="R293" s="1"/>
      <c r="S293" s="1"/>
      <c r="T293" s="1"/>
      <c r="U293" s="1"/>
      <c r="V293" s="1"/>
      <c r="W293" s="1"/>
      <c r="X293" s="1"/>
      <c r="Y293" s="1"/>
      <c r="Z293" s="1"/>
    </row>
    <row r="294" spans="1:26">
      <c r="A294" s="1"/>
      <c r="B294" s="16"/>
      <c r="C294" s="16"/>
      <c r="D294" s="16"/>
      <c r="E294" s="16"/>
      <c r="F294" s="16"/>
      <c r="G294" s="16"/>
      <c r="K294" s="1"/>
      <c r="L294" s="1"/>
      <c r="M294" s="1"/>
      <c r="N294" s="1"/>
      <c r="O294" s="1"/>
      <c r="P294" s="1"/>
      <c r="Q294" s="1"/>
      <c r="R294" s="1"/>
      <c r="S294" s="1"/>
      <c r="T294" s="1"/>
      <c r="U294" s="1"/>
      <c r="V294" s="1"/>
      <c r="W294" s="1"/>
      <c r="X294" s="1"/>
      <c r="Y294" s="1"/>
      <c r="Z294" s="1"/>
    </row>
    <row r="295" spans="1:26">
      <c r="A295" s="1"/>
      <c r="B295" s="16"/>
      <c r="C295" s="16"/>
      <c r="D295" s="16"/>
      <c r="E295" s="16"/>
      <c r="F295" s="16"/>
      <c r="G295" s="16"/>
      <c r="K295" s="1"/>
      <c r="L295" s="1"/>
      <c r="M295" s="1"/>
      <c r="N295" s="1"/>
      <c r="O295" s="1"/>
      <c r="P295" s="1"/>
      <c r="Q295" s="1"/>
      <c r="R295" s="1"/>
      <c r="S295" s="1"/>
      <c r="T295" s="1"/>
      <c r="U295" s="1"/>
      <c r="V295" s="1"/>
      <c r="W295" s="1"/>
      <c r="X295" s="1"/>
      <c r="Y295" s="1"/>
      <c r="Z295" s="1"/>
    </row>
    <row r="296" spans="1:26">
      <c r="A296" s="1"/>
      <c r="B296" s="16"/>
      <c r="C296" s="16"/>
      <c r="D296" s="16"/>
      <c r="E296" s="16"/>
      <c r="F296" s="16"/>
      <c r="G296" s="16"/>
      <c r="K296" s="1"/>
      <c r="L296" s="1"/>
      <c r="M296" s="1"/>
      <c r="N296" s="1"/>
      <c r="O296" s="1"/>
      <c r="P296" s="1"/>
      <c r="Q296" s="1"/>
      <c r="R296" s="1"/>
      <c r="S296" s="1"/>
      <c r="T296" s="1"/>
      <c r="U296" s="1"/>
      <c r="V296" s="1"/>
      <c r="W296" s="1"/>
      <c r="X296" s="1"/>
      <c r="Y296" s="1"/>
      <c r="Z296" s="1"/>
    </row>
    <row r="297" spans="1:26">
      <c r="A297" s="1"/>
      <c r="B297" s="16"/>
      <c r="C297" s="16"/>
      <c r="D297" s="16"/>
      <c r="E297" s="16"/>
      <c r="F297" s="16"/>
      <c r="G297" s="16"/>
      <c r="K297" s="1"/>
      <c r="L297" s="1"/>
      <c r="M297" s="1"/>
      <c r="N297" s="1"/>
      <c r="O297" s="1"/>
      <c r="P297" s="1"/>
      <c r="Q297" s="1"/>
      <c r="R297" s="1"/>
      <c r="S297" s="1"/>
      <c r="T297" s="1"/>
      <c r="U297" s="1"/>
      <c r="V297" s="1"/>
      <c r="W297" s="1"/>
      <c r="X297" s="1"/>
      <c r="Y297" s="1"/>
      <c r="Z297" s="1"/>
    </row>
    <row r="298" spans="1:26">
      <c r="A298" s="1"/>
      <c r="B298" s="16"/>
      <c r="C298" s="16"/>
      <c r="D298" s="16"/>
      <c r="E298" s="16"/>
      <c r="F298" s="16"/>
      <c r="G298" s="16"/>
      <c r="K298" s="1"/>
      <c r="L298" s="1"/>
      <c r="M298" s="1"/>
      <c r="N298" s="1"/>
      <c r="O298" s="1"/>
      <c r="P298" s="1"/>
      <c r="Q298" s="1"/>
      <c r="R298" s="1"/>
      <c r="S298" s="1"/>
      <c r="T298" s="1"/>
      <c r="U298" s="1"/>
      <c r="V298" s="1"/>
      <c r="W298" s="1"/>
      <c r="X298" s="1"/>
      <c r="Y298" s="1"/>
      <c r="Z298" s="1"/>
    </row>
    <row r="299" spans="1:26">
      <c r="A299" s="1"/>
      <c r="B299" s="16"/>
      <c r="C299" s="16"/>
      <c r="D299" s="16"/>
      <c r="E299" s="16"/>
      <c r="F299" s="16"/>
      <c r="G299" s="16"/>
      <c r="K299" s="1"/>
      <c r="L299" s="1"/>
      <c r="M299" s="1"/>
      <c r="N299" s="1"/>
      <c r="O299" s="1"/>
      <c r="P299" s="1"/>
      <c r="Q299" s="1"/>
      <c r="R299" s="1"/>
      <c r="S299" s="1"/>
      <c r="T299" s="1"/>
      <c r="U299" s="1"/>
      <c r="V299" s="1"/>
      <c r="W299" s="1"/>
      <c r="X299" s="1"/>
      <c r="Y299" s="1"/>
      <c r="Z299" s="1"/>
    </row>
    <row r="300" spans="1:26">
      <c r="A300" s="1"/>
      <c r="B300" s="16"/>
      <c r="C300" s="16"/>
      <c r="D300" s="16"/>
      <c r="E300" s="16"/>
      <c r="F300" s="16"/>
      <c r="G300" s="16"/>
      <c r="K300" s="1"/>
      <c r="L300" s="1"/>
      <c r="M300" s="1"/>
      <c r="N300" s="1"/>
      <c r="O300" s="1"/>
      <c r="P300" s="1"/>
      <c r="Q300" s="1"/>
      <c r="R300" s="1"/>
      <c r="S300" s="1"/>
      <c r="T300" s="1"/>
      <c r="U300" s="1"/>
      <c r="V300" s="1"/>
      <c r="W300" s="1"/>
      <c r="X300" s="1"/>
      <c r="Y300" s="1"/>
      <c r="Z300" s="1"/>
    </row>
    <row r="301" spans="1:26">
      <c r="A301" s="1"/>
      <c r="B301" s="16"/>
      <c r="C301" s="16"/>
      <c r="D301" s="16"/>
      <c r="E301" s="16"/>
      <c r="F301" s="16"/>
      <c r="G301" s="16"/>
      <c r="K301" s="1"/>
      <c r="L301" s="1"/>
      <c r="M301" s="1"/>
      <c r="N301" s="1"/>
      <c r="O301" s="1"/>
      <c r="P301" s="1"/>
      <c r="Q301" s="1"/>
      <c r="R301" s="1"/>
      <c r="S301" s="1"/>
      <c r="T301" s="1"/>
      <c r="U301" s="1"/>
      <c r="V301" s="1"/>
      <c r="W301" s="1"/>
      <c r="X301" s="1"/>
      <c r="Y301" s="1"/>
      <c r="Z301" s="1"/>
    </row>
    <row r="302" spans="1:26">
      <c r="A302" s="1"/>
      <c r="B302" s="16"/>
      <c r="C302" s="16"/>
      <c r="D302" s="16"/>
      <c r="E302" s="16"/>
      <c r="F302" s="16"/>
      <c r="G302" s="16"/>
      <c r="K302" s="1"/>
      <c r="L302" s="1"/>
      <c r="M302" s="1"/>
      <c r="N302" s="1"/>
      <c r="O302" s="1"/>
      <c r="P302" s="1"/>
      <c r="Q302" s="1"/>
      <c r="R302" s="1"/>
      <c r="S302" s="1"/>
      <c r="T302" s="1"/>
      <c r="U302" s="1"/>
      <c r="V302" s="1"/>
      <c r="W302" s="1"/>
      <c r="X302" s="1"/>
      <c r="Y302" s="1"/>
      <c r="Z302" s="1"/>
    </row>
    <row r="303" spans="1:26">
      <c r="A303" s="1"/>
      <c r="B303" s="16"/>
      <c r="C303" s="16"/>
      <c r="D303" s="16"/>
      <c r="E303" s="16"/>
      <c r="F303" s="16"/>
      <c r="G303" s="16"/>
      <c r="K303" s="1"/>
      <c r="L303" s="1"/>
      <c r="M303" s="1"/>
      <c r="N303" s="1"/>
      <c r="O303" s="1"/>
      <c r="P303" s="1"/>
      <c r="Q303" s="1"/>
      <c r="R303" s="1"/>
      <c r="S303" s="1"/>
      <c r="T303" s="1"/>
      <c r="U303" s="1"/>
      <c r="V303" s="1"/>
      <c r="W303" s="1"/>
      <c r="X303" s="1"/>
      <c r="Y303" s="1"/>
      <c r="Z303" s="1"/>
    </row>
    <row r="304" spans="1:26">
      <c r="A304" s="1"/>
      <c r="B304" s="16"/>
      <c r="C304" s="16"/>
      <c r="D304" s="16"/>
      <c r="E304" s="16"/>
      <c r="F304" s="16"/>
      <c r="G304" s="16"/>
      <c r="K304" s="1"/>
      <c r="L304" s="1"/>
      <c r="M304" s="1"/>
      <c r="N304" s="1"/>
      <c r="O304" s="1"/>
      <c r="P304" s="1"/>
      <c r="Q304" s="1"/>
      <c r="R304" s="1"/>
      <c r="S304" s="1"/>
      <c r="T304" s="1"/>
      <c r="U304" s="1"/>
      <c r="V304" s="1"/>
      <c r="W304" s="1"/>
      <c r="X304" s="1"/>
      <c r="Y304" s="1"/>
      <c r="Z304" s="1"/>
    </row>
    <row r="305" spans="1:26">
      <c r="A305" s="1"/>
      <c r="B305" s="16"/>
      <c r="C305" s="16"/>
      <c r="D305" s="16"/>
      <c r="E305" s="16"/>
      <c r="F305" s="16"/>
      <c r="G305" s="16"/>
      <c r="K305" s="1"/>
      <c r="L305" s="1"/>
      <c r="M305" s="1"/>
      <c r="N305" s="1"/>
      <c r="O305" s="1"/>
      <c r="P305" s="1"/>
      <c r="Q305" s="1"/>
      <c r="R305" s="1"/>
      <c r="S305" s="1"/>
      <c r="T305" s="1"/>
      <c r="U305" s="1"/>
      <c r="V305" s="1"/>
      <c r="W305" s="1"/>
      <c r="X305" s="1"/>
      <c r="Y305" s="1"/>
      <c r="Z305" s="1"/>
    </row>
    <row r="306" spans="1:26">
      <c r="A306" s="1"/>
      <c r="B306" s="16"/>
      <c r="C306" s="16"/>
      <c r="D306" s="16"/>
      <c r="E306" s="16"/>
      <c r="F306" s="16"/>
      <c r="G306" s="16"/>
      <c r="K306" s="1"/>
      <c r="L306" s="1"/>
      <c r="M306" s="1"/>
      <c r="N306" s="1"/>
      <c r="O306" s="1"/>
      <c r="P306" s="1"/>
      <c r="Q306" s="1"/>
      <c r="R306" s="1"/>
      <c r="S306" s="1"/>
      <c r="T306" s="1"/>
      <c r="U306" s="1"/>
      <c r="V306" s="1"/>
      <c r="W306" s="1"/>
      <c r="X306" s="1"/>
      <c r="Y306" s="1"/>
      <c r="Z306" s="1"/>
    </row>
    <row r="307" spans="1:26">
      <c r="A307" s="1"/>
      <c r="B307" s="16"/>
      <c r="C307" s="16"/>
      <c r="D307" s="16"/>
      <c r="E307" s="16"/>
      <c r="F307" s="16"/>
      <c r="G307" s="16"/>
      <c r="K307" s="1"/>
      <c r="L307" s="1"/>
      <c r="M307" s="1"/>
      <c r="N307" s="1"/>
      <c r="O307" s="1"/>
      <c r="P307" s="1"/>
      <c r="Q307" s="1"/>
      <c r="R307" s="1"/>
      <c r="S307" s="1"/>
      <c r="T307" s="1"/>
      <c r="U307" s="1"/>
      <c r="V307" s="1"/>
      <c r="W307" s="1"/>
      <c r="X307" s="1"/>
      <c r="Y307" s="1"/>
      <c r="Z307" s="1"/>
    </row>
    <row r="308" spans="1:26">
      <c r="A308" s="1"/>
      <c r="B308" s="16"/>
      <c r="C308" s="16"/>
      <c r="D308" s="16"/>
      <c r="E308" s="16"/>
      <c r="F308" s="16"/>
      <c r="G308" s="16"/>
      <c r="K308" s="1"/>
      <c r="L308" s="1"/>
      <c r="M308" s="1"/>
      <c r="N308" s="1"/>
      <c r="O308" s="1"/>
      <c r="P308" s="1"/>
      <c r="Q308" s="1"/>
      <c r="R308" s="1"/>
      <c r="S308" s="1"/>
      <c r="T308" s="1"/>
      <c r="U308" s="1"/>
      <c r="V308" s="1"/>
      <c r="W308" s="1"/>
      <c r="X308" s="1"/>
      <c r="Y308" s="1"/>
      <c r="Z308" s="1"/>
    </row>
    <row r="309" spans="1:26">
      <c r="A309" s="1"/>
      <c r="B309" s="16"/>
      <c r="C309" s="16"/>
      <c r="D309" s="16"/>
      <c r="E309" s="16"/>
      <c r="F309" s="16"/>
      <c r="G309" s="16"/>
      <c r="K309" s="1"/>
      <c r="L309" s="1"/>
      <c r="M309" s="1"/>
      <c r="N309" s="1"/>
      <c r="O309" s="1"/>
      <c r="P309" s="1"/>
      <c r="Q309" s="1"/>
      <c r="R309" s="1"/>
      <c r="S309" s="1"/>
      <c r="T309" s="1"/>
      <c r="U309" s="1"/>
      <c r="V309" s="1"/>
      <c r="W309" s="1"/>
      <c r="X309" s="1"/>
      <c r="Y309" s="1"/>
      <c r="Z309" s="1"/>
    </row>
    <row r="310" spans="1:26">
      <c r="A310" s="1"/>
      <c r="B310" s="16"/>
      <c r="C310" s="16"/>
      <c r="D310" s="16"/>
      <c r="E310" s="16"/>
      <c r="F310" s="16"/>
      <c r="G310" s="16"/>
      <c r="K310" s="1"/>
      <c r="L310" s="1"/>
      <c r="M310" s="1"/>
      <c r="N310" s="1"/>
      <c r="O310" s="1"/>
      <c r="P310" s="1"/>
      <c r="Q310" s="1"/>
      <c r="R310" s="1"/>
      <c r="S310" s="1"/>
      <c r="T310" s="1"/>
      <c r="U310" s="1"/>
      <c r="V310" s="1"/>
      <c r="W310" s="1"/>
      <c r="X310" s="1"/>
      <c r="Y310" s="1"/>
      <c r="Z310" s="1"/>
    </row>
    <row r="311" spans="1:26">
      <c r="A311" s="1"/>
      <c r="B311" s="16"/>
      <c r="C311" s="16"/>
      <c r="D311" s="16"/>
      <c r="E311" s="16"/>
      <c r="F311" s="16"/>
      <c r="G311" s="16"/>
      <c r="K311" s="1"/>
      <c r="L311" s="1"/>
      <c r="M311" s="1"/>
      <c r="N311" s="1"/>
      <c r="O311" s="1"/>
      <c r="P311" s="1"/>
      <c r="Q311" s="1"/>
      <c r="R311" s="1"/>
      <c r="S311" s="1"/>
      <c r="T311" s="1"/>
      <c r="U311" s="1"/>
      <c r="V311" s="1"/>
      <c r="W311" s="1"/>
      <c r="X311" s="1"/>
      <c r="Y311" s="1"/>
      <c r="Z311" s="1"/>
    </row>
    <row r="312" spans="1:26">
      <c r="A312" s="1"/>
      <c r="B312" s="16"/>
      <c r="C312" s="16"/>
      <c r="D312" s="16"/>
      <c r="E312" s="16"/>
      <c r="F312" s="16"/>
      <c r="G312" s="16"/>
      <c r="K312" s="1"/>
      <c r="L312" s="1"/>
      <c r="M312" s="1"/>
      <c r="N312" s="1"/>
      <c r="O312" s="1"/>
      <c r="P312" s="1"/>
      <c r="Q312" s="1"/>
      <c r="R312" s="1"/>
      <c r="S312" s="1"/>
      <c r="T312" s="1"/>
      <c r="U312" s="1"/>
      <c r="V312" s="1"/>
      <c r="W312" s="1"/>
      <c r="X312" s="1"/>
      <c r="Y312" s="1"/>
      <c r="Z312" s="1"/>
    </row>
    <row r="313" spans="1:26">
      <c r="A313" s="1"/>
      <c r="B313" s="16"/>
      <c r="C313" s="16"/>
      <c r="D313" s="16"/>
      <c r="E313" s="16"/>
      <c r="F313" s="16"/>
      <c r="G313" s="16"/>
      <c r="K313" s="1"/>
      <c r="L313" s="1"/>
      <c r="M313" s="1"/>
      <c r="N313" s="1"/>
      <c r="O313" s="1"/>
      <c r="P313" s="1"/>
      <c r="Q313" s="1"/>
      <c r="R313" s="1"/>
      <c r="S313" s="1"/>
      <c r="T313" s="1"/>
      <c r="U313" s="1"/>
      <c r="V313" s="1"/>
      <c r="W313" s="1"/>
      <c r="X313" s="1"/>
      <c r="Y313" s="1"/>
      <c r="Z313" s="1"/>
    </row>
    <row r="314" spans="1:26">
      <c r="A314" s="1"/>
      <c r="B314" s="16"/>
      <c r="C314" s="16"/>
      <c r="D314" s="16"/>
      <c r="E314" s="16"/>
      <c r="F314" s="16"/>
      <c r="G314" s="16"/>
      <c r="K314" s="1"/>
      <c r="L314" s="1"/>
      <c r="M314" s="1"/>
      <c r="N314" s="1"/>
      <c r="O314" s="1"/>
      <c r="P314" s="1"/>
      <c r="Q314" s="1"/>
      <c r="R314" s="1"/>
      <c r="S314" s="1"/>
      <c r="T314" s="1"/>
      <c r="U314" s="1"/>
      <c r="V314" s="1"/>
      <c r="W314" s="1"/>
      <c r="X314" s="1"/>
      <c r="Y314" s="1"/>
      <c r="Z314" s="1"/>
    </row>
    <row r="315" spans="1:26">
      <c r="A315" s="1"/>
      <c r="B315" s="16"/>
      <c r="C315" s="16"/>
      <c r="D315" s="16"/>
      <c r="E315" s="16"/>
      <c r="F315" s="16"/>
      <c r="G315" s="16"/>
      <c r="K315" s="1"/>
      <c r="L315" s="1"/>
      <c r="M315" s="1"/>
      <c r="N315" s="1"/>
      <c r="O315" s="1"/>
      <c r="P315" s="1"/>
      <c r="Q315" s="1"/>
      <c r="R315" s="1"/>
      <c r="S315" s="1"/>
      <c r="T315" s="1"/>
      <c r="U315" s="1"/>
      <c r="V315" s="1"/>
      <c r="W315" s="1"/>
      <c r="X315" s="1"/>
      <c r="Y315" s="1"/>
      <c r="Z315" s="1"/>
    </row>
    <row r="316" spans="1:26">
      <c r="A316" s="1"/>
      <c r="B316" s="16"/>
      <c r="C316" s="16"/>
      <c r="D316" s="16"/>
      <c r="E316" s="16"/>
      <c r="F316" s="16"/>
      <c r="G316" s="16"/>
      <c r="K316" s="1"/>
      <c r="L316" s="1"/>
      <c r="M316" s="1"/>
      <c r="N316" s="1"/>
      <c r="O316" s="1"/>
      <c r="P316" s="1"/>
      <c r="Q316" s="1"/>
      <c r="R316" s="1"/>
      <c r="S316" s="1"/>
      <c r="T316" s="1"/>
      <c r="U316" s="1"/>
      <c r="V316" s="1"/>
      <c r="W316" s="1"/>
      <c r="X316" s="1"/>
      <c r="Y316" s="1"/>
      <c r="Z316" s="1"/>
    </row>
    <row r="317" spans="1:26">
      <c r="A317" s="1"/>
      <c r="B317" s="16"/>
      <c r="C317" s="16"/>
      <c r="D317" s="16"/>
      <c r="E317" s="16"/>
      <c r="F317" s="16"/>
      <c r="G317" s="16"/>
      <c r="K317" s="1"/>
      <c r="L317" s="1"/>
      <c r="M317" s="1"/>
      <c r="N317" s="1"/>
      <c r="O317" s="1"/>
      <c r="P317" s="1"/>
      <c r="Q317" s="1"/>
      <c r="R317" s="1"/>
      <c r="S317" s="1"/>
      <c r="T317" s="1"/>
      <c r="U317" s="1"/>
      <c r="V317" s="1"/>
      <c r="W317" s="1"/>
      <c r="X317" s="1"/>
      <c r="Y317" s="1"/>
      <c r="Z317" s="1"/>
    </row>
    <row r="318" spans="1:26">
      <c r="A318" s="1"/>
      <c r="B318" s="16"/>
      <c r="C318" s="16"/>
      <c r="D318" s="16"/>
      <c r="E318" s="16"/>
      <c r="F318" s="16"/>
      <c r="G318" s="16"/>
      <c r="K318" s="1"/>
      <c r="L318" s="1"/>
      <c r="M318" s="1"/>
      <c r="N318" s="1"/>
      <c r="O318" s="1"/>
      <c r="P318" s="1"/>
      <c r="Q318" s="1"/>
      <c r="R318" s="1"/>
      <c r="S318" s="1"/>
      <c r="T318" s="1"/>
      <c r="U318" s="1"/>
      <c r="V318" s="1"/>
      <c r="W318" s="1"/>
      <c r="X318" s="1"/>
      <c r="Y318" s="1"/>
      <c r="Z318" s="1"/>
    </row>
    <row r="319" spans="1:26">
      <c r="A319" s="1"/>
      <c r="B319" s="16"/>
      <c r="C319" s="16"/>
      <c r="D319" s="16"/>
      <c r="E319" s="16"/>
      <c r="F319" s="16"/>
      <c r="G319" s="16"/>
      <c r="K319" s="1"/>
      <c r="L319" s="1"/>
      <c r="M319" s="1"/>
      <c r="N319" s="1"/>
      <c r="O319" s="1"/>
      <c r="P319" s="1"/>
      <c r="Q319" s="1"/>
      <c r="R319" s="1"/>
      <c r="S319" s="1"/>
      <c r="T319" s="1"/>
      <c r="U319" s="1"/>
      <c r="V319" s="1"/>
      <c r="W319" s="1"/>
      <c r="X319" s="1"/>
      <c r="Y319" s="1"/>
      <c r="Z319" s="1"/>
    </row>
    <row r="320" spans="1:26">
      <c r="A320" s="1"/>
      <c r="B320" s="16"/>
      <c r="C320" s="16"/>
      <c r="D320" s="16"/>
      <c r="E320" s="16"/>
      <c r="F320" s="16"/>
      <c r="G320" s="16"/>
      <c r="K320" s="1"/>
      <c r="L320" s="1"/>
      <c r="M320" s="1"/>
      <c r="N320" s="1"/>
      <c r="O320" s="1"/>
      <c r="P320" s="1"/>
      <c r="Q320" s="1"/>
      <c r="R320" s="1"/>
      <c r="S320" s="1"/>
      <c r="T320" s="1"/>
      <c r="U320" s="1"/>
      <c r="V320" s="1"/>
      <c r="W320" s="1"/>
      <c r="X320" s="1"/>
      <c r="Y320" s="1"/>
      <c r="Z320" s="1"/>
    </row>
    <row r="321" spans="1:26">
      <c r="A321" s="1"/>
      <c r="B321" s="16"/>
      <c r="C321" s="16"/>
      <c r="D321" s="16"/>
      <c r="E321" s="16"/>
      <c r="F321" s="16"/>
      <c r="G321" s="16"/>
      <c r="K321" s="1"/>
      <c r="L321" s="1"/>
      <c r="M321" s="1"/>
      <c r="N321" s="1"/>
      <c r="O321" s="1"/>
      <c r="P321" s="1"/>
      <c r="Q321" s="1"/>
      <c r="R321" s="1"/>
      <c r="S321" s="1"/>
      <c r="T321" s="1"/>
      <c r="U321" s="1"/>
      <c r="V321" s="1"/>
      <c r="W321" s="1"/>
      <c r="X321" s="1"/>
      <c r="Y321" s="1"/>
      <c r="Z321" s="1"/>
    </row>
    <row r="322" spans="1:26">
      <c r="A322" s="1"/>
      <c r="B322" s="16"/>
      <c r="C322" s="16"/>
      <c r="D322" s="16"/>
      <c r="E322" s="16"/>
      <c r="F322" s="16"/>
      <c r="G322" s="16"/>
      <c r="K322" s="1"/>
      <c r="L322" s="1"/>
      <c r="M322" s="1"/>
      <c r="N322" s="1"/>
      <c r="O322" s="1"/>
      <c r="P322" s="1"/>
      <c r="Q322" s="1"/>
      <c r="R322" s="1"/>
      <c r="S322" s="1"/>
      <c r="T322" s="1"/>
      <c r="U322" s="1"/>
      <c r="V322" s="1"/>
      <c r="W322" s="1"/>
      <c r="X322" s="1"/>
      <c r="Y322" s="1"/>
      <c r="Z322" s="1"/>
    </row>
    <row r="323" spans="1:26">
      <c r="A323" s="1"/>
      <c r="B323" s="16"/>
      <c r="C323" s="16"/>
      <c r="D323" s="16"/>
      <c r="E323" s="16"/>
      <c r="F323" s="16"/>
      <c r="G323" s="16"/>
      <c r="K323" s="1"/>
      <c r="L323" s="1"/>
      <c r="M323" s="1"/>
      <c r="N323" s="1"/>
      <c r="O323" s="1"/>
      <c r="P323" s="1"/>
      <c r="Q323" s="1"/>
      <c r="R323" s="1"/>
      <c r="S323" s="1"/>
      <c r="T323" s="1"/>
      <c r="U323" s="1"/>
      <c r="V323" s="1"/>
      <c r="W323" s="1"/>
      <c r="X323" s="1"/>
      <c r="Y323" s="1"/>
      <c r="Z323" s="1"/>
    </row>
    <row r="324" spans="1:26">
      <c r="A324" s="1"/>
      <c r="B324" s="16"/>
      <c r="C324" s="16"/>
      <c r="D324" s="16"/>
      <c r="E324" s="16"/>
      <c r="F324" s="16"/>
      <c r="G324" s="16"/>
      <c r="K324" s="1"/>
      <c r="L324" s="1"/>
      <c r="M324" s="1"/>
      <c r="N324" s="1"/>
      <c r="O324" s="1"/>
      <c r="P324" s="1"/>
      <c r="Q324" s="1"/>
      <c r="R324" s="1"/>
      <c r="S324" s="1"/>
      <c r="T324" s="1"/>
      <c r="U324" s="1"/>
      <c r="V324" s="1"/>
      <c r="W324" s="1"/>
      <c r="X324" s="1"/>
      <c r="Y324" s="1"/>
      <c r="Z324" s="1"/>
    </row>
    <row r="325" spans="1:26">
      <c r="A325" s="1"/>
      <c r="B325" s="16"/>
      <c r="C325" s="16"/>
      <c r="D325" s="16"/>
      <c r="E325" s="16"/>
      <c r="F325" s="16"/>
      <c r="G325" s="16"/>
      <c r="K325" s="1"/>
      <c r="L325" s="1"/>
      <c r="M325" s="1"/>
      <c r="N325" s="1"/>
      <c r="O325" s="1"/>
      <c r="P325" s="1"/>
      <c r="Q325" s="1"/>
      <c r="R325" s="1"/>
      <c r="S325" s="1"/>
      <c r="T325" s="1"/>
      <c r="U325" s="1"/>
      <c r="V325" s="1"/>
      <c r="W325" s="1"/>
      <c r="X325" s="1"/>
      <c r="Y325" s="1"/>
      <c r="Z325" s="1"/>
    </row>
    <row r="326" spans="1:26">
      <c r="A326" s="1"/>
      <c r="B326" s="16"/>
      <c r="C326" s="16"/>
      <c r="D326" s="16"/>
      <c r="E326" s="16"/>
      <c r="F326" s="16"/>
      <c r="G326" s="16"/>
      <c r="K326" s="1"/>
      <c r="L326" s="1"/>
      <c r="M326" s="1"/>
      <c r="N326" s="1"/>
      <c r="O326" s="1"/>
      <c r="P326" s="1"/>
      <c r="Q326" s="1"/>
      <c r="R326" s="1"/>
      <c r="S326" s="1"/>
      <c r="T326" s="1"/>
      <c r="U326" s="1"/>
      <c r="V326" s="1"/>
      <c r="W326" s="1"/>
      <c r="X326" s="1"/>
      <c r="Y326" s="1"/>
      <c r="Z326" s="1"/>
    </row>
    <row r="327" spans="1:26">
      <c r="A327" s="1"/>
      <c r="B327" s="16"/>
      <c r="C327" s="16"/>
      <c r="D327" s="16"/>
      <c r="E327" s="16"/>
      <c r="F327" s="16"/>
      <c r="G327" s="16"/>
      <c r="K327" s="1"/>
      <c r="L327" s="1"/>
      <c r="M327" s="1"/>
      <c r="N327" s="1"/>
      <c r="O327" s="1"/>
      <c r="P327" s="1"/>
      <c r="Q327" s="1"/>
      <c r="R327" s="1"/>
      <c r="S327" s="1"/>
      <c r="T327" s="1"/>
      <c r="U327" s="1"/>
      <c r="V327" s="1"/>
      <c r="W327" s="1"/>
      <c r="X327" s="1"/>
      <c r="Y327" s="1"/>
      <c r="Z327" s="1"/>
    </row>
    <row r="328" spans="1:26">
      <c r="A328" s="1"/>
      <c r="B328" s="16"/>
      <c r="C328" s="16"/>
      <c r="D328" s="16"/>
      <c r="E328" s="16"/>
      <c r="F328" s="16"/>
      <c r="G328" s="16"/>
      <c r="K328" s="1"/>
      <c r="L328" s="1"/>
      <c r="M328" s="1"/>
      <c r="N328" s="1"/>
      <c r="O328" s="1"/>
      <c r="P328" s="1"/>
      <c r="Q328" s="1"/>
      <c r="R328" s="1"/>
      <c r="S328" s="1"/>
      <c r="T328" s="1"/>
      <c r="U328" s="1"/>
      <c r="V328" s="1"/>
      <c r="W328" s="1"/>
      <c r="X328" s="1"/>
      <c r="Y328" s="1"/>
      <c r="Z328" s="1"/>
    </row>
    <row r="329" spans="1:26">
      <c r="A329" s="1"/>
      <c r="B329" s="16"/>
      <c r="C329" s="16"/>
      <c r="D329" s="16"/>
      <c r="E329" s="16"/>
      <c r="F329" s="16"/>
      <c r="G329" s="16"/>
      <c r="K329" s="1"/>
      <c r="L329" s="1"/>
      <c r="M329" s="1"/>
      <c r="N329" s="1"/>
      <c r="O329" s="1"/>
      <c r="P329" s="1"/>
      <c r="Q329" s="1"/>
      <c r="R329" s="1"/>
      <c r="S329" s="1"/>
      <c r="T329" s="1"/>
      <c r="U329" s="1"/>
      <c r="V329" s="1"/>
      <c r="W329" s="1"/>
      <c r="X329" s="1"/>
      <c r="Y329" s="1"/>
      <c r="Z329" s="1"/>
    </row>
    <row r="330" spans="1:26">
      <c r="A330" s="1"/>
      <c r="B330" s="16"/>
      <c r="C330" s="16"/>
      <c r="D330" s="16"/>
      <c r="E330" s="16"/>
      <c r="F330" s="16"/>
      <c r="G330" s="16"/>
      <c r="K330" s="1"/>
      <c r="L330" s="1"/>
      <c r="M330" s="1"/>
      <c r="N330" s="1"/>
      <c r="O330" s="1"/>
      <c r="P330" s="1"/>
      <c r="Q330" s="1"/>
      <c r="R330" s="1"/>
      <c r="S330" s="1"/>
      <c r="T330" s="1"/>
      <c r="U330" s="1"/>
      <c r="V330" s="1"/>
      <c r="W330" s="1"/>
      <c r="X330" s="1"/>
      <c r="Y330" s="1"/>
      <c r="Z330" s="1"/>
    </row>
    <row r="331" spans="1:26">
      <c r="A331" s="1"/>
      <c r="B331" s="16"/>
      <c r="C331" s="16"/>
      <c r="D331" s="16"/>
      <c r="E331" s="16"/>
      <c r="F331" s="16"/>
      <c r="G331" s="16"/>
      <c r="K331" s="1"/>
      <c r="L331" s="1"/>
      <c r="M331" s="1"/>
      <c r="N331" s="1"/>
      <c r="O331" s="1"/>
      <c r="P331" s="1"/>
      <c r="Q331" s="1"/>
      <c r="R331" s="1"/>
      <c r="S331" s="1"/>
      <c r="T331" s="1"/>
      <c r="U331" s="1"/>
      <c r="V331" s="1"/>
      <c r="W331" s="1"/>
      <c r="X331" s="1"/>
      <c r="Y331" s="1"/>
      <c r="Z331" s="1"/>
    </row>
    <row r="332" spans="1:26">
      <c r="A332" s="1"/>
      <c r="B332" s="16"/>
      <c r="C332" s="16"/>
      <c r="D332" s="16"/>
      <c r="E332" s="16"/>
      <c r="F332" s="16"/>
      <c r="G332" s="16"/>
      <c r="K332" s="1"/>
      <c r="L332" s="1"/>
      <c r="M332" s="1"/>
      <c r="N332" s="1"/>
      <c r="O332" s="1"/>
      <c r="P332" s="1"/>
      <c r="Q332" s="1"/>
      <c r="R332" s="1"/>
      <c r="S332" s="1"/>
      <c r="T332" s="1"/>
      <c r="U332" s="1"/>
      <c r="V332" s="1"/>
      <c r="W332" s="1"/>
      <c r="X332" s="1"/>
      <c r="Y332" s="1"/>
      <c r="Z332" s="1"/>
    </row>
    <row r="333" spans="1:26">
      <c r="A333" s="1"/>
      <c r="B333" s="16"/>
      <c r="C333" s="16"/>
      <c r="D333" s="16"/>
      <c r="E333" s="16"/>
      <c r="F333" s="16"/>
      <c r="G333" s="16"/>
      <c r="K333" s="1"/>
      <c r="L333" s="1"/>
      <c r="M333" s="1"/>
      <c r="N333" s="1"/>
      <c r="O333" s="1"/>
      <c r="P333" s="1"/>
      <c r="Q333" s="1"/>
      <c r="R333" s="1"/>
      <c r="S333" s="1"/>
      <c r="T333" s="1"/>
      <c r="U333" s="1"/>
      <c r="V333" s="1"/>
      <c r="W333" s="1"/>
      <c r="X333" s="1"/>
      <c r="Y333" s="1"/>
      <c r="Z333" s="1"/>
    </row>
    <row r="334" spans="1:26">
      <c r="A334" s="1"/>
      <c r="B334" s="16"/>
      <c r="C334" s="16"/>
      <c r="D334" s="16"/>
      <c r="E334" s="16"/>
      <c r="F334" s="16"/>
      <c r="G334" s="16"/>
      <c r="K334" s="1"/>
      <c r="L334" s="1"/>
      <c r="M334" s="1"/>
      <c r="N334" s="1"/>
      <c r="O334" s="1"/>
      <c r="P334" s="1"/>
      <c r="Q334" s="1"/>
      <c r="R334" s="1"/>
      <c r="S334" s="1"/>
      <c r="T334" s="1"/>
      <c r="U334" s="1"/>
      <c r="V334" s="1"/>
      <c r="W334" s="1"/>
      <c r="X334" s="1"/>
      <c r="Y334" s="1"/>
      <c r="Z334" s="1"/>
    </row>
    <row r="335" spans="1:26">
      <c r="A335" s="1"/>
      <c r="B335" s="16"/>
      <c r="C335" s="16"/>
      <c r="D335" s="16"/>
      <c r="E335" s="16"/>
      <c r="F335" s="16"/>
      <c r="G335" s="16"/>
      <c r="K335" s="1"/>
      <c r="L335" s="1"/>
      <c r="M335" s="1"/>
      <c r="N335" s="1"/>
      <c r="O335" s="1"/>
      <c r="P335" s="1"/>
      <c r="Q335" s="1"/>
      <c r="R335" s="1"/>
      <c r="S335" s="1"/>
      <c r="T335" s="1"/>
      <c r="U335" s="1"/>
      <c r="V335" s="1"/>
      <c r="W335" s="1"/>
      <c r="X335" s="1"/>
      <c r="Y335" s="1"/>
      <c r="Z335" s="1"/>
    </row>
    <row r="336" spans="1:26">
      <c r="A336" s="1"/>
      <c r="B336" s="16"/>
      <c r="C336" s="16"/>
      <c r="D336" s="16"/>
      <c r="E336" s="16"/>
      <c r="F336" s="16"/>
      <c r="G336" s="16"/>
      <c r="K336" s="1"/>
      <c r="L336" s="1"/>
      <c r="M336" s="1"/>
      <c r="N336" s="1"/>
      <c r="O336" s="1"/>
      <c r="P336" s="1"/>
      <c r="Q336" s="1"/>
      <c r="R336" s="1"/>
      <c r="S336" s="1"/>
      <c r="T336" s="1"/>
      <c r="U336" s="1"/>
      <c r="V336" s="1"/>
      <c r="W336" s="1"/>
      <c r="X336" s="1"/>
      <c r="Y336" s="1"/>
      <c r="Z336" s="1"/>
    </row>
    <row r="337" spans="1:26">
      <c r="A337" s="1"/>
      <c r="B337" s="16"/>
      <c r="C337" s="16"/>
      <c r="D337" s="16"/>
      <c r="E337" s="16"/>
      <c r="F337" s="16"/>
      <c r="G337" s="16"/>
      <c r="K337" s="1"/>
      <c r="L337" s="1"/>
      <c r="M337" s="1"/>
      <c r="N337" s="1"/>
      <c r="O337" s="1"/>
      <c r="P337" s="1"/>
      <c r="Q337" s="1"/>
      <c r="R337" s="1"/>
      <c r="S337" s="1"/>
      <c r="T337" s="1"/>
      <c r="U337" s="1"/>
      <c r="V337" s="1"/>
      <c r="W337" s="1"/>
      <c r="X337" s="1"/>
      <c r="Y337" s="1"/>
      <c r="Z337" s="1"/>
    </row>
    <row r="338" spans="1:26">
      <c r="A338" s="1"/>
      <c r="B338" s="16"/>
      <c r="C338" s="16"/>
      <c r="D338" s="16"/>
      <c r="E338" s="16"/>
      <c r="F338" s="16"/>
      <c r="G338" s="16"/>
      <c r="K338" s="1"/>
      <c r="L338" s="1"/>
      <c r="M338" s="1"/>
      <c r="N338" s="1"/>
      <c r="O338" s="1"/>
      <c r="P338" s="1"/>
      <c r="Q338" s="1"/>
      <c r="R338" s="1"/>
      <c r="S338" s="1"/>
      <c r="T338" s="1"/>
      <c r="U338" s="1"/>
      <c r="V338" s="1"/>
      <c r="W338" s="1"/>
      <c r="X338" s="1"/>
      <c r="Y338" s="1"/>
      <c r="Z338" s="1"/>
    </row>
    <row r="339" spans="1:26">
      <c r="A339" s="1"/>
      <c r="B339" s="16"/>
      <c r="C339" s="16"/>
      <c r="D339" s="16"/>
      <c r="E339" s="16"/>
      <c r="F339" s="16"/>
      <c r="G339" s="16"/>
      <c r="K339" s="1"/>
      <c r="L339" s="1"/>
      <c r="M339" s="1"/>
      <c r="N339" s="1"/>
      <c r="O339" s="1"/>
      <c r="P339" s="1"/>
      <c r="Q339" s="1"/>
      <c r="R339" s="1"/>
      <c r="S339" s="1"/>
      <c r="T339" s="1"/>
      <c r="U339" s="1"/>
      <c r="V339" s="1"/>
      <c r="W339" s="1"/>
      <c r="X339" s="1"/>
      <c r="Y339" s="1"/>
      <c r="Z339" s="1"/>
    </row>
    <row r="340" spans="1:26">
      <c r="A340" s="1"/>
      <c r="B340" s="16"/>
      <c r="C340" s="16"/>
      <c r="D340" s="16"/>
      <c r="E340" s="16"/>
      <c r="F340" s="16"/>
      <c r="G340" s="16"/>
      <c r="K340" s="1"/>
      <c r="L340" s="1"/>
      <c r="M340" s="1"/>
      <c r="N340" s="1"/>
      <c r="O340" s="1"/>
      <c r="P340" s="1"/>
      <c r="Q340" s="1"/>
      <c r="R340" s="1"/>
      <c r="S340" s="1"/>
      <c r="T340" s="1"/>
      <c r="U340" s="1"/>
      <c r="V340" s="1"/>
      <c r="W340" s="1"/>
      <c r="X340" s="1"/>
      <c r="Y340" s="1"/>
      <c r="Z340" s="1"/>
    </row>
    <row r="341" spans="1:26">
      <c r="A341" s="1"/>
      <c r="B341" s="16"/>
      <c r="C341" s="16"/>
      <c r="D341" s="16"/>
      <c r="E341" s="16"/>
      <c r="F341" s="16"/>
      <c r="G341" s="16"/>
      <c r="K341" s="1"/>
      <c r="L341" s="1"/>
      <c r="M341" s="1"/>
      <c r="N341" s="1"/>
      <c r="O341" s="1"/>
      <c r="P341" s="1"/>
      <c r="Q341" s="1"/>
      <c r="R341" s="1"/>
      <c r="S341" s="1"/>
      <c r="T341" s="1"/>
      <c r="U341" s="1"/>
      <c r="V341" s="1"/>
      <c r="W341" s="1"/>
      <c r="X341" s="1"/>
      <c r="Y341" s="1"/>
      <c r="Z341" s="1"/>
    </row>
    <row r="342" spans="1:26">
      <c r="A342" s="1"/>
      <c r="B342" s="16"/>
      <c r="C342" s="16"/>
      <c r="D342" s="16"/>
      <c r="E342" s="16"/>
      <c r="F342" s="16"/>
      <c r="G342" s="16"/>
      <c r="K342" s="1"/>
      <c r="L342" s="1"/>
      <c r="M342" s="1"/>
      <c r="N342" s="1"/>
      <c r="O342" s="1"/>
      <c r="P342" s="1"/>
      <c r="Q342" s="1"/>
      <c r="R342" s="1"/>
      <c r="S342" s="1"/>
      <c r="T342" s="1"/>
      <c r="U342" s="1"/>
      <c r="V342" s="1"/>
      <c r="W342" s="1"/>
      <c r="X342" s="1"/>
      <c r="Y342" s="1"/>
      <c r="Z342" s="1"/>
    </row>
    <row r="343" spans="1:26">
      <c r="A343" s="1"/>
      <c r="B343" s="16"/>
      <c r="C343" s="16"/>
      <c r="D343" s="16"/>
      <c r="E343" s="16"/>
      <c r="F343" s="16"/>
      <c r="G343" s="16"/>
      <c r="K343" s="1"/>
      <c r="L343" s="1"/>
      <c r="M343" s="1"/>
      <c r="N343" s="1"/>
      <c r="O343" s="1"/>
      <c r="P343" s="1"/>
      <c r="Q343" s="1"/>
      <c r="R343" s="1"/>
      <c r="S343" s="1"/>
      <c r="T343" s="1"/>
      <c r="U343" s="1"/>
      <c r="V343" s="1"/>
      <c r="W343" s="1"/>
      <c r="X343" s="1"/>
      <c r="Y343" s="1"/>
      <c r="Z343" s="1"/>
    </row>
    <row r="344" spans="1:26">
      <c r="A344" s="1"/>
      <c r="B344" s="16"/>
      <c r="C344" s="16"/>
      <c r="D344" s="16"/>
      <c r="E344" s="16"/>
      <c r="F344" s="16"/>
      <c r="G344" s="16"/>
      <c r="K344" s="1"/>
      <c r="L344" s="1"/>
      <c r="M344" s="1"/>
      <c r="N344" s="1"/>
      <c r="O344" s="1"/>
      <c r="P344" s="1"/>
      <c r="Q344" s="1"/>
      <c r="R344" s="1"/>
      <c r="S344" s="1"/>
      <c r="T344" s="1"/>
      <c r="U344" s="1"/>
      <c r="V344" s="1"/>
      <c r="W344" s="1"/>
      <c r="X344" s="1"/>
      <c r="Y344" s="1"/>
      <c r="Z344" s="1"/>
    </row>
    <row r="345" spans="1:26">
      <c r="A345" s="1"/>
      <c r="B345" s="16"/>
      <c r="C345" s="16"/>
      <c r="D345" s="16"/>
      <c r="E345" s="16"/>
      <c r="F345" s="16"/>
      <c r="G345" s="16"/>
      <c r="K345" s="1"/>
      <c r="L345" s="1"/>
      <c r="M345" s="1"/>
      <c r="N345" s="1"/>
      <c r="O345" s="1"/>
      <c r="P345" s="1"/>
      <c r="Q345" s="1"/>
      <c r="R345" s="1"/>
      <c r="S345" s="1"/>
      <c r="T345" s="1"/>
      <c r="U345" s="1"/>
      <c r="V345" s="1"/>
      <c r="W345" s="1"/>
      <c r="X345" s="1"/>
      <c r="Y345" s="1"/>
      <c r="Z345" s="1"/>
    </row>
    <row r="346" spans="1:26">
      <c r="A346" s="1"/>
      <c r="B346" s="16"/>
      <c r="C346" s="16"/>
      <c r="D346" s="16"/>
      <c r="E346" s="16"/>
      <c r="F346" s="16"/>
      <c r="G346" s="16"/>
      <c r="K346" s="1"/>
      <c r="L346" s="1"/>
      <c r="M346" s="1"/>
      <c r="N346" s="1"/>
      <c r="O346" s="1"/>
      <c r="P346" s="1"/>
      <c r="Q346" s="1"/>
      <c r="R346" s="1"/>
      <c r="S346" s="1"/>
      <c r="T346" s="1"/>
      <c r="U346" s="1"/>
      <c r="V346" s="1"/>
      <c r="W346" s="1"/>
      <c r="X346" s="1"/>
      <c r="Y346" s="1"/>
      <c r="Z346" s="1"/>
    </row>
    <row r="347" spans="1:26">
      <c r="A347" s="1"/>
      <c r="B347" s="16"/>
      <c r="C347" s="16"/>
      <c r="D347" s="16"/>
      <c r="E347" s="16"/>
      <c r="F347" s="16"/>
      <c r="G347" s="16"/>
      <c r="K347" s="1"/>
      <c r="L347" s="1"/>
      <c r="M347" s="1"/>
      <c r="N347" s="1"/>
      <c r="O347" s="1"/>
      <c r="P347" s="1"/>
      <c r="Q347" s="1"/>
      <c r="R347" s="1"/>
      <c r="S347" s="1"/>
      <c r="T347" s="1"/>
      <c r="U347" s="1"/>
      <c r="V347" s="1"/>
      <c r="W347" s="1"/>
      <c r="X347" s="1"/>
      <c r="Y347" s="1"/>
      <c r="Z347" s="1"/>
    </row>
    <row r="348" spans="1:26">
      <c r="A348" s="1"/>
      <c r="B348" s="16"/>
      <c r="C348" s="16"/>
      <c r="D348" s="16"/>
      <c r="E348" s="16"/>
      <c r="F348" s="16"/>
      <c r="G348" s="16"/>
      <c r="K348" s="1"/>
      <c r="L348" s="1"/>
      <c r="M348" s="1"/>
      <c r="N348" s="1"/>
      <c r="O348" s="1"/>
      <c r="P348" s="1"/>
      <c r="Q348" s="1"/>
      <c r="R348" s="1"/>
      <c r="S348" s="1"/>
      <c r="T348" s="1"/>
      <c r="U348" s="1"/>
      <c r="V348" s="1"/>
      <c r="W348" s="1"/>
      <c r="X348" s="1"/>
      <c r="Y348" s="1"/>
      <c r="Z348" s="1"/>
    </row>
    <row r="349" spans="1:26">
      <c r="A349" s="1"/>
      <c r="B349" s="16"/>
      <c r="C349" s="16"/>
      <c r="D349" s="16"/>
      <c r="E349" s="16"/>
      <c r="F349" s="16"/>
      <c r="G349" s="16"/>
      <c r="K349" s="1"/>
      <c r="L349" s="1"/>
      <c r="M349" s="1"/>
      <c r="N349" s="1"/>
      <c r="O349" s="1"/>
      <c r="P349" s="1"/>
      <c r="Q349" s="1"/>
      <c r="R349" s="1"/>
      <c r="S349" s="1"/>
      <c r="T349" s="1"/>
      <c r="U349" s="1"/>
      <c r="V349" s="1"/>
      <c r="W349" s="1"/>
      <c r="X349" s="1"/>
      <c r="Y349" s="1"/>
      <c r="Z349" s="1"/>
    </row>
    <row r="350" spans="1:26">
      <c r="A350" s="1"/>
      <c r="B350" s="16"/>
      <c r="C350" s="16"/>
      <c r="D350" s="16"/>
      <c r="E350" s="16"/>
      <c r="F350" s="16"/>
      <c r="G350" s="16"/>
      <c r="K350" s="1"/>
      <c r="L350" s="1"/>
      <c r="M350" s="1"/>
      <c r="N350" s="1"/>
      <c r="O350" s="1"/>
      <c r="P350" s="1"/>
      <c r="Q350" s="1"/>
      <c r="R350" s="1"/>
      <c r="S350" s="1"/>
      <c r="T350" s="1"/>
      <c r="U350" s="1"/>
      <c r="V350" s="1"/>
      <c r="W350" s="1"/>
      <c r="X350" s="1"/>
      <c r="Y350" s="1"/>
      <c r="Z350" s="1"/>
    </row>
    <row r="351" spans="1:26">
      <c r="A351" s="1"/>
      <c r="B351" s="16"/>
      <c r="C351" s="16"/>
      <c r="D351" s="16"/>
      <c r="E351" s="16"/>
      <c r="F351" s="16"/>
      <c r="G351" s="16"/>
      <c r="K351" s="1"/>
      <c r="L351" s="1"/>
      <c r="M351" s="1"/>
      <c r="N351" s="1"/>
      <c r="O351" s="1"/>
      <c r="P351" s="1"/>
      <c r="Q351" s="1"/>
      <c r="R351" s="1"/>
      <c r="S351" s="1"/>
      <c r="T351" s="1"/>
      <c r="U351" s="1"/>
      <c r="V351" s="1"/>
      <c r="W351" s="1"/>
      <c r="X351" s="1"/>
      <c r="Y351" s="1"/>
      <c r="Z351" s="1"/>
    </row>
    <row r="352" spans="1:26">
      <c r="A352" s="1"/>
      <c r="B352" s="16"/>
      <c r="C352" s="16"/>
      <c r="D352" s="16"/>
      <c r="E352" s="16"/>
      <c r="F352" s="16"/>
      <c r="G352" s="16"/>
      <c r="K352" s="1"/>
      <c r="L352" s="1"/>
      <c r="M352" s="1"/>
      <c r="N352" s="1"/>
      <c r="O352" s="1"/>
      <c r="P352" s="1"/>
      <c r="Q352" s="1"/>
      <c r="R352" s="1"/>
      <c r="S352" s="1"/>
      <c r="T352" s="1"/>
      <c r="U352" s="1"/>
      <c r="V352" s="1"/>
      <c r="W352" s="1"/>
      <c r="X352" s="1"/>
      <c r="Y352" s="1"/>
      <c r="Z352" s="1"/>
    </row>
    <row r="353" spans="1:26">
      <c r="A353" s="1"/>
      <c r="B353" s="16"/>
      <c r="C353" s="16"/>
      <c r="D353" s="16"/>
      <c r="E353" s="16"/>
      <c r="F353" s="16"/>
      <c r="G353" s="16"/>
      <c r="K353" s="1"/>
      <c r="L353" s="1"/>
      <c r="M353" s="1"/>
      <c r="N353" s="1"/>
      <c r="O353" s="1"/>
      <c r="P353" s="1"/>
      <c r="Q353" s="1"/>
      <c r="R353" s="1"/>
      <c r="S353" s="1"/>
      <c r="T353" s="1"/>
      <c r="U353" s="1"/>
      <c r="V353" s="1"/>
      <c r="W353" s="1"/>
      <c r="X353" s="1"/>
      <c r="Y353" s="1"/>
      <c r="Z353" s="1"/>
    </row>
    <row r="354" spans="1:26">
      <c r="A354" s="1"/>
      <c r="B354" s="16"/>
      <c r="C354" s="16"/>
      <c r="D354" s="16"/>
      <c r="E354" s="16"/>
      <c r="F354" s="16"/>
      <c r="G354" s="16"/>
      <c r="K354" s="1"/>
      <c r="L354" s="1"/>
      <c r="M354" s="1"/>
      <c r="N354" s="1"/>
      <c r="O354" s="1"/>
      <c r="P354" s="1"/>
      <c r="Q354" s="1"/>
      <c r="R354" s="1"/>
      <c r="S354" s="1"/>
      <c r="T354" s="1"/>
      <c r="U354" s="1"/>
      <c r="V354" s="1"/>
      <c r="W354" s="1"/>
      <c r="X354" s="1"/>
      <c r="Y354" s="1"/>
      <c r="Z354" s="1"/>
    </row>
    <row r="355" spans="1:26">
      <c r="A355" s="1"/>
      <c r="B355" s="16"/>
      <c r="C355" s="16"/>
      <c r="D355" s="16"/>
      <c r="E355" s="16"/>
      <c r="F355" s="16"/>
      <c r="G355" s="16"/>
      <c r="K355" s="1"/>
      <c r="L355" s="1"/>
      <c r="M355" s="1"/>
      <c r="N355" s="1"/>
      <c r="O355" s="1"/>
      <c r="P355" s="1"/>
      <c r="Q355" s="1"/>
      <c r="R355" s="1"/>
      <c r="S355" s="1"/>
      <c r="T355" s="1"/>
      <c r="U355" s="1"/>
      <c r="V355" s="1"/>
      <c r="W355" s="1"/>
      <c r="X355" s="1"/>
      <c r="Y355" s="1"/>
      <c r="Z355" s="1"/>
    </row>
    <row r="356" spans="1:26">
      <c r="A356" s="1"/>
      <c r="B356" s="16"/>
      <c r="C356" s="16"/>
      <c r="D356" s="16"/>
      <c r="E356" s="16"/>
      <c r="F356" s="16"/>
      <c r="G356" s="16"/>
      <c r="K356" s="1"/>
      <c r="L356" s="1"/>
      <c r="M356" s="1"/>
      <c r="N356" s="1"/>
      <c r="O356" s="1"/>
      <c r="P356" s="1"/>
      <c r="Q356" s="1"/>
      <c r="R356" s="1"/>
      <c r="S356" s="1"/>
      <c r="T356" s="1"/>
      <c r="U356" s="1"/>
      <c r="V356" s="1"/>
      <c r="W356" s="1"/>
      <c r="X356" s="1"/>
      <c r="Y356" s="1"/>
      <c r="Z356" s="1"/>
    </row>
    <row r="357" spans="1:26">
      <c r="A357" s="1"/>
      <c r="B357" s="16"/>
      <c r="C357" s="16"/>
      <c r="D357" s="16"/>
      <c r="E357" s="16"/>
      <c r="F357" s="16"/>
      <c r="G357" s="16"/>
      <c r="K357" s="1"/>
      <c r="L357" s="1"/>
      <c r="M357" s="1"/>
      <c r="N357" s="1"/>
      <c r="O357" s="1"/>
      <c r="P357" s="1"/>
      <c r="Q357" s="1"/>
      <c r="R357" s="1"/>
      <c r="S357" s="1"/>
      <c r="T357" s="1"/>
      <c r="U357" s="1"/>
      <c r="V357" s="1"/>
      <c r="W357" s="1"/>
      <c r="X357" s="1"/>
      <c r="Y357" s="1"/>
      <c r="Z357" s="1"/>
    </row>
    <row r="358" spans="1:26">
      <c r="A358" s="1"/>
      <c r="B358" s="16"/>
      <c r="C358" s="16"/>
      <c r="D358" s="16"/>
      <c r="E358" s="16"/>
      <c r="F358" s="16"/>
      <c r="G358" s="16"/>
      <c r="K358" s="1"/>
      <c r="L358" s="1"/>
      <c r="M358" s="1"/>
      <c r="N358" s="1"/>
      <c r="O358" s="1"/>
      <c r="P358" s="1"/>
      <c r="Q358" s="1"/>
      <c r="R358" s="1"/>
      <c r="S358" s="1"/>
      <c r="T358" s="1"/>
      <c r="U358" s="1"/>
      <c r="V358" s="1"/>
      <c r="W358" s="1"/>
      <c r="X358" s="1"/>
      <c r="Y358" s="1"/>
      <c r="Z358" s="1"/>
    </row>
    <row r="359" spans="1:26">
      <c r="A359" s="1"/>
      <c r="B359" s="16"/>
      <c r="C359" s="16"/>
      <c r="D359" s="16"/>
      <c r="E359" s="16"/>
      <c r="F359" s="16"/>
      <c r="G359" s="16"/>
      <c r="K359" s="1"/>
      <c r="L359" s="1"/>
      <c r="M359" s="1"/>
      <c r="N359" s="1"/>
      <c r="O359" s="1"/>
      <c r="P359" s="1"/>
      <c r="Q359" s="1"/>
      <c r="R359" s="1"/>
      <c r="S359" s="1"/>
      <c r="T359" s="1"/>
      <c r="U359" s="1"/>
      <c r="V359" s="1"/>
      <c r="W359" s="1"/>
      <c r="X359" s="1"/>
      <c r="Y359" s="1"/>
      <c r="Z359" s="1"/>
    </row>
    <row r="360" spans="1:26">
      <c r="A360" s="1"/>
      <c r="B360" s="16"/>
      <c r="C360" s="16"/>
      <c r="D360" s="16"/>
      <c r="E360" s="16"/>
      <c r="F360" s="16"/>
      <c r="G360" s="16"/>
      <c r="K360" s="1"/>
      <c r="L360" s="1"/>
      <c r="M360" s="1"/>
      <c r="N360" s="1"/>
      <c r="O360" s="1"/>
      <c r="P360" s="1"/>
      <c r="Q360" s="1"/>
      <c r="R360" s="1"/>
      <c r="S360" s="1"/>
      <c r="T360" s="1"/>
      <c r="U360" s="1"/>
      <c r="V360" s="1"/>
      <c r="W360" s="1"/>
      <c r="X360" s="1"/>
      <c r="Y360" s="1"/>
      <c r="Z360" s="1"/>
    </row>
    <row r="361" spans="1:26">
      <c r="A361" s="1"/>
      <c r="B361" s="16"/>
      <c r="C361" s="16"/>
      <c r="D361" s="16"/>
      <c r="E361" s="16"/>
      <c r="F361" s="16"/>
      <c r="G361" s="16"/>
      <c r="K361" s="1"/>
      <c r="L361" s="1"/>
      <c r="M361" s="1"/>
      <c r="N361" s="1"/>
      <c r="O361" s="1"/>
      <c r="P361" s="1"/>
      <c r="Q361" s="1"/>
      <c r="R361" s="1"/>
      <c r="S361" s="1"/>
      <c r="T361" s="1"/>
      <c r="U361" s="1"/>
      <c r="V361" s="1"/>
      <c r="W361" s="1"/>
      <c r="X361" s="1"/>
      <c r="Y361" s="1"/>
      <c r="Z361" s="1"/>
    </row>
    <row r="362" spans="1:26">
      <c r="A362" s="1"/>
      <c r="B362" s="16"/>
      <c r="C362" s="16"/>
      <c r="D362" s="16"/>
      <c r="E362" s="16"/>
      <c r="F362" s="16"/>
      <c r="G362" s="16"/>
      <c r="K362" s="1"/>
      <c r="L362" s="1"/>
      <c r="M362" s="1"/>
      <c r="N362" s="1"/>
      <c r="O362" s="1"/>
      <c r="P362" s="1"/>
      <c r="Q362" s="1"/>
      <c r="R362" s="1"/>
      <c r="S362" s="1"/>
      <c r="T362" s="1"/>
      <c r="U362" s="1"/>
      <c r="V362" s="1"/>
      <c r="W362" s="1"/>
      <c r="X362" s="1"/>
      <c r="Y362" s="1"/>
      <c r="Z362" s="1"/>
    </row>
    <row r="363" spans="1:26">
      <c r="A363" s="1"/>
      <c r="B363" s="16"/>
      <c r="C363" s="16"/>
      <c r="D363" s="16"/>
      <c r="E363" s="16"/>
      <c r="F363" s="16"/>
      <c r="G363" s="16"/>
      <c r="K363" s="1"/>
      <c r="L363" s="1"/>
      <c r="M363" s="1"/>
      <c r="N363" s="1"/>
      <c r="O363" s="1"/>
      <c r="P363" s="1"/>
      <c r="Q363" s="1"/>
      <c r="R363" s="1"/>
      <c r="S363" s="1"/>
      <c r="T363" s="1"/>
      <c r="U363" s="1"/>
      <c r="V363" s="1"/>
      <c r="W363" s="1"/>
      <c r="X363" s="1"/>
      <c r="Y363" s="1"/>
      <c r="Z363" s="1"/>
    </row>
    <row r="364" spans="1:26">
      <c r="A364" s="1"/>
      <c r="B364" s="16"/>
      <c r="C364" s="16"/>
      <c r="D364" s="16"/>
      <c r="E364" s="16"/>
      <c r="F364" s="16"/>
      <c r="G364" s="16"/>
      <c r="K364" s="1"/>
      <c r="L364" s="1"/>
      <c r="M364" s="1"/>
      <c r="N364" s="1"/>
      <c r="O364" s="1"/>
      <c r="P364" s="1"/>
      <c r="Q364" s="1"/>
      <c r="R364" s="1"/>
      <c r="S364" s="1"/>
      <c r="T364" s="1"/>
      <c r="U364" s="1"/>
      <c r="V364" s="1"/>
      <c r="W364" s="1"/>
      <c r="X364" s="1"/>
      <c r="Y364" s="1"/>
      <c r="Z364" s="1"/>
    </row>
    <row r="365" spans="1:26">
      <c r="A365" s="1"/>
      <c r="B365" s="16"/>
      <c r="C365" s="16"/>
      <c r="D365" s="16"/>
      <c r="E365" s="16"/>
      <c r="F365" s="16"/>
      <c r="G365" s="16"/>
      <c r="K365" s="1"/>
      <c r="L365" s="1"/>
      <c r="M365" s="1"/>
      <c r="N365" s="1"/>
      <c r="O365" s="1"/>
      <c r="P365" s="1"/>
      <c r="Q365" s="1"/>
      <c r="R365" s="1"/>
      <c r="S365" s="1"/>
      <c r="T365" s="1"/>
      <c r="U365" s="1"/>
      <c r="V365" s="1"/>
      <c r="W365" s="1"/>
      <c r="X365" s="1"/>
      <c r="Y365" s="1"/>
      <c r="Z365" s="1"/>
    </row>
    <row r="366" spans="1:26">
      <c r="A366" s="1"/>
      <c r="B366" s="16"/>
      <c r="C366" s="16"/>
      <c r="D366" s="16"/>
      <c r="E366" s="16"/>
      <c r="F366" s="16"/>
      <c r="G366" s="16"/>
      <c r="K366" s="1"/>
      <c r="L366" s="1"/>
      <c r="M366" s="1"/>
      <c r="N366" s="1"/>
      <c r="O366" s="1"/>
      <c r="P366" s="1"/>
      <c r="Q366" s="1"/>
      <c r="R366" s="1"/>
      <c r="S366" s="1"/>
      <c r="T366" s="1"/>
      <c r="U366" s="1"/>
      <c r="V366" s="1"/>
      <c r="W366" s="1"/>
      <c r="X366" s="1"/>
      <c r="Y366" s="1"/>
      <c r="Z366" s="1"/>
    </row>
    <row r="367" spans="1:26">
      <c r="A367" s="1"/>
      <c r="B367" s="16"/>
      <c r="C367" s="16"/>
      <c r="D367" s="16"/>
      <c r="E367" s="16"/>
      <c r="F367" s="16"/>
      <c r="G367" s="16"/>
      <c r="K367" s="1"/>
      <c r="L367" s="1"/>
      <c r="M367" s="1"/>
      <c r="N367" s="1"/>
      <c r="O367" s="1"/>
      <c r="P367" s="1"/>
      <c r="Q367" s="1"/>
      <c r="R367" s="1"/>
      <c r="S367" s="1"/>
      <c r="T367" s="1"/>
      <c r="U367" s="1"/>
      <c r="V367" s="1"/>
      <c r="W367" s="1"/>
      <c r="X367" s="1"/>
      <c r="Y367" s="1"/>
      <c r="Z367" s="1"/>
    </row>
    <row r="368" spans="1:26">
      <c r="A368" s="1"/>
      <c r="B368" s="16"/>
      <c r="C368" s="16"/>
      <c r="D368" s="16"/>
      <c r="E368" s="16"/>
      <c r="F368" s="16"/>
      <c r="G368" s="16"/>
      <c r="K368" s="1"/>
      <c r="L368" s="1"/>
      <c r="M368" s="1"/>
      <c r="N368" s="1"/>
      <c r="O368" s="1"/>
      <c r="P368" s="1"/>
      <c r="Q368" s="1"/>
      <c r="R368" s="1"/>
      <c r="S368" s="1"/>
      <c r="T368" s="1"/>
      <c r="U368" s="1"/>
      <c r="V368" s="1"/>
      <c r="W368" s="1"/>
      <c r="X368" s="1"/>
      <c r="Y368" s="1"/>
      <c r="Z368" s="1"/>
    </row>
    <row r="369" spans="1:26">
      <c r="A369" s="1"/>
      <c r="B369" s="16"/>
      <c r="C369" s="16"/>
      <c r="D369" s="16"/>
      <c r="E369" s="16"/>
      <c r="F369" s="16"/>
      <c r="G369" s="16"/>
      <c r="K369" s="1"/>
      <c r="L369" s="1"/>
      <c r="M369" s="1"/>
      <c r="N369" s="1"/>
      <c r="O369" s="1"/>
      <c r="P369" s="1"/>
      <c r="Q369" s="1"/>
      <c r="R369" s="1"/>
      <c r="S369" s="1"/>
      <c r="T369" s="1"/>
      <c r="U369" s="1"/>
      <c r="V369" s="1"/>
      <c r="W369" s="1"/>
      <c r="X369" s="1"/>
      <c r="Y369" s="1"/>
      <c r="Z369" s="1"/>
    </row>
    <row r="370" spans="1:26">
      <c r="A370" s="1"/>
      <c r="B370" s="16"/>
      <c r="C370" s="16"/>
      <c r="D370" s="16"/>
      <c r="E370" s="16"/>
      <c r="F370" s="16"/>
      <c r="G370" s="16"/>
      <c r="K370" s="1"/>
      <c r="L370" s="1"/>
      <c r="M370" s="1"/>
      <c r="N370" s="1"/>
      <c r="O370" s="1"/>
      <c r="P370" s="1"/>
      <c r="Q370" s="1"/>
      <c r="R370" s="1"/>
      <c r="S370" s="1"/>
      <c r="T370" s="1"/>
      <c r="U370" s="1"/>
      <c r="V370" s="1"/>
      <c r="W370" s="1"/>
      <c r="X370" s="1"/>
      <c r="Y370" s="1"/>
      <c r="Z370" s="1"/>
    </row>
    <row r="371" spans="1:26">
      <c r="A371" s="1"/>
      <c r="B371" s="16"/>
      <c r="C371" s="16"/>
      <c r="D371" s="16"/>
      <c r="E371" s="16"/>
      <c r="F371" s="16"/>
      <c r="G371" s="16"/>
      <c r="K371" s="1"/>
      <c r="L371" s="1"/>
      <c r="M371" s="1"/>
      <c r="N371" s="1"/>
      <c r="O371" s="1"/>
      <c r="P371" s="1"/>
      <c r="Q371" s="1"/>
      <c r="R371" s="1"/>
      <c r="S371" s="1"/>
      <c r="T371" s="1"/>
      <c r="U371" s="1"/>
      <c r="V371" s="1"/>
      <c r="W371" s="1"/>
      <c r="X371" s="1"/>
      <c r="Y371" s="1"/>
      <c r="Z371" s="1"/>
    </row>
    <row r="372" spans="1:26">
      <c r="A372" s="1"/>
      <c r="B372" s="16"/>
      <c r="C372" s="16"/>
      <c r="D372" s="16"/>
      <c r="E372" s="16"/>
      <c r="F372" s="16"/>
      <c r="G372" s="16"/>
      <c r="K372" s="1"/>
      <c r="L372" s="1"/>
      <c r="M372" s="1"/>
      <c r="N372" s="1"/>
      <c r="O372" s="1"/>
      <c r="P372" s="1"/>
      <c r="Q372" s="1"/>
      <c r="R372" s="1"/>
      <c r="S372" s="1"/>
      <c r="T372" s="1"/>
      <c r="U372" s="1"/>
      <c r="V372" s="1"/>
      <c r="W372" s="1"/>
      <c r="X372" s="1"/>
      <c r="Y372" s="1"/>
      <c r="Z372" s="1"/>
    </row>
    <row r="373" spans="1:26">
      <c r="A373" s="1"/>
      <c r="B373" s="16"/>
      <c r="C373" s="16"/>
      <c r="D373" s="16"/>
      <c r="E373" s="16"/>
      <c r="F373" s="16"/>
      <c r="G373" s="16"/>
      <c r="K373" s="1"/>
      <c r="L373" s="1"/>
      <c r="M373" s="1"/>
      <c r="N373" s="1"/>
      <c r="O373" s="1"/>
      <c r="P373" s="1"/>
      <c r="Q373" s="1"/>
      <c r="R373" s="1"/>
      <c r="S373" s="1"/>
      <c r="T373" s="1"/>
      <c r="U373" s="1"/>
      <c r="V373" s="1"/>
      <c r="W373" s="1"/>
      <c r="X373" s="1"/>
      <c r="Y373" s="1"/>
      <c r="Z373" s="1"/>
    </row>
    <row r="374" spans="1:26">
      <c r="A374" s="1"/>
      <c r="B374" s="16"/>
      <c r="C374" s="16"/>
      <c r="D374" s="16"/>
      <c r="E374" s="16"/>
      <c r="F374" s="16"/>
      <c r="G374" s="16"/>
      <c r="K374" s="1"/>
      <c r="L374" s="1"/>
      <c r="M374" s="1"/>
      <c r="N374" s="1"/>
      <c r="O374" s="1"/>
      <c r="P374" s="1"/>
      <c r="Q374" s="1"/>
      <c r="R374" s="1"/>
      <c r="S374" s="1"/>
      <c r="T374" s="1"/>
      <c r="U374" s="1"/>
      <c r="V374" s="1"/>
      <c r="W374" s="1"/>
      <c r="X374" s="1"/>
      <c r="Y374" s="1"/>
      <c r="Z374" s="1"/>
    </row>
    <row r="375" spans="1:26">
      <c r="A375" s="1"/>
      <c r="B375" s="16"/>
      <c r="C375" s="16"/>
      <c r="D375" s="16"/>
      <c r="E375" s="16"/>
      <c r="F375" s="16"/>
      <c r="G375" s="16"/>
      <c r="K375" s="1"/>
      <c r="L375" s="1"/>
      <c r="M375" s="1"/>
      <c r="N375" s="1"/>
      <c r="O375" s="1"/>
      <c r="P375" s="1"/>
      <c r="Q375" s="1"/>
      <c r="R375" s="1"/>
      <c r="S375" s="1"/>
      <c r="T375" s="1"/>
      <c r="U375" s="1"/>
      <c r="V375" s="1"/>
      <c r="W375" s="1"/>
      <c r="X375" s="1"/>
      <c r="Y375" s="1"/>
      <c r="Z375" s="1"/>
    </row>
    <row r="376" spans="1:26">
      <c r="A376" s="1"/>
      <c r="B376" s="16"/>
      <c r="C376" s="16"/>
      <c r="D376" s="16"/>
      <c r="E376" s="16"/>
      <c r="F376" s="16"/>
      <c r="G376" s="16"/>
      <c r="K376" s="1"/>
      <c r="L376" s="1"/>
      <c r="M376" s="1"/>
      <c r="N376" s="1"/>
      <c r="O376" s="1"/>
      <c r="P376" s="1"/>
      <c r="Q376" s="1"/>
      <c r="R376" s="1"/>
      <c r="S376" s="1"/>
      <c r="T376" s="1"/>
      <c r="U376" s="1"/>
      <c r="V376" s="1"/>
      <c r="W376" s="1"/>
      <c r="X376" s="1"/>
      <c r="Y376" s="1"/>
      <c r="Z376" s="1"/>
    </row>
    <row r="377" spans="1:26">
      <c r="A377" s="1"/>
      <c r="B377" s="16"/>
      <c r="C377" s="16"/>
      <c r="D377" s="16"/>
      <c r="E377" s="16"/>
      <c r="F377" s="16"/>
      <c r="G377" s="16"/>
      <c r="K377" s="1"/>
      <c r="L377" s="1"/>
      <c r="M377" s="1"/>
      <c r="N377" s="1"/>
      <c r="O377" s="1"/>
      <c r="P377" s="1"/>
      <c r="Q377" s="1"/>
      <c r="R377" s="1"/>
      <c r="S377" s="1"/>
      <c r="T377" s="1"/>
      <c r="U377" s="1"/>
      <c r="V377" s="1"/>
      <c r="W377" s="1"/>
      <c r="X377" s="1"/>
      <c r="Y377" s="1"/>
      <c r="Z377" s="1"/>
    </row>
    <row r="378" spans="1:26">
      <c r="A378" s="1"/>
      <c r="B378" s="16"/>
      <c r="C378" s="16"/>
      <c r="D378" s="16"/>
      <c r="E378" s="16"/>
      <c r="F378" s="16"/>
      <c r="G378" s="16"/>
      <c r="K378" s="1"/>
      <c r="L378" s="1"/>
      <c r="M378" s="1"/>
      <c r="N378" s="1"/>
      <c r="O378" s="1"/>
      <c r="P378" s="1"/>
      <c r="Q378" s="1"/>
      <c r="R378" s="1"/>
      <c r="S378" s="1"/>
      <c r="T378" s="1"/>
      <c r="U378" s="1"/>
      <c r="V378" s="1"/>
      <c r="W378" s="1"/>
      <c r="X378" s="1"/>
      <c r="Y378" s="1"/>
      <c r="Z378" s="1"/>
    </row>
    <row r="379" spans="1:26">
      <c r="A379" s="1"/>
      <c r="B379" s="16"/>
      <c r="C379" s="16"/>
      <c r="D379" s="16"/>
      <c r="E379" s="16"/>
      <c r="F379" s="16"/>
      <c r="G379" s="16"/>
      <c r="K379" s="1"/>
      <c r="L379" s="1"/>
      <c r="M379" s="1"/>
      <c r="N379" s="1"/>
      <c r="O379" s="1"/>
      <c r="P379" s="1"/>
      <c r="Q379" s="1"/>
      <c r="R379" s="1"/>
      <c r="S379" s="1"/>
      <c r="T379" s="1"/>
      <c r="U379" s="1"/>
      <c r="V379" s="1"/>
      <c r="W379" s="1"/>
      <c r="X379" s="1"/>
      <c r="Y379" s="1"/>
      <c r="Z379" s="1"/>
    </row>
    <row r="380" spans="1:26">
      <c r="A380" s="1"/>
      <c r="B380" s="16"/>
      <c r="C380" s="16"/>
      <c r="D380" s="16"/>
      <c r="E380" s="16"/>
      <c r="F380" s="16"/>
      <c r="G380" s="16"/>
      <c r="K380" s="1"/>
      <c r="L380" s="1"/>
      <c r="M380" s="1"/>
      <c r="N380" s="1"/>
      <c r="O380" s="1"/>
      <c r="P380" s="1"/>
      <c r="Q380" s="1"/>
      <c r="R380" s="1"/>
      <c r="S380" s="1"/>
      <c r="T380" s="1"/>
      <c r="U380" s="1"/>
      <c r="V380" s="1"/>
      <c r="W380" s="1"/>
      <c r="X380" s="1"/>
      <c r="Y380" s="1"/>
      <c r="Z380" s="1"/>
    </row>
    <row r="381" spans="1:26">
      <c r="A381" s="1"/>
      <c r="B381" s="16"/>
      <c r="C381" s="16"/>
      <c r="D381" s="16"/>
      <c r="E381" s="16"/>
      <c r="F381" s="16"/>
      <c r="G381" s="16"/>
      <c r="K381" s="1"/>
      <c r="L381" s="1"/>
      <c r="M381" s="1"/>
      <c r="N381" s="1"/>
      <c r="O381" s="1"/>
      <c r="P381" s="1"/>
      <c r="Q381" s="1"/>
      <c r="R381" s="1"/>
      <c r="S381" s="1"/>
      <c r="T381" s="1"/>
      <c r="U381" s="1"/>
      <c r="V381" s="1"/>
      <c r="W381" s="1"/>
      <c r="X381" s="1"/>
      <c r="Y381" s="1"/>
      <c r="Z381" s="1"/>
    </row>
    <row r="382" spans="1:26">
      <c r="A382" s="1"/>
      <c r="B382" s="16"/>
      <c r="C382" s="16"/>
      <c r="D382" s="16"/>
      <c r="E382" s="16"/>
      <c r="F382" s="16"/>
      <c r="G382" s="16"/>
      <c r="K382" s="1"/>
      <c r="L382" s="1"/>
      <c r="M382" s="1"/>
      <c r="N382" s="1"/>
      <c r="O382" s="1"/>
      <c r="P382" s="1"/>
      <c r="Q382" s="1"/>
      <c r="R382" s="1"/>
      <c r="S382" s="1"/>
      <c r="T382" s="1"/>
      <c r="U382" s="1"/>
      <c r="V382" s="1"/>
      <c r="W382" s="1"/>
      <c r="X382" s="1"/>
      <c r="Y382" s="1"/>
      <c r="Z382" s="1"/>
    </row>
    <row r="383" spans="1:26">
      <c r="A383" s="1"/>
      <c r="B383" s="16"/>
      <c r="C383" s="16"/>
      <c r="D383" s="16"/>
      <c r="E383" s="16"/>
      <c r="F383" s="16"/>
      <c r="G383" s="16"/>
      <c r="K383" s="1"/>
      <c r="L383" s="1"/>
      <c r="M383" s="1"/>
      <c r="N383" s="1"/>
      <c r="O383" s="1"/>
      <c r="P383" s="1"/>
      <c r="Q383" s="1"/>
      <c r="R383" s="1"/>
      <c r="S383" s="1"/>
      <c r="T383" s="1"/>
      <c r="U383" s="1"/>
      <c r="V383" s="1"/>
      <c r="W383" s="1"/>
      <c r="X383" s="1"/>
      <c r="Y383" s="1"/>
      <c r="Z383" s="1"/>
    </row>
    <row r="384" spans="1:26">
      <c r="A384" s="1"/>
      <c r="B384" s="16"/>
      <c r="C384" s="16"/>
      <c r="D384" s="16"/>
      <c r="E384" s="16"/>
      <c r="F384" s="16"/>
      <c r="G384" s="16"/>
      <c r="K384" s="1"/>
      <c r="L384" s="1"/>
      <c r="M384" s="1"/>
      <c r="N384" s="1"/>
      <c r="O384" s="1"/>
      <c r="P384" s="1"/>
      <c r="Q384" s="1"/>
      <c r="R384" s="1"/>
      <c r="S384" s="1"/>
      <c r="T384" s="1"/>
      <c r="U384" s="1"/>
      <c r="V384" s="1"/>
      <c r="W384" s="1"/>
      <c r="X384" s="1"/>
      <c r="Y384" s="1"/>
      <c r="Z384" s="1"/>
    </row>
    <row r="385" spans="1:26">
      <c r="A385" s="1"/>
      <c r="B385" s="16"/>
      <c r="C385" s="16"/>
      <c r="D385" s="16"/>
      <c r="E385" s="16"/>
      <c r="F385" s="16"/>
      <c r="G385" s="16"/>
      <c r="K385" s="1"/>
      <c r="L385" s="1"/>
      <c r="M385" s="1"/>
      <c r="N385" s="1"/>
      <c r="O385" s="1"/>
      <c r="P385" s="1"/>
      <c r="Q385" s="1"/>
      <c r="R385" s="1"/>
      <c r="S385" s="1"/>
      <c r="T385" s="1"/>
      <c r="U385" s="1"/>
      <c r="V385" s="1"/>
      <c r="W385" s="1"/>
      <c r="X385" s="1"/>
      <c r="Y385" s="1"/>
      <c r="Z385" s="1"/>
    </row>
    <row r="386" spans="1:26">
      <c r="A386" s="1"/>
      <c r="B386" s="16"/>
      <c r="C386" s="16"/>
      <c r="D386" s="16"/>
      <c r="E386" s="16"/>
      <c r="F386" s="16"/>
      <c r="G386" s="16"/>
      <c r="K386" s="1"/>
      <c r="L386" s="1"/>
      <c r="M386" s="1"/>
      <c r="N386" s="1"/>
      <c r="O386" s="1"/>
      <c r="P386" s="1"/>
      <c r="Q386" s="1"/>
      <c r="R386" s="1"/>
      <c r="S386" s="1"/>
      <c r="T386" s="1"/>
      <c r="U386" s="1"/>
      <c r="V386" s="1"/>
      <c r="W386" s="1"/>
      <c r="X386" s="1"/>
      <c r="Y386" s="1"/>
      <c r="Z386" s="1"/>
    </row>
    <row r="387" spans="1:26">
      <c r="A387" s="1"/>
      <c r="B387" s="16"/>
      <c r="C387" s="16"/>
      <c r="D387" s="16"/>
      <c r="E387" s="16"/>
      <c r="F387" s="16"/>
      <c r="G387" s="16"/>
      <c r="K387" s="1"/>
      <c r="L387" s="1"/>
      <c r="M387" s="1"/>
      <c r="N387" s="1"/>
      <c r="O387" s="1"/>
      <c r="P387" s="1"/>
      <c r="Q387" s="1"/>
      <c r="R387" s="1"/>
      <c r="S387" s="1"/>
      <c r="T387" s="1"/>
      <c r="U387" s="1"/>
      <c r="V387" s="1"/>
      <c r="W387" s="1"/>
      <c r="X387" s="1"/>
      <c r="Y387" s="1"/>
      <c r="Z387" s="1"/>
    </row>
    <row r="388" spans="1:26">
      <c r="A388" s="1"/>
      <c r="B388" s="16"/>
      <c r="C388" s="16"/>
      <c r="D388" s="16"/>
      <c r="E388" s="16"/>
      <c r="F388" s="16"/>
      <c r="G388" s="16"/>
      <c r="K388" s="1"/>
      <c r="L388" s="1"/>
      <c r="M388" s="1"/>
      <c r="N388" s="1"/>
      <c r="O388" s="1"/>
      <c r="P388" s="1"/>
      <c r="Q388" s="1"/>
      <c r="R388" s="1"/>
      <c r="S388" s="1"/>
      <c r="T388" s="1"/>
      <c r="U388" s="1"/>
      <c r="V388" s="1"/>
      <c r="W388" s="1"/>
      <c r="X388" s="1"/>
      <c r="Y388" s="1"/>
      <c r="Z388" s="1"/>
    </row>
    <row r="389" spans="1:26">
      <c r="A389" s="1"/>
      <c r="B389" s="16"/>
      <c r="C389" s="16"/>
      <c r="D389" s="16"/>
      <c r="E389" s="16"/>
      <c r="F389" s="16"/>
      <c r="G389" s="16"/>
      <c r="K389" s="1"/>
      <c r="L389" s="1"/>
      <c r="M389" s="1"/>
      <c r="N389" s="1"/>
      <c r="O389" s="1"/>
      <c r="P389" s="1"/>
      <c r="Q389" s="1"/>
      <c r="R389" s="1"/>
      <c r="S389" s="1"/>
      <c r="T389" s="1"/>
      <c r="U389" s="1"/>
      <c r="V389" s="1"/>
      <c r="W389" s="1"/>
      <c r="X389" s="1"/>
      <c r="Y389" s="1"/>
      <c r="Z389" s="1"/>
    </row>
    <row r="390" spans="1:26">
      <c r="A390" s="1"/>
      <c r="B390" s="16"/>
      <c r="C390" s="16"/>
      <c r="D390" s="16"/>
      <c r="E390" s="16"/>
      <c r="F390" s="16"/>
      <c r="G390" s="16"/>
      <c r="K390" s="1"/>
      <c r="L390" s="1"/>
      <c r="M390" s="1"/>
      <c r="N390" s="1"/>
      <c r="O390" s="1"/>
      <c r="P390" s="1"/>
      <c r="Q390" s="1"/>
      <c r="R390" s="1"/>
      <c r="S390" s="1"/>
      <c r="T390" s="1"/>
      <c r="U390" s="1"/>
      <c r="V390" s="1"/>
      <c r="W390" s="1"/>
      <c r="X390" s="1"/>
      <c r="Y390" s="1"/>
      <c r="Z390" s="1"/>
    </row>
    <row r="391" spans="1:26">
      <c r="A391" s="1"/>
      <c r="B391" s="16"/>
      <c r="C391" s="16"/>
      <c r="D391" s="16"/>
      <c r="E391" s="16"/>
      <c r="F391" s="16"/>
      <c r="G391" s="16"/>
      <c r="K391" s="1"/>
      <c r="L391" s="1"/>
      <c r="M391" s="1"/>
      <c r="N391" s="1"/>
      <c r="O391" s="1"/>
      <c r="P391" s="1"/>
      <c r="Q391" s="1"/>
      <c r="R391" s="1"/>
      <c r="S391" s="1"/>
      <c r="T391" s="1"/>
      <c r="U391" s="1"/>
      <c r="V391" s="1"/>
      <c r="W391" s="1"/>
      <c r="X391" s="1"/>
      <c r="Y391" s="1"/>
      <c r="Z391" s="1"/>
    </row>
    <row r="392" spans="1:26">
      <c r="A392" s="1"/>
      <c r="B392" s="16"/>
      <c r="C392" s="16"/>
      <c r="D392" s="16"/>
      <c r="E392" s="16"/>
      <c r="F392" s="16"/>
      <c r="G392" s="16"/>
      <c r="K392" s="1"/>
      <c r="L392" s="1"/>
      <c r="M392" s="1"/>
      <c r="N392" s="1"/>
      <c r="O392" s="1"/>
      <c r="P392" s="1"/>
      <c r="Q392" s="1"/>
      <c r="R392" s="1"/>
      <c r="S392" s="1"/>
      <c r="T392" s="1"/>
      <c r="U392" s="1"/>
      <c r="V392" s="1"/>
      <c r="W392" s="1"/>
      <c r="X392" s="1"/>
      <c r="Y392" s="1"/>
      <c r="Z392" s="1"/>
    </row>
    <row r="393" spans="1:26">
      <c r="A393" s="1"/>
      <c r="B393" s="16"/>
      <c r="C393" s="16"/>
      <c r="D393" s="16"/>
      <c r="E393" s="16"/>
      <c r="F393" s="16"/>
      <c r="G393" s="16"/>
      <c r="K393" s="1"/>
      <c r="L393" s="1"/>
      <c r="M393" s="1"/>
      <c r="N393" s="1"/>
      <c r="O393" s="1"/>
      <c r="P393" s="1"/>
      <c r="Q393" s="1"/>
      <c r="R393" s="1"/>
      <c r="S393" s="1"/>
      <c r="T393" s="1"/>
      <c r="U393" s="1"/>
      <c r="V393" s="1"/>
      <c r="W393" s="1"/>
      <c r="X393" s="1"/>
      <c r="Y393" s="1"/>
      <c r="Z393" s="1"/>
    </row>
    <row r="394" spans="1:26">
      <c r="A394" s="1"/>
      <c r="B394" s="16"/>
      <c r="C394" s="16"/>
      <c r="D394" s="16"/>
      <c r="E394" s="16"/>
      <c r="F394" s="16"/>
      <c r="G394" s="16"/>
      <c r="K394" s="1"/>
      <c r="L394" s="1"/>
      <c r="M394" s="1"/>
      <c r="N394" s="1"/>
      <c r="O394" s="1"/>
      <c r="P394" s="1"/>
      <c r="Q394" s="1"/>
      <c r="R394" s="1"/>
      <c r="S394" s="1"/>
      <c r="T394" s="1"/>
      <c r="U394" s="1"/>
      <c r="V394" s="1"/>
      <c r="W394" s="1"/>
      <c r="X394" s="1"/>
      <c r="Y394" s="1"/>
      <c r="Z394" s="1"/>
    </row>
    <row r="395" spans="1:26">
      <c r="A395" s="1"/>
      <c r="B395" s="16"/>
      <c r="C395" s="16"/>
      <c r="D395" s="16"/>
      <c r="E395" s="16"/>
      <c r="F395" s="16"/>
      <c r="G395" s="16"/>
      <c r="K395" s="1"/>
      <c r="L395" s="1"/>
      <c r="M395" s="1"/>
      <c r="N395" s="1"/>
      <c r="O395" s="1"/>
      <c r="P395" s="1"/>
      <c r="Q395" s="1"/>
      <c r="R395" s="1"/>
      <c r="S395" s="1"/>
      <c r="T395" s="1"/>
      <c r="U395" s="1"/>
      <c r="V395" s="1"/>
      <c r="W395" s="1"/>
      <c r="X395" s="1"/>
      <c r="Y395" s="1"/>
      <c r="Z395" s="1"/>
    </row>
    <row r="396" spans="1:26">
      <c r="A396" s="1"/>
      <c r="B396" s="16"/>
      <c r="C396" s="16"/>
      <c r="D396" s="16"/>
      <c r="E396" s="16"/>
      <c r="F396" s="16"/>
      <c r="G396" s="16"/>
      <c r="K396" s="1"/>
      <c r="L396" s="1"/>
      <c r="M396" s="1"/>
      <c r="N396" s="1"/>
      <c r="O396" s="1"/>
      <c r="P396" s="1"/>
      <c r="Q396" s="1"/>
      <c r="R396" s="1"/>
      <c r="S396" s="1"/>
      <c r="T396" s="1"/>
      <c r="U396" s="1"/>
      <c r="V396" s="1"/>
      <c r="W396" s="1"/>
      <c r="X396" s="1"/>
      <c r="Y396" s="1"/>
      <c r="Z396" s="1"/>
    </row>
    <row r="397" spans="1:26">
      <c r="A397" s="1"/>
      <c r="B397" s="16"/>
      <c r="C397" s="16"/>
      <c r="D397" s="16"/>
      <c r="E397" s="16"/>
      <c r="F397" s="16"/>
      <c r="G397" s="16"/>
      <c r="K397" s="1"/>
      <c r="L397" s="1"/>
      <c r="M397" s="1"/>
      <c r="N397" s="1"/>
      <c r="O397" s="1"/>
      <c r="P397" s="1"/>
      <c r="Q397" s="1"/>
      <c r="R397" s="1"/>
      <c r="S397" s="1"/>
      <c r="T397" s="1"/>
      <c r="U397" s="1"/>
      <c r="V397" s="1"/>
      <c r="W397" s="1"/>
      <c r="X397" s="1"/>
      <c r="Y397" s="1"/>
      <c r="Z397" s="1"/>
    </row>
    <row r="398" spans="1:26">
      <c r="A398" s="1"/>
      <c r="B398" s="16"/>
      <c r="C398" s="16"/>
      <c r="D398" s="16"/>
      <c r="E398" s="16"/>
      <c r="F398" s="16"/>
      <c r="G398" s="16"/>
      <c r="K398" s="1"/>
      <c r="L398" s="1"/>
      <c r="M398" s="1"/>
      <c r="N398" s="1"/>
      <c r="O398" s="1"/>
      <c r="P398" s="1"/>
      <c r="Q398" s="1"/>
      <c r="R398" s="1"/>
      <c r="S398" s="1"/>
      <c r="T398" s="1"/>
      <c r="U398" s="1"/>
      <c r="V398" s="1"/>
      <c r="W398" s="1"/>
      <c r="X398" s="1"/>
      <c r="Y398" s="1"/>
      <c r="Z398" s="1"/>
    </row>
    <row r="399" spans="1:26">
      <c r="A399" s="1"/>
      <c r="B399" s="16"/>
      <c r="C399" s="16"/>
      <c r="D399" s="16"/>
      <c r="E399" s="16"/>
      <c r="F399" s="16"/>
      <c r="G399" s="16"/>
      <c r="K399" s="1"/>
      <c r="L399" s="1"/>
      <c r="M399" s="1"/>
      <c r="N399" s="1"/>
      <c r="O399" s="1"/>
      <c r="P399" s="1"/>
      <c r="Q399" s="1"/>
      <c r="R399" s="1"/>
      <c r="S399" s="1"/>
      <c r="T399" s="1"/>
      <c r="U399" s="1"/>
      <c r="V399" s="1"/>
      <c r="W399" s="1"/>
      <c r="X399" s="1"/>
      <c r="Y399" s="1"/>
      <c r="Z399" s="1"/>
    </row>
    <row r="400" spans="1:26">
      <c r="A400" s="1"/>
      <c r="B400" s="16"/>
      <c r="C400" s="16"/>
      <c r="D400" s="16"/>
      <c r="E400" s="16"/>
      <c r="F400" s="16"/>
      <c r="G400" s="16"/>
      <c r="K400" s="1"/>
      <c r="L400" s="1"/>
      <c r="M400" s="1"/>
      <c r="N400" s="1"/>
      <c r="O400" s="1"/>
      <c r="P400" s="1"/>
      <c r="Q400" s="1"/>
      <c r="R400" s="1"/>
      <c r="S400" s="1"/>
      <c r="T400" s="1"/>
      <c r="U400" s="1"/>
      <c r="V400" s="1"/>
      <c r="W400" s="1"/>
      <c r="X400" s="1"/>
      <c r="Y400" s="1"/>
      <c r="Z400" s="1"/>
    </row>
    <row r="401" spans="1:26">
      <c r="A401" s="1"/>
      <c r="B401" s="16"/>
      <c r="C401" s="16"/>
      <c r="D401" s="16"/>
      <c r="E401" s="16"/>
      <c r="F401" s="16"/>
      <c r="G401" s="16"/>
      <c r="K401" s="1"/>
      <c r="L401" s="1"/>
      <c r="M401" s="1"/>
      <c r="N401" s="1"/>
      <c r="O401" s="1"/>
      <c r="P401" s="1"/>
      <c r="Q401" s="1"/>
      <c r="R401" s="1"/>
      <c r="S401" s="1"/>
      <c r="T401" s="1"/>
      <c r="U401" s="1"/>
      <c r="V401" s="1"/>
      <c r="W401" s="1"/>
      <c r="X401" s="1"/>
      <c r="Y401" s="1"/>
      <c r="Z401" s="1"/>
    </row>
    <row r="402" spans="1:26">
      <c r="A402" s="1"/>
      <c r="B402" s="16"/>
      <c r="C402" s="16"/>
      <c r="D402" s="16"/>
      <c r="E402" s="16"/>
      <c r="F402" s="16"/>
      <c r="G402" s="16"/>
      <c r="K402" s="1"/>
      <c r="L402" s="1"/>
      <c r="M402" s="1"/>
      <c r="N402" s="1"/>
      <c r="O402" s="1"/>
      <c r="P402" s="1"/>
      <c r="Q402" s="1"/>
      <c r="R402" s="1"/>
      <c r="S402" s="1"/>
      <c r="T402" s="1"/>
      <c r="U402" s="1"/>
      <c r="V402" s="1"/>
      <c r="W402" s="1"/>
      <c r="X402" s="1"/>
      <c r="Y402" s="1"/>
      <c r="Z402" s="1"/>
    </row>
    <row r="403" spans="1:26">
      <c r="A403" s="1"/>
      <c r="B403" s="16"/>
      <c r="C403" s="16"/>
      <c r="D403" s="16"/>
      <c r="E403" s="16"/>
      <c r="F403" s="16"/>
      <c r="G403" s="16"/>
      <c r="K403" s="1"/>
      <c r="L403" s="1"/>
      <c r="M403" s="1"/>
      <c r="N403" s="1"/>
      <c r="O403" s="1"/>
      <c r="P403" s="1"/>
      <c r="Q403" s="1"/>
      <c r="R403" s="1"/>
      <c r="S403" s="1"/>
      <c r="T403" s="1"/>
      <c r="U403" s="1"/>
      <c r="V403" s="1"/>
      <c r="W403" s="1"/>
      <c r="X403" s="1"/>
      <c r="Y403" s="1"/>
      <c r="Z403" s="1"/>
    </row>
    <row r="404" spans="1:26">
      <c r="A404" s="1"/>
      <c r="B404" s="16"/>
      <c r="C404" s="16"/>
      <c r="D404" s="16"/>
      <c r="E404" s="16"/>
      <c r="F404" s="16"/>
      <c r="G404" s="16"/>
      <c r="K404" s="1"/>
      <c r="L404" s="1"/>
      <c r="M404" s="1"/>
      <c r="N404" s="1"/>
      <c r="O404" s="1"/>
      <c r="P404" s="1"/>
      <c r="Q404" s="1"/>
      <c r="R404" s="1"/>
      <c r="S404" s="1"/>
      <c r="T404" s="1"/>
      <c r="U404" s="1"/>
      <c r="V404" s="1"/>
      <c r="W404" s="1"/>
      <c r="X404" s="1"/>
      <c r="Y404" s="1"/>
      <c r="Z404" s="1"/>
    </row>
    <row r="405" spans="1:26">
      <c r="A405" s="1"/>
      <c r="B405" s="16"/>
      <c r="C405" s="16"/>
      <c r="D405" s="16"/>
      <c r="E405" s="16"/>
      <c r="F405" s="16"/>
      <c r="G405" s="16"/>
      <c r="K405" s="1"/>
      <c r="L405" s="1"/>
      <c r="M405" s="1"/>
      <c r="N405" s="1"/>
      <c r="O405" s="1"/>
      <c r="P405" s="1"/>
      <c r="Q405" s="1"/>
      <c r="R405" s="1"/>
      <c r="S405" s="1"/>
      <c r="T405" s="1"/>
      <c r="U405" s="1"/>
      <c r="V405" s="1"/>
      <c r="W405" s="1"/>
      <c r="X405" s="1"/>
      <c r="Y405" s="1"/>
      <c r="Z405" s="1"/>
    </row>
    <row r="406" spans="1:26">
      <c r="A406" s="1"/>
      <c r="B406" s="16"/>
      <c r="C406" s="16"/>
      <c r="D406" s="16"/>
      <c r="E406" s="16"/>
      <c r="F406" s="16"/>
      <c r="G406" s="16"/>
      <c r="K406" s="1"/>
      <c r="L406" s="1"/>
      <c r="M406" s="1"/>
      <c r="N406" s="1"/>
      <c r="O406" s="1"/>
      <c r="P406" s="1"/>
      <c r="Q406" s="1"/>
      <c r="R406" s="1"/>
      <c r="S406" s="1"/>
      <c r="T406" s="1"/>
      <c r="U406" s="1"/>
      <c r="V406" s="1"/>
      <c r="W406" s="1"/>
      <c r="X406" s="1"/>
      <c r="Y406" s="1"/>
      <c r="Z406" s="1"/>
    </row>
    <row r="407" spans="1:26">
      <c r="A407" s="1"/>
      <c r="B407" s="16"/>
      <c r="C407" s="16"/>
      <c r="D407" s="16"/>
      <c r="E407" s="16"/>
      <c r="F407" s="16"/>
      <c r="G407" s="16"/>
      <c r="K407" s="1"/>
      <c r="L407" s="1"/>
      <c r="M407" s="1"/>
      <c r="N407" s="1"/>
      <c r="O407" s="1"/>
      <c r="P407" s="1"/>
      <c r="Q407" s="1"/>
      <c r="R407" s="1"/>
      <c r="S407" s="1"/>
      <c r="T407" s="1"/>
      <c r="U407" s="1"/>
      <c r="V407" s="1"/>
      <c r="W407" s="1"/>
      <c r="X407" s="1"/>
      <c r="Y407" s="1"/>
      <c r="Z407" s="1"/>
    </row>
    <row r="408" spans="1:26">
      <c r="A408" s="1"/>
      <c r="B408" s="16"/>
      <c r="C408" s="16"/>
      <c r="D408" s="16"/>
      <c r="E408" s="16"/>
      <c r="F408" s="16"/>
      <c r="G408" s="16"/>
      <c r="K408" s="1"/>
      <c r="L408" s="1"/>
      <c r="M408" s="1"/>
      <c r="N408" s="1"/>
      <c r="O408" s="1"/>
      <c r="P408" s="1"/>
      <c r="Q408" s="1"/>
      <c r="R408" s="1"/>
      <c r="S408" s="1"/>
      <c r="T408" s="1"/>
      <c r="U408" s="1"/>
      <c r="V408" s="1"/>
      <c r="W408" s="1"/>
      <c r="X408" s="1"/>
      <c r="Y408" s="1"/>
      <c r="Z408" s="1"/>
    </row>
    <row r="409" spans="1:26">
      <c r="A409" s="1"/>
      <c r="B409" s="16"/>
      <c r="C409" s="16"/>
      <c r="D409" s="16"/>
      <c r="E409" s="16"/>
      <c r="F409" s="16"/>
      <c r="G409" s="16"/>
      <c r="K409" s="1"/>
      <c r="L409" s="1"/>
      <c r="M409" s="1"/>
      <c r="N409" s="1"/>
      <c r="O409" s="1"/>
      <c r="P409" s="1"/>
      <c r="Q409" s="1"/>
      <c r="R409" s="1"/>
      <c r="S409" s="1"/>
      <c r="T409" s="1"/>
      <c r="U409" s="1"/>
      <c r="V409" s="1"/>
      <c r="W409" s="1"/>
      <c r="X409" s="1"/>
      <c r="Y409" s="1"/>
      <c r="Z409" s="1"/>
    </row>
    <row r="410" spans="1:26">
      <c r="A410" s="1"/>
      <c r="B410" s="16"/>
      <c r="C410" s="16"/>
      <c r="D410" s="16"/>
      <c r="E410" s="16"/>
      <c r="F410" s="16"/>
      <c r="G410" s="16"/>
      <c r="K410" s="1"/>
      <c r="L410" s="1"/>
      <c r="M410" s="1"/>
      <c r="N410" s="1"/>
      <c r="O410" s="1"/>
      <c r="P410" s="1"/>
      <c r="Q410" s="1"/>
      <c r="R410" s="1"/>
      <c r="S410" s="1"/>
      <c r="T410" s="1"/>
      <c r="U410" s="1"/>
      <c r="V410" s="1"/>
      <c r="W410" s="1"/>
      <c r="X410" s="1"/>
      <c r="Y410" s="1"/>
      <c r="Z410" s="1"/>
    </row>
    <row r="411" spans="1:26">
      <c r="A411" s="1"/>
      <c r="B411" s="16"/>
      <c r="C411" s="16"/>
      <c r="D411" s="16"/>
      <c r="E411" s="16"/>
      <c r="F411" s="16"/>
      <c r="G411" s="16"/>
      <c r="K411" s="1"/>
      <c r="L411" s="1"/>
      <c r="M411" s="1"/>
      <c r="N411" s="1"/>
      <c r="O411" s="1"/>
      <c r="P411" s="1"/>
      <c r="Q411" s="1"/>
      <c r="R411" s="1"/>
      <c r="S411" s="1"/>
      <c r="T411" s="1"/>
      <c r="U411" s="1"/>
      <c r="V411" s="1"/>
      <c r="W411" s="1"/>
      <c r="X411" s="1"/>
      <c r="Y411" s="1"/>
      <c r="Z411" s="1"/>
    </row>
    <row r="412" spans="1:26">
      <c r="A412" s="1"/>
      <c r="B412" s="16"/>
      <c r="C412" s="16"/>
      <c r="D412" s="16"/>
      <c r="E412" s="16"/>
      <c r="F412" s="16"/>
      <c r="G412" s="16"/>
      <c r="K412" s="1"/>
      <c r="L412" s="1"/>
      <c r="M412" s="1"/>
      <c r="N412" s="1"/>
      <c r="O412" s="1"/>
      <c r="P412" s="1"/>
      <c r="Q412" s="1"/>
      <c r="R412" s="1"/>
      <c r="S412" s="1"/>
      <c r="T412" s="1"/>
      <c r="U412" s="1"/>
      <c r="V412" s="1"/>
      <c r="W412" s="1"/>
      <c r="X412" s="1"/>
      <c r="Y412" s="1"/>
      <c r="Z412" s="1"/>
    </row>
    <row r="413" spans="1:26">
      <c r="A413" s="1"/>
      <c r="B413" s="16"/>
      <c r="C413" s="16"/>
      <c r="D413" s="16"/>
      <c r="E413" s="16"/>
      <c r="F413" s="16"/>
      <c r="G413" s="16"/>
      <c r="K413" s="1"/>
      <c r="L413" s="1"/>
      <c r="M413" s="1"/>
      <c r="N413" s="1"/>
      <c r="O413" s="1"/>
      <c r="P413" s="1"/>
      <c r="Q413" s="1"/>
      <c r="R413" s="1"/>
      <c r="S413" s="1"/>
      <c r="T413" s="1"/>
      <c r="U413" s="1"/>
      <c r="V413" s="1"/>
      <c r="W413" s="1"/>
      <c r="X413" s="1"/>
      <c r="Y413" s="1"/>
      <c r="Z413" s="1"/>
    </row>
    <row r="414" spans="1:26">
      <c r="A414" s="1"/>
      <c r="B414" s="16"/>
      <c r="C414" s="16"/>
      <c r="D414" s="16"/>
      <c r="E414" s="16"/>
      <c r="F414" s="16"/>
      <c r="G414" s="16"/>
      <c r="K414" s="1"/>
      <c r="L414" s="1"/>
      <c r="M414" s="1"/>
      <c r="N414" s="1"/>
      <c r="O414" s="1"/>
      <c r="P414" s="1"/>
      <c r="Q414" s="1"/>
      <c r="R414" s="1"/>
      <c r="S414" s="1"/>
      <c r="T414" s="1"/>
      <c r="U414" s="1"/>
      <c r="V414" s="1"/>
      <c r="W414" s="1"/>
      <c r="X414" s="1"/>
      <c r="Y414" s="1"/>
      <c r="Z414" s="1"/>
    </row>
    <row r="415" spans="1:26">
      <c r="A415" s="1"/>
      <c r="B415" s="16"/>
      <c r="C415" s="16"/>
      <c r="D415" s="16"/>
      <c r="E415" s="16"/>
      <c r="F415" s="16"/>
      <c r="G415" s="16"/>
      <c r="K415" s="1"/>
      <c r="L415" s="1"/>
      <c r="M415" s="1"/>
      <c r="N415" s="1"/>
      <c r="O415" s="1"/>
      <c r="P415" s="1"/>
      <c r="Q415" s="1"/>
      <c r="R415" s="1"/>
      <c r="S415" s="1"/>
      <c r="T415" s="1"/>
      <c r="U415" s="1"/>
      <c r="V415" s="1"/>
      <c r="W415" s="1"/>
      <c r="X415" s="1"/>
      <c r="Y415" s="1"/>
      <c r="Z415" s="1"/>
    </row>
    <row r="416" spans="1:26">
      <c r="A416" s="1"/>
      <c r="B416" s="16"/>
      <c r="C416" s="16"/>
      <c r="D416" s="16"/>
      <c r="E416" s="16"/>
      <c r="F416" s="16"/>
      <c r="G416" s="16"/>
      <c r="K416" s="1"/>
      <c r="L416" s="1"/>
      <c r="M416" s="1"/>
      <c r="N416" s="1"/>
      <c r="O416" s="1"/>
      <c r="P416" s="1"/>
      <c r="Q416" s="1"/>
      <c r="R416" s="1"/>
      <c r="S416" s="1"/>
      <c r="T416" s="1"/>
      <c r="U416" s="1"/>
      <c r="V416" s="1"/>
      <c r="W416" s="1"/>
      <c r="X416" s="1"/>
      <c r="Y416" s="1"/>
      <c r="Z416" s="1"/>
    </row>
    <row r="417" spans="1:26">
      <c r="A417" s="1"/>
      <c r="B417" s="16"/>
      <c r="C417" s="16"/>
      <c r="D417" s="16"/>
      <c r="E417" s="16"/>
      <c r="F417" s="16"/>
      <c r="G417" s="16"/>
      <c r="K417" s="1"/>
      <c r="L417" s="1"/>
      <c r="M417" s="1"/>
      <c r="N417" s="1"/>
      <c r="O417" s="1"/>
      <c r="P417" s="1"/>
      <c r="Q417" s="1"/>
      <c r="R417" s="1"/>
      <c r="S417" s="1"/>
      <c r="T417" s="1"/>
      <c r="U417" s="1"/>
      <c r="V417" s="1"/>
      <c r="W417" s="1"/>
      <c r="X417" s="1"/>
      <c r="Y417" s="1"/>
      <c r="Z417" s="1"/>
    </row>
    <row r="418" spans="1:26">
      <c r="A418" s="1"/>
      <c r="B418" s="16"/>
      <c r="C418" s="16"/>
      <c r="D418" s="16"/>
      <c r="E418" s="16"/>
      <c r="F418" s="16"/>
      <c r="G418" s="16"/>
      <c r="K418" s="1"/>
      <c r="L418" s="1"/>
      <c r="M418" s="1"/>
      <c r="N418" s="1"/>
      <c r="O418" s="1"/>
      <c r="P418" s="1"/>
      <c r="Q418" s="1"/>
      <c r="R418" s="1"/>
      <c r="S418" s="1"/>
      <c r="T418" s="1"/>
      <c r="U418" s="1"/>
      <c r="V418" s="1"/>
      <c r="W418" s="1"/>
      <c r="X418" s="1"/>
      <c r="Y418" s="1"/>
      <c r="Z418" s="1"/>
    </row>
    <row r="419" spans="1:26">
      <c r="A419" s="1"/>
      <c r="B419" s="16"/>
      <c r="C419" s="16"/>
      <c r="D419" s="16"/>
      <c r="E419" s="16"/>
      <c r="F419" s="16"/>
      <c r="G419" s="16"/>
      <c r="K419" s="1"/>
      <c r="L419" s="1"/>
      <c r="M419" s="1"/>
      <c r="N419" s="1"/>
      <c r="O419" s="1"/>
      <c r="P419" s="1"/>
      <c r="Q419" s="1"/>
      <c r="R419" s="1"/>
      <c r="S419" s="1"/>
      <c r="T419" s="1"/>
      <c r="U419" s="1"/>
      <c r="V419" s="1"/>
      <c r="W419" s="1"/>
      <c r="X419" s="1"/>
      <c r="Y419" s="1"/>
      <c r="Z419" s="1"/>
    </row>
    <row r="420" spans="1:26">
      <c r="A420" s="1"/>
      <c r="B420" s="16"/>
      <c r="C420" s="16"/>
      <c r="D420" s="16"/>
      <c r="E420" s="16"/>
      <c r="F420" s="16"/>
      <c r="G420" s="16"/>
      <c r="K420" s="1"/>
      <c r="L420" s="1"/>
      <c r="M420" s="1"/>
      <c r="N420" s="1"/>
      <c r="O420" s="1"/>
      <c r="P420" s="1"/>
      <c r="Q420" s="1"/>
      <c r="R420" s="1"/>
      <c r="S420" s="1"/>
      <c r="T420" s="1"/>
      <c r="U420" s="1"/>
      <c r="V420" s="1"/>
      <c r="W420" s="1"/>
      <c r="X420" s="1"/>
      <c r="Y420" s="1"/>
      <c r="Z420" s="1"/>
    </row>
    <row r="421" spans="1:26">
      <c r="A421" s="1"/>
      <c r="B421" s="16"/>
      <c r="C421" s="16"/>
      <c r="D421" s="16"/>
      <c r="E421" s="16"/>
      <c r="F421" s="16"/>
      <c r="G421" s="16"/>
      <c r="K421" s="1"/>
      <c r="L421" s="1"/>
      <c r="M421" s="1"/>
      <c r="N421" s="1"/>
      <c r="O421" s="1"/>
      <c r="P421" s="1"/>
      <c r="Q421" s="1"/>
      <c r="R421" s="1"/>
      <c r="S421" s="1"/>
      <c r="T421" s="1"/>
      <c r="U421" s="1"/>
      <c r="V421" s="1"/>
      <c r="W421" s="1"/>
      <c r="X421" s="1"/>
      <c r="Y421" s="1"/>
      <c r="Z421" s="1"/>
    </row>
    <row r="422" spans="1:26">
      <c r="A422" s="1"/>
      <c r="B422" s="16"/>
      <c r="C422" s="16"/>
      <c r="D422" s="16"/>
      <c r="E422" s="16"/>
      <c r="F422" s="16"/>
      <c r="G422" s="16"/>
      <c r="K422" s="1"/>
      <c r="L422" s="1"/>
      <c r="M422" s="1"/>
      <c r="N422" s="1"/>
      <c r="O422" s="1"/>
      <c r="P422" s="1"/>
      <c r="Q422" s="1"/>
      <c r="R422" s="1"/>
      <c r="S422" s="1"/>
      <c r="T422" s="1"/>
      <c r="U422" s="1"/>
      <c r="V422" s="1"/>
      <c r="W422" s="1"/>
      <c r="X422" s="1"/>
      <c r="Y422" s="1"/>
      <c r="Z422" s="1"/>
    </row>
    <row r="423" spans="1:26">
      <c r="A423" s="1"/>
      <c r="B423" s="16"/>
      <c r="C423" s="16"/>
      <c r="D423" s="16"/>
      <c r="E423" s="16"/>
      <c r="F423" s="16"/>
      <c r="G423" s="16"/>
      <c r="K423" s="1"/>
      <c r="L423" s="1"/>
      <c r="M423" s="1"/>
      <c r="N423" s="1"/>
      <c r="O423" s="1"/>
      <c r="P423" s="1"/>
      <c r="Q423" s="1"/>
      <c r="R423" s="1"/>
      <c r="S423" s="1"/>
      <c r="T423" s="1"/>
      <c r="U423" s="1"/>
      <c r="V423" s="1"/>
      <c r="W423" s="1"/>
      <c r="X423" s="1"/>
      <c r="Y423" s="1"/>
      <c r="Z423" s="1"/>
    </row>
    <row r="424" spans="1:26">
      <c r="A424" s="1"/>
      <c r="B424" s="16"/>
      <c r="C424" s="16"/>
      <c r="D424" s="16"/>
      <c r="E424" s="16"/>
      <c r="F424" s="16"/>
      <c r="G424" s="16"/>
      <c r="K424" s="1"/>
      <c r="L424" s="1"/>
      <c r="M424" s="1"/>
      <c r="N424" s="1"/>
      <c r="O424" s="1"/>
      <c r="P424" s="1"/>
      <c r="Q424" s="1"/>
      <c r="R424" s="1"/>
      <c r="S424" s="1"/>
      <c r="T424" s="1"/>
      <c r="U424" s="1"/>
      <c r="V424" s="1"/>
      <c r="W424" s="1"/>
      <c r="X424" s="1"/>
      <c r="Y424" s="1"/>
      <c r="Z424" s="1"/>
    </row>
    <row r="425" spans="1:26">
      <c r="A425" s="1"/>
      <c r="B425" s="16"/>
      <c r="C425" s="16"/>
      <c r="D425" s="16"/>
      <c r="E425" s="16"/>
      <c r="F425" s="16"/>
      <c r="G425" s="16"/>
      <c r="K425" s="1"/>
      <c r="L425" s="1"/>
      <c r="M425" s="1"/>
      <c r="N425" s="1"/>
      <c r="O425" s="1"/>
      <c r="P425" s="1"/>
      <c r="Q425" s="1"/>
      <c r="R425" s="1"/>
      <c r="S425" s="1"/>
      <c r="T425" s="1"/>
      <c r="U425" s="1"/>
      <c r="V425" s="1"/>
      <c r="W425" s="1"/>
      <c r="X425" s="1"/>
      <c r="Y425" s="1"/>
      <c r="Z425" s="1"/>
    </row>
    <row r="426" spans="1:26">
      <c r="A426" s="1"/>
      <c r="B426" s="16"/>
      <c r="C426" s="16"/>
      <c r="D426" s="16"/>
      <c r="E426" s="16"/>
      <c r="F426" s="16"/>
      <c r="G426" s="16"/>
      <c r="K426" s="1"/>
      <c r="L426" s="1"/>
      <c r="M426" s="1"/>
      <c r="N426" s="1"/>
      <c r="O426" s="1"/>
      <c r="P426" s="1"/>
      <c r="Q426" s="1"/>
      <c r="R426" s="1"/>
      <c r="S426" s="1"/>
      <c r="T426" s="1"/>
      <c r="U426" s="1"/>
      <c r="V426" s="1"/>
      <c r="W426" s="1"/>
      <c r="X426" s="1"/>
      <c r="Y426" s="1"/>
      <c r="Z426" s="1"/>
    </row>
    <row r="427" spans="1:26">
      <c r="A427" s="1"/>
      <c r="B427" s="16"/>
      <c r="C427" s="16"/>
      <c r="D427" s="16"/>
      <c r="E427" s="16"/>
      <c r="F427" s="16"/>
      <c r="G427" s="16"/>
      <c r="K427" s="1"/>
      <c r="L427" s="1"/>
      <c r="M427" s="1"/>
      <c r="N427" s="1"/>
      <c r="O427" s="1"/>
      <c r="P427" s="1"/>
      <c r="Q427" s="1"/>
      <c r="R427" s="1"/>
      <c r="S427" s="1"/>
      <c r="T427" s="1"/>
      <c r="U427" s="1"/>
      <c r="V427" s="1"/>
      <c r="W427" s="1"/>
      <c r="X427" s="1"/>
      <c r="Y427" s="1"/>
      <c r="Z427" s="1"/>
    </row>
    <row r="428" spans="1:26">
      <c r="A428" s="1"/>
      <c r="B428" s="16"/>
      <c r="C428" s="16"/>
      <c r="D428" s="16"/>
      <c r="E428" s="16"/>
      <c r="F428" s="16"/>
      <c r="G428" s="16"/>
      <c r="K428" s="1"/>
      <c r="L428" s="1"/>
      <c r="M428" s="1"/>
      <c r="N428" s="1"/>
      <c r="O428" s="1"/>
      <c r="P428" s="1"/>
      <c r="Q428" s="1"/>
      <c r="R428" s="1"/>
      <c r="S428" s="1"/>
      <c r="T428" s="1"/>
      <c r="U428" s="1"/>
      <c r="V428" s="1"/>
      <c r="W428" s="1"/>
      <c r="X428" s="1"/>
      <c r="Y428" s="1"/>
      <c r="Z428" s="1"/>
    </row>
    <row r="429" spans="1:26">
      <c r="A429" s="1"/>
      <c r="B429" s="16"/>
      <c r="C429" s="16"/>
      <c r="D429" s="16"/>
      <c r="E429" s="16"/>
      <c r="F429" s="16"/>
      <c r="G429" s="16"/>
      <c r="K429" s="1"/>
      <c r="L429" s="1"/>
      <c r="M429" s="1"/>
      <c r="N429" s="1"/>
      <c r="O429" s="1"/>
      <c r="P429" s="1"/>
      <c r="Q429" s="1"/>
      <c r="R429" s="1"/>
      <c r="S429" s="1"/>
      <c r="T429" s="1"/>
      <c r="U429" s="1"/>
      <c r="V429" s="1"/>
      <c r="W429" s="1"/>
      <c r="X429" s="1"/>
      <c r="Y429" s="1"/>
      <c r="Z429" s="1"/>
    </row>
    <row r="430" spans="1:26">
      <c r="A430" s="1"/>
      <c r="B430" s="16"/>
      <c r="C430" s="16"/>
      <c r="D430" s="16"/>
      <c r="E430" s="16"/>
      <c r="F430" s="16"/>
      <c r="G430" s="16"/>
      <c r="K430" s="1"/>
      <c r="L430" s="1"/>
      <c r="M430" s="1"/>
      <c r="N430" s="1"/>
      <c r="O430" s="1"/>
      <c r="P430" s="1"/>
      <c r="Q430" s="1"/>
      <c r="R430" s="1"/>
      <c r="S430" s="1"/>
      <c r="T430" s="1"/>
      <c r="U430" s="1"/>
      <c r="V430" s="1"/>
      <c r="W430" s="1"/>
      <c r="X430" s="1"/>
      <c r="Y430" s="1"/>
      <c r="Z430" s="1"/>
    </row>
    <row r="431" spans="1:26">
      <c r="A431" s="1"/>
      <c r="B431" s="16"/>
      <c r="C431" s="16"/>
      <c r="D431" s="16"/>
      <c r="E431" s="16"/>
      <c r="F431" s="16"/>
      <c r="G431" s="16"/>
      <c r="K431" s="1"/>
      <c r="L431" s="1"/>
      <c r="M431" s="1"/>
      <c r="N431" s="1"/>
      <c r="O431" s="1"/>
      <c r="P431" s="1"/>
      <c r="Q431" s="1"/>
      <c r="R431" s="1"/>
      <c r="S431" s="1"/>
      <c r="T431" s="1"/>
      <c r="U431" s="1"/>
      <c r="V431" s="1"/>
      <c r="W431" s="1"/>
      <c r="X431" s="1"/>
      <c r="Y431" s="1"/>
      <c r="Z431" s="1"/>
    </row>
    <row r="432" spans="1:26">
      <c r="A432" s="1"/>
      <c r="B432" s="16"/>
      <c r="C432" s="16"/>
      <c r="D432" s="16"/>
      <c r="E432" s="16"/>
      <c r="F432" s="16"/>
      <c r="G432" s="16"/>
      <c r="K432" s="1"/>
      <c r="L432" s="1"/>
      <c r="M432" s="1"/>
      <c r="N432" s="1"/>
      <c r="O432" s="1"/>
      <c r="P432" s="1"/>
      <c r="Q432" s="1"/>
      <c r="R432" s="1"/>
      <c r="S432" s="1"/>
      <c r="T432" s="1"/>
      <c r="U432" s="1"/>
      <c r="V432" s="1"/>
      <c r="W432" s="1"/>
      <c r="X432" s="1"/>
      <c r="Y432" s="1"/>
      <c r="Z432" s="1"/>
    </row>
    <row r="433" spans="1:26">
      <c r="A433" s="1"/>
      <c r="B433" s="16"/>
      <c r="C433" s="16"/>
      <c r="D433" s="16"/>
      <c r="E433" s="16"/>
      <c r="F433" s="16"/>
      <c r="G433" s="16"/>
      <c r="K433" s="1"/>
      <c r="L433" s="1"/>
      <c r="M433" s="1"/>
      <c r="N433" s="1"/>
      <c r="O433" s="1"/>
      <c r="P433" s="1"/>
      <c r="Q433" s="1"/>
      <c r="R433" s="1"/>
      <c r="S433" s="1"/>
      <c r="T433" s="1"/>
      <c r="U433" s="1"/>
      <c r="V433" s="1"/>
      <c r="W433" s="1"/>
      <c r="X433" s="1"/>
      <c r="Y433" s="1"/>
      <c r="Z433" s="1"/>
    </row>
    <row r="434" spans="1:26">
      <c r="A434" s="1"/>
      <c r="B434" s="16"/>
      <c r="C434" s="16"/>
      <c r="D434" s="16"/>
      <c r="E434" s="16"/>
      <c r="F434" s="16"/>
      <c r="G434" s="16"/>
      <c r="K434" s="1"/>
      <c r="L434" s="1"/>
      <c r="M434" s="1"/>
      <c r="N434" s="1"/>
      <c r="O434" s="1"/>
      <c r="P434" s="1"/>
      <c r="Q434" s="1"/>
      <c r="R434" s="1"/>
      <c r="S434" s="1"/>
      <c r="T434" s="1"/>
      <c r="U434" s="1"/>
      <c r="V434" s="1"/>
      <c r="W434" s="1"/>
      <c r="X434" s="1"/>
      <c r="Y434" s="1"/>
      <c r="Z434" s="1"/>
    </row>
    <row r="435" spans="1:26">
      <c r="A435" s="1"/>
      <c r="B435" s="16"/>
      <c r="C435" s="16"/>
      <c r="D435" s="16"/>
      <c r="E435" s="16"/>
      <c r="F435" s="16"/>
      <c r="G435" s="16"/>
      <c r="K435" s="1"/>
      <c r="L435" s="1"/>
      <c r="M435" s="1"/>
      <c r="N435" s="1"/>
      <c r="O435" s="1"/>
      <c r="P435" s="1"/>
      <c r="Q435" s="1"/>
      <c r="R435" s="1"/>
      <c r="S435" s="1"/>
      <c r="T435" s="1"/>
      <c r="U435" s="1"/>
      <c r="V435" s="1"/>
      <c r="W435" s="1"/>
      <c r="X435" s="1"/>
      <c r="Y435" s="1"/>
      <c r="Z435" s="1"/>
    </row>
    <row r="436" spans="1:26">
      <c r="A436" s="1"/>
      <c r="B436" s="16"/>
      <c r="C436" s="16"/>
      <c r="D436" s="16"/>
      <c r="E436" s="16"/>
      <c r="F436" s="16"/>
      <c r="G436" s="16"/>
      <c r="K436" s="1"/>
      <c r="L436" s="1"/>
      <c r="M436" s="1"/>
      <c r="N436" s="1"/>
      <c r="O436" s="1"/>
      <c r="P436" s="1"/>
      <c r="Q436" s="1"/>
      <c r="R436" s="1"/>
      <c r="S436" s="1"/>
      <c r="T436" s="1"/>
      <c r="U436" s="1"/>
      <c r="V436" s="1"/>
      <c r="W436" s="1"/>
      <c r="X436" s="1"/>
      <c r="Y436" s="1"/>
      <c r="Z436" s="1"/>
    </row>
    <row r="437" spans="1:26">
      <c r="A437" s="1"/>
      <c r="B437" s="16"/>
      <c r="C437" s="16"/>
      <c r="D437" s="16"/>
      <c r="E437" s="16"/>
      <c r="F437" s="16"/>
      <c r="G437" s="16"/>
      <c r="K437" s="1"/>
      <c r="L437" s="1"/>
      <c r="M437" s="1"/>
      <c r="N437" s="1"/>
      <c r="O437" s="1"/>
      <c r="P437" s="1"/>
      <c r="Q437" s="1"/>
      <c r="R437" s="1"/>
      <c r="S437" s="1"/>
      <c r="T437" s="1"/>
      <c r="U437" s="1"/>
      <c r="V437" s="1"/>
      <c r="W437" s="1"/>
      <c r="X437" s="1"/>
      <c r="Y437" s="1"/>
      <c r="Z437" s="1"/>
    </row>
    <row r="438" spans="1:26">
      <c r="A438" s="1"/>
      <c r="B438" s="16"/>
      <c r="C438" s="16"/>
      <c r="D438" s="16"/>
      <c r="E438" s="16"/>
      <c r="F438" s="16"/>
      <c r="G438" s="16"/>
      <c r="K438" s="1"/>
      <c r="L438" s="1"/>
      <c r="M438" s="1"/>
      <c r="N438" s="1"/>
      <c r="O438" s="1"/>
      <c r="P438" s="1"/>
      <c r="Q438" s="1"/>
      <c r="R438" s="1"/>
      <c r="S438" s="1"/>
      <c r="T438" s="1"/>
      <c r="U438" s="1"/>
      <c r="V438" s="1"/>
      <c r="W438" s="1"/>
      <c r="X438" s="1"/>
      <c r="Y438" s="1"/>
      <c r="Z438" s="1"/>
    </row>
    <row r="439" spans="1:26">
      <c r="A439" s="1"/>
      <c r="B439" s="16"/>
      <c r="C439" s="16"/>
      <c r="D439" s="16"/>
      <c r="E439" s="16"/>
      <c r="F439" s="16"/>
      <c r="G439" s="16"/>
      <c r="K439" s="1"/>
      <c r="L439" s="1"/>
      <c r="M439" s="1"/>
      <c r="N439" s="1"/>
      <c r="O439" s="1"/>
      <c r="P439" s="1"/>
      <c r="Q439" s="1"/>
      <c r="R439" s="1"/>
      <c r="S439" s="1"/>
      <c r="T439" s="1"/>
      <c r="U439" s="1"/>
      <c r="V439" s="1"/>
      <c r="W439" s="1"/>
      <c r="X439" s="1"/>
      <c r="Y439" s="1"/>
      <c r="Z439" s="1"/>
    </row>
    <row r="440" spans="1:26">
      <c r="A440" s="1"/>
      <c r="B440" s="16"/>
      <c r="C440" s="16"/>
      <c r="D440" s="16"/>
      <c r="E440" s="16"/>
      <c r="F440" s="16"/>
      <c r="G440" s="16"/>
      <c r="K440" s="1"/>
      <c r="L440" s="1"/>
      <c r="M440" s="1"/>
      <c r="N440" s="1"/>
      <c r="O440" s="1"/>
      <c r="P440" s="1"/>
      <c r="Q440" s="1"/>
      <c r="R440" s="1"/>
      <c r="S440" s="1"/>
      <c r="T440" s="1"/>
      <c r="U440" s="1"/>
      <c r="V440" s="1"/>
      <c r="W440" s="1"/>
      <c r="X440" s="1"/>
      <c r="Y440" s="1"/>
      <c r="Z440" s="1"/>
    </row>
    <row r="441" spans="1:26">
      <c r="A441" s="1"/>
      <c r="B441" s="16"/>
      <c r="C441" s="16"/>
      <c r="D441" s="16"/>
      <c r="E441" s="16"/>
      <c r="F441" s="16"/>
      <c r="G441" s="16"/>
      <c r="K441" s="1"/>
      <c r="L441" s="1"/>
      <c r="M441" s="1"/>
      <c r="N441" s="1"/>
      <c r="O441" s="1"/>
      <c r="P441" s="1"/>
      <c r="Q441" s="1"/>
      <c r="R441" s="1"/>
      <c r="S441" s="1"/>
      <c r="T441" s="1"/>
      <c r="U441" s="1"/>
      <c r="V441" s="1"/>
      <c r="W441" s="1"/>
      <c r="X441" s="1"/>
      <c r="Y441" s="1"/>
      <c r="Z441" s="1"/>
    </row>
    <row r="442" spans="1:26">
      <c r="A442" s="1"/>
      <c r="B442" s="16"/>
      <c r="C442" s="16"/>
      <c r="D442" s="16"/>
      <c r="E442" s="16"/>
      <c r="F442" s="16"/>
      <c r="G442" s="16"/>
      <c r="K442" s="1"/>
      <c r="L442" s="1"/>
      <c r="M442" s="1"/>
      <c r="N442" s="1"/>
      <c r="O442" s="1"/>
      <c r="P442" s="1"/>
      <c r="Q442" s="1"/>
      <c r="R442" s="1"/>
      <c r="S442" s="1"/>
      <c r="T442" s="1"/>
      <c r="U442" s="1"/>
      <c r="V442" s="1"/>
      <c r="W442" s="1"/>
      <c r="X442" s="1"/>
      <c r="Y442" s="1"/>
      <c r="Z442" s="1"/>
    </row>
    <row r="443" spans="1:26">
      <c r="A443" s="1"/>
      <c r="B443" s="16"/>
      <c r="C443" s="16"/>
      <c r="D443" s="16"/>
      <c r="E443" s="16"/>
      <c r="F443" s="16"/>
      <c r="G443" s="16"/>
      <c r="K443" s="1"/>
      <c r="L443" s="1"/>
      <c r="M443" s="1"/>
      <c r="N443" s="1"/>
      <c r="O443" s="1"/>
      <c r="P443" s="1"/>
      <c r="Q443" s="1"/>
      <c r="R443" s="1"/>
      <c r="S443" s="1"/>
      <c r="T443" s="1"/>
      <c r="U443" s="1"/>
      <c r="V443" s="1"/>
      <c r="W443" s="1"/>
      <c r="X443" s="1"/>
      <c r="Y443" s="1"/>
      <c r="Z443" s="1"/>
    </row>
    <row r="444" spans="1:26">
      <c r="A444" s="1"/>
      <c r="B444" s="16"/>
      <c r="C444" s="16"/>
      <c r="D444" s="16"/>
      <c r="E444" s="16"/>
      <c r="F444" s="16"/>
      <c r="G444" s="16"/>
      <c r="K444" s="1"/>
      <c r="L444" s="1"/>
      <c r="M444" s="1"/>
      <c r="N444" s="1"/>
      <c r="O444" s="1"/>
      <c r="P444" s="1"/>
      <c r="Q444" s="1"/>
      <c r="R444" s="1"/>
      <c r="S444" s="1"/>
      <c r="T444" s="1"/>
      <c r="U444" s="1"/>
      <c r="V444" s="1"/>
      <c r="W444" s="1"/>
      <c r="X444" s="1"/>
      <c r="Y444" s="1"/>
      <c r="Z444" s="1"/>
    </row>
    <row r="445" spans="1:26">
      <c r="A445" s="1"/>
      <c r="B445" s="16"/>
      <c r="C445" s="16"/>
      <c r="D445" s="16"/>
      <c r="E445" s="16"/>
      <c r="F445" s="16"/>
      <c r="G445" s="16"/>
      <c r="K445" s="1"/>
      <c r="L445" s="1"/>
      <c r="M445" s="1"/>
      <c r="N445" s="1"/>
      <c r="O445" s="1"/>
      <c r="P445" s="1"/>
      <c r="Q445" s="1"/>
      <c r="R445" s="1"/>
      <c r="S445" s="1"/>
      <c r="T445" s="1"/>
      <c r="U445" s="1"/>
      <c r="V445" s="1"/>
      <c r="W445" s="1"/>
      <c r="X445" s="1"/>
      <c r="Y445" s="1"/>
      <c r="Z445" s="1"/>
    </row>
    <row r="446" spans="1:26">
      <c r="A446" s="1"/>
      <c r="B446" s="16"/>
      <c r="C446" s="16"/>
      <c r="D446" s="16"/>
      <c r="E446" s="16"/>
      <c r="F446" s="16"/>
      <c r="G446" s="16"/>
      <c r="K446" s="1"/>
      <c r="L446" s="1"/>
      <c r="M446" s="1"/>
      <c r="N446" s="1"/>
      <c r="O446" s="1"/>
      <c r="P446" s="1"/>
      <c r="Q446" s="1"/>
      <c r="R446" s="1"/>
      <c r="S446" s="1"/>
      <c r="T446" s="1"/>
      <c r="U446" s="1"/>
      <c r="V446" s="1"/>
      <c r="W446" s="1"/>
      <c r="X446" s="1"/>
      <c r="Y446" s="1"/>
      <c r="Z446" s="1"/>
    </row>
    <row r="447" spans="1:26">
      <c r="A447" s="1"/>
      <c r="B447" s="16"/>
      <c r="C447" s="16"/>
      <c r="D447" s="16"/>
      <c r="E447" s="16"/>
      <c r="F447" s="16"/>
      <c r="G447" s="16"/>
      <c r="K447" s="1"/>
      <c r="L447" s="1"/>
      <c r="M447" s="1"/>
      <c r="N447" s="1"/>
      <c r="O447" s="1"/>
      <c r="P447" s="1"/>
      <c r="Q447" s="1"/>
      <c r="R447" s="1"/>
      <c r="S447" s="1"/>
      <c r="T447" s="1"/>
      <c r="U447" s="1"/>
      <c r="V447" s="1"/>
      <c r="W447" s="1"/>
      <c r="X447" s="1"/>
      <c r="Y447" s="1"/>
      <c r="Z447" s="1"/>
    </row>
    <row r="448" spans="1:26">
      <c r="A448" s="1"/>
      <c r="B448" s="16"/>
      <c r="C448" s="16"/>
      <c r="D448" s="16"/>
      <c r="E448" s="16"/>
      <c r="F448" s="16"/>
      <c r="G448" s="16"/>
      <c r="K448" s="1"/>
      <c r="L448" s="1"/>
      <c r="M448" s="1"/>
      <c r="N448" s="1"/>
      <c r="O448" s="1"/>
      <c r="P448" s="1"/>
      <c r="Q448" s="1"/>
      <c r="R448" s="1"/>
      <c r="S448" s="1"/>
      <c r="T448" s="1"/>
      <c r="U448" s="1"/>
      <c r="V448" s="1"/>
      <c r="W448" s="1"/>
      <c r="X448" s="1"/>
      <c r="Y448" s="1"/>
      <c r="Z448" s="1"/>
    </row>
    <row r="449" spans="1:26">
      <c r="A449" s="1"/>
      <c r="B449" s="16"/>
      <c r="C449" s="16"/>
      <c r="D449" s="16"/>
      <c r="E449" s="16"/>
      <c r="F449" s="16"/>
      <c r="G449" s="16"/>
      <c r="K449" s="1"/>
      <c r="L449" s="1"/>
      <c r="M449" s="1"/>
      <c r="N449" s="1"/>
      <c r="O449" s="1"/>
      <c r="P449" s="1"/>
      <c r="Q449" s="1"/>
      <c r="R449" s="1"/>
      <c r="S449" s="1"/>
      <c r="T449" s="1"/>
      <c r="U449" s="1"/>
      <c r="V449" s="1"/>
      <c r="W449" s="1"/>
      <c r="X449" s="1"/>
      <c r="Y449" s="1"/>
      <c r="Z449" s="1"/>
    </row>
    <row r="450" spans="1:26">
      <c r="A450" s="1"/>
      <c r="B450" s="16"/>
      <c r="C450" s="16"/>
      <c r="D450" s="16"/>
      <c r="E450" s="16"/>
      <c r="F450" s="16"/>
      <c r="G450" s="16"/>
      <c r="K450" s="1"/>
      <c r="L450" s="1"/>
      <c r="M450" s="1"/>
      <c r="N450" s="1"/>
      <c r="O450" s="1"/>
      <c r="P450" s="1"/>
      <c r="Q450" s="1"/>
      <c r="R450" s="1"/>
      <c r="S450" s="1"/>
      <c r="T450" s="1"/>
      <c r="U450" s="1"/>
      <c r="V450" s="1"/>
      <c r="W450" s="1"/>
      <c r="X450" s="1"/>
      <c r="Y450" s="1"/>
      <c r="Z450" s="1"/>
    </row>
    <row r="451" spans="1:26">
      <c r="A451" s="1"/>
      <c r="B451" s="16"/>
      <c r="C451" s="16"/>
      <c r="D451" s="16"/>
      <c r="E451" s="16"/>
      <c r="F451" s="16"/>
      <c r="G451" s="16"/>
      <c r="K451" s="1"/>
      <c r="L451" s="1"/>
      <c r="M451" s="1"/>
      <c r="N451" s="1"/>
      <c r="O451" s="1"/>
      <c r="P451" s="1"/>
      <c r="Q451" s="1"/>
      <c r="R451" s="1"/>
      <c r="S451" s="1"/>
      <c r="T451" s="1"/>
      <c r="U451" s="1"/>
      <c r="V451" s="1"/>
      <c r="W451" s="1"/>
      <c r="X451" s="1"/>
      <c r="Y451" s="1"/>
      <c r="Z451" s="1"/>
    </row>
    <row r="452" spans="1:26">
      <c r="A452" s="1"/>
      <c r="B452" s="16"/>
      <c r="C452" s="16"/>
      <c r="D452" s="16"/>
      <c r="E452" s="16"/>
      <c r="F452" s="16"/>
      <c r="G452" s="16"/>
      <c r="K452" s="1"/>
      <c r="L452" s="1"/>
      <c r="M452" s="1"/>
      <c r="N452" s="1"/>
      <c r="O452" s="1"/>
      <c r="P452" s="1"/>
      <c r="Q452" s="1"/>
      <c r="R452" s="1"/>
      <c r="S452" s="1"/>
      <c r="T452" s="1"/>
      <c r="U452" s="1"/>
      <c r="V452" s="1"/>
      <c r="W452" s="1"/>
      <c r="X452" s="1"/>
      <c r="Y452" s="1"/>
      <c r="Z452" s="1"/>
    </row>
    <row r="453" spans="1:26">
      <c r="A453" s="1"/>
      <c r="B453" s="16"/>
      <c r="C453" s="16"/>
      <c r="D453" s="16"/>
      <c r="E453" s="16"/>
      <c r="F453" s="16"/>
      <c r="G453" s="16"/>
      <c r="K453" s="1"/>
      <c r="L453" s="1"/>
      <c r="M453" s="1"/>
      <c r="N453" s="1"/>
      <c r="O453" s="1"/>
      <c r="P453" s="1"/>
      <c r="Q453" s="1"/>
      <c r="R453" s="1"/>
      <c r="S453" s="1"/>
      <c r="T453" s="1"/>
      <c r="U453" s="1"/>
      <c r="V453" s="1"/>
      <c r="W453" s="1"/>
      <c r="X453" s="1"/>
      <c r="Y453" s="1"/>
      <c r="Z453" s="1"/>
    </row>
    <row r="454" spans="1:26">
      <c r="A454" s="1"/>
      <c r="B454" s="16"/>
      <c r="C454" s="16"/>
      <c r="D454" s="16"/>
      <c r="E454" s="16"/>
      <c r="F454" s="16"/>
      <c r="G454" s="16"/>
      <c r="K454" s="1"/>
      <c r="L454" s="1"/>
      <c r="M454" s="1"/>
      <c r="N454" s="1"/>
      <c r="O454" s="1"/>
      <c r="P454" s="1"/>
      <c r="Q454" s="1"/>
      <c r="R454" s="1"/>
      <c r="S454" s="1"/>
      <c r="T454" s="1"/>
      <c r="U454" s="1"/>
      <c r="V454" s="1"/>
      <c r="W454" s="1"/>
      <c r="X454" s="1"/>
      <c r="Y454" s="1"/>
      <c r="Z454" s="1"/>
    </row>
    <row r="455" spans="1:26">
      <c r="A455" s="1"/>
      <c r="B455" s="16"/>
      <c r="C455" s="16"/>
      <c r="D455" s="16"/>
      <c r="E455" s="16"/>
      <c r="F455" s="16"/>
      <c r="G455" s="16"/>
      <c r="K455" s="1"/>
      <c r="L455" s="1"/>
      <c r="M455" s="1"/>
      <c r="N455" s="1"/>
      <c r="O455" s="1"/>
      <c r="P455" s="1"/>
      <c r="Q455" s="1"/>
      <c r="R455" s="1"/>
      <c r="S455" s="1"/>
      <c r="T455" s="1"/>
      <c r="U455" s="1"/>
      <c r="V455" s="1"/>
      <c r="W455" s="1"/>
      <c r="X455" s="1"/>
      <c r="Y455" s="1"/>
      <c r="Z455" s="1"/>
    </row>
    <row r="456" spans="1:26">
      <c r="A456" s="1"/>
      <c r="B456" s="16"/>
      <c r="C456" s="16"/>
      <c r="D456" s="16"/>
      <c r="E456" s="16"/>
      <c r="F456" s="16"/>
      <c r="G456" s="16"/>
      <c r="K456" s="1"/>
      <c r="L456" s="1"/>
      <c r="M456" s="1"/>
      <c r="N456" s="1"/>
      <c r="O456" s="1"/>
      <c r="P456" s="1"/>
      <c r="Q456" s="1"/>
      <c r="R456" s="1"/>
      <c r="S456" s="1"/>
      <c r="T456" s="1"/>
      <c r="U456" s="1"/>
      <c r="V456" s="1"/>
      <c r="W456" s="1"/>
      <c r="X456" s="1"/>
      <c r="Y456" s="1"/>
      <c r="Z456" s="1"/>
    </row>
    <row r="457" spans="1:26">
      <c r="A457" s="1"/>
      <c r="B457" s="16"/>
      <c r="C457" s="16"/>
      <c r="D457" s="16"/>
      <c r="E457" s="16"/>
      <c r="F457" s="16"/>
      <c r="G457" s="16"/>
      <c r="K457" s="1"/>
      <c r="L457" s="1"/>
      <c r="M457" s="1"/>
      <c r="N457" s="1"/>
      <c r="O457" s="1"/>
      <c r="P457" s="1"/>
      <c r="Q457" s="1"/>
      <c r="R457" s="1"/>
      <c r="S457" s="1"/>
      <c r="T457" s="1"/>
      <c r="U457" s="1"/>
      <c r="V457" s="1"/>
      <c r="W457" s="1"/>
      <c r="X457" s="1"/>
      <c r="Y457" s="1"/>
      <c r="Z457" s="1"/>
    </row>
    <row r="458" spans="1:26">
      <c r="A458" s="1"/>
      <c r="B458" s="16"/>
      <c r="C458" s="16"/>
      <c r="D458" s="16"/>
      <c r="E458" s="16"/>
      <c r="F458" s="16"/>
      <c r="G458" s="16"/>
      <c r="K458" s="1"/>
      <c r="L458" s="1"/>
      <c r="M458" s="1"/>
      <c r="N458" s="1"/>
      <c r="O458" s="1"/>
      <c r="P458" s="1"/>
      <c r="Q458" s="1"/>
      <c r="R458" s="1"/>
      <c r="S458" s="1"/>
      <c r="T458" s="1"/>
      <c r="U458" s="1"/>
      <c r="V458" s="1"/>
      <c r="W458" s="1"/>
      <c r="X458" s="1"/>
      <c r="Y458" s="1"/>
      <c r="Z458" s="1"/>
    </row>
    <row r="459" spans="1:26">
      <c r="A459" s="1"/>
      <c r="B459" s="16"/>
      <c r="C459" s="16"/>
      <c r="D459" s="16"/>
      <c r="E459" s="16"/>
      <c r="F459" s="16"/>
      <c r="G459" s="16"/>
      <c r="K459" s="1"/>
      <c r="L459" s="1"/>
      <c r="M459" s="1"/>
      <c r="N459" s="1"/>
      <c r="O459" s="1"/>
      <c r="P459" s="1"/>
      <c r="Q459" s="1"/>
      <c r="R459" s="1"/>
      <c r="S459" s="1"/>
      <c r="T459" s="1"/>
      <c r="U459" s="1"/>
      <c r="V459" s="1"/>
      <c r="W459" s="1"/>
      <c r="X459" s="1"/>
      <c r="Y459" s="1"/>
      <c r="Z459" s="1"/>
    </row>
    <row r="460" spans="1:26">
      <c r="A460" s="1"/>
      <c r="B460" s="16"/>
      <c r="C460" s="16"/>
      <c r="D460" s="16"/>
      <c r="E460" s="16"/>
      <c r="F460" s="16"/>
      <c r="G460" s="16"/>
      <c r="K460" s="1"/>
      <c r="L460" s="1"/>
      <c r="M460" s="1"/>
      <c r="N460" s="1"/>
      <c r="O460" s="1"/>
      <c r="P460" s="1"/>
      <c r="Q460" s="1"/>
      <c r="R460" s="1"/>
      <c r="S460" s="1"/>
      <c r="T460" s="1"/>
      <c r="U460" s="1"/>
      <c r="V460" s="1"/>
      <c r="W460" s="1"/>
      <c r="X460" s="1"/>
      <c r="Y460" s="1"/>
      <c r="Z460" s="1"/>
    </row>
    <row r="461" spans="1:26">
      <c r="A461" s="1"/>
      <c r="B461" s="16"/>
      <c r="C461" s="16"/>
      <c r="D461" s="16"/>
      <c r="E461" s="16"/>
      <c r="F461" s="16"/>
      <c r="G461" s="16"/>
      <c r="K461" s="1"/>
      <c r="L461" s="1"/>
      <c r="M461" s="1"/>
      <c r="N461" s="1"/>
      <c r="O461" s="1"/>
      <c r="P461" s="1"/>
      <c r="Q461" s="1"/>
      <c r="R461" s="1"/>
      <c r="S461" s="1"/>
      <c r="T461" s="1"/>
      <c r="U461" s="1"/>
      <c r="V461" s="1"/>
      <c r="W461" s="1"/>
      <c r="X461" s="1"/>
      <c r="Y461" s="1"/>
      <c r="Z461" s="1"/>
    </row>
    <row r="462" spans="1:26">
      <c r="A462" s="1"/>
      <c r="B462" s="16"/>
      <c r="C462" s="16"/>
      <c r="D462" s="16"/>
      <c r="E462" s="16"/>
      <c r="F462" s="16"/>
      <c r="G462" s="16"/>
      <c r="K462" s="1"/>
      <c r="L462" s="1"/>
      <c r="M462" s="1"/>
      <c r="N462" s="1"/>
      <c r="O462" s="1"/>
      <c r="P462" s="1"/>
      <c r="Q462" s="1"/>
      <c r="R462" s="1"/>
      <c r="S462" s="1"/>
      <c r="T462" s="1"/>
      <c r="U462" s="1"/>
      <c r="V462" s="1"/>
      <c r="W462" s="1"/>
      <c r="X462" s="1"/>
      <c r="Y462" s="1"/>
      <c r="Z462" s="1"/>
    </row>
    <row r="463" spans="1:26">
      <c r="A463" s="1"/>
      <c r="B463" s="16"/>
      <c r="C463" s="16"/>
      <c r="D463" s="16"/>
      <c r="E463" s="16"/>
      <c r="F463" s="16"/>
      <c r="G463" s="16"/>
      <c r="K463" s="1"/>
      <c r="L463" s="1"/>
      <c r="M463" s="1"/>
      <c r="N463" s="1"/>
      <c r="O463" s="1"/>
      <c r="P463" s="1"/>
      <c r="Q463" s="1"/>
      <c r="R463" s="1"/>
      <c r="S463" s="1"/>
      <c r="T463" s="1"/>
      <c r="U463" s="1"/>
      <c r="V463" s="1"/>
      <c r="W463" s="1"/>
      <c r="X463" s="1"/>
      <c r="Y463" s="1"/>
      <c r="Z463" s="1"/>
    </row>
    <row r="464" spans="1:26">
      <c r="A464" s="1"/>
      <c r="B464" s="16"/>
      <c r="C464" s="16"/>
      <c r="D464" s="16"/>
      <c r="E464" s="16"/>
      <c r="F464" s="16"/>
      <c r="G464" s="16"/>
      <c r="K464" s="1"/>
      <c r="L464" s="1"/>
      <c r="M464" s="1"/>
      <c r="N464" s="1"/>
      <c r="O464" s="1"/>
      <c r="P464" s="1"/>
      <c r="Q464" s="1"/>
      <c r="R464" s="1"/>
      <c r="S464" s="1"/>
      <c r="T464" s="1"/>
      <c r="U464" s="1"/>
      <c r="V464" s="1"/>
      <c r="W464" s="1"/>
      <c r="X464" s="1"/>
      <c r="Y464" s="1"/>
      <c r="Z464" s="1"/>
    </row>
    <row r="465" spans="1:26">
      <c r="A465" s="1"/>
      <c r="B465" s="16"/>
      <c r="C465" s="16"/>
      <c r="D465" s="16"/>
      <c r="E465" s="16"/>
      <c r="F465" s="16"/>
      <c r="G465" s="16"/>
      <c r="K465" s="1"/>
      <c r="L465" s="1"/>
      <c r="M465" s="1"/>
      <c r="N465" s="1"/>
      <c r="O465" s="1"/>
      <c r="P465" s="1"/>
      <c r="Q465" s="1"/>
      <c r="R465" s="1"/>
      <c r="S465" s="1"/>
      <c r="T465" s="1"/>
      <c r="U465" s="1"/>
      <c r="V465" s="1"/>
      <c r="W465" s="1"/>
      <c r="X465" s="1"/>
      <c r="Y465" s="1"/>
      <c r="Z465" s="1"/>
    </row>
    <row r="466" spans="1:26">
      <c r="A466" s="1"/>
      <c r="B466" s="16"/>
      <c r="C466" s="16"/>
      <c r="D466" s="16"/>
      <c r="E466" s="16"/>
      <c r="F466" s="16"/>
      <c r="G466" s="16"/>
      <c r="K466" s="1"/>
      <c r="L466" s="1"/>
      <c r="M466" s="1"/>
      <c r="N466" s="1"/>
      <c r="O466" s="1"/>
      <c r="P466" s="1"/>
      <c r="Q466" s="1"/>
      <c r="R466" s="1"/>
      <c r="S466" s="1"/>
      <c r="T466" s="1"/>
      <c r="U466" s="1"/>
      <c r="V466" s="1"/>
      <c r="W466" s="1"/>
      <c r="X466" s="1"/>
      <c r="Y466" s="1"/>
      <c r="Z466" s="1"/>
    </row>
    <row r="467" spans="1:26">
      <c r="A467" s="1"/>
      <c r="B467" s="16"/>
      <c r="C467" s="16"/>
      <c r="D467" s="16"/>
      <c r="E467" s="16"/>
      <c r="F467" s="16"/>
      <c r="G467" s="16"/>
      <c r="K467" s="1"/>
      <c r="L467" s="1"/>
      <c r="M467" s="1"/>
      <c r="N467" s="1"/>
      <c r="O467" s="1"/>
      <c r="P467" s="1"/>
      <c r="Q467" s="1"/>
      <c r="R467" s="1"/>
      <c r="S467" s="1"/>
      <c r="T467" s="1"/>
      <c r="U467" s="1"/>
      <c r="V467" s="1"/>
      <c r="W467" s="1"/>
      <c r="X467" s="1"/>
      <c r="Y467" s="1"/>
      <c r="Z467" s="1"/>
    </row>
    <row r="468" spans="1:26">
      <c r="A468" s="1"/>
      <c r="B468" s="16"/>
      <c r="C468" s="16"/>
      <c r="D468" s="16"/>
      <c r="E468" s="16"/>
      <c r="F468" s="16"/>
      <c r="G468" s="16"/>
      <c r="K468" s="1"/>
      <c r="L468" s="1"/>
      <c r="M468" s="1"/>
      <c r="N468" s="1"/>
      <c r="O468" s="1"/>
      <c r="P468" s="1"/>
      <c r="Q468" s="1"/>
      <c r="R468" s="1"/>
      <c r="S468" s="1"/>
      <c r="T468" s="1"/>
      <c r="U468" s="1"/>
      <c r="V468" s="1"/>
      <c r="W468" s="1"/>
      <c r="X468" s="1"/>
      <c r="Y468" s="1"/>
      <c r="Z468" s="1"/>
    </row>
    <row r="469" spans="1:26">
      <c r="A469" s="1"/>
      <c r="B469" s="16"/>
      <c r="C469" s="16"/>
      <c r="D469" s="16"/>
      <c r="E469" s="16"/>
      <c r="F469" s="16"/>
      <c r="G469" s="16"/>
      <c r="K469" s="1"/>
      <c r="L469" s="1"/>
      <c r="M469" s="1"/>
      <c r="N469" s="1"/>
      <c r="O469" s="1"/>
      <c r="P469" s="1"/>
      <c r="Q469" s="1"/>
      <c r="R469" s="1"/>
      <c r="S469" s="1"/>
      <c r="T469" s="1"/>
      <c r="U469" s="1"/>
      <c r="V469" s="1"/>
      <c r="W469" s="1"/>
      <c r="X469" s="1"/>
      <c r="Y469" s="1"/>
      <c r="Z469" s="1"/>
    </row>
    <row r="470" spans="1:26">
      <c r="A470" s="1"/>
      <c r="B470" s="16"/>
      <c r="C470" s="16"/>
      <c r="D470" s="16"/>
      <c r="E470" s="16"/>
      <c r="F470" s="16"/>
      <c r="G470" s="16"/>
      <c r="K470" s="1"/>
      <c r="L470" s="1"/>
      <c r="M470" s="1"/>
      <c r="N470" s="1"/>
      <c r="O470" s="1"/>
      <c r="P470" s="1"/>
      <c r="Q470" s="1"/>
      <c r="R470" s="1"/>
      <c r="S470" s="1"/>
      <c r="T470" s="1"/>
      <c r="U470" s="1"/>
      <c r="V470" s="1"/>
      <c r="W470" s="1"/>
      <c r="X470" s="1"/>
      <c r="Y470" s="1"/>
      <c r="Z470" s="1"/>
    </row>
    <row r="471" spans="1:26">
      <c r="A471" s="1"/>
      <c r="B471" s="16"/>
      <c r="C471" s="16"/>
      <c r="D471" s="16"/>
      <c r="E471" s="16"/>
      <c r="F471" s="16"/>
      <c r="G471" s="16"/>
      <c r="K471" s="1"/>
      <c r="L471" s="1"/>
      <c r="M471" s="1"/>
      <c r="N471" s="1"/>
      <c r="O471" s="1"/>
      <c r="P471" s="1"/>
      <c r="Q471" s="1"/>
      <c r="R471" s="1"/>
      <c r="S471" s="1"/>
      <c r="T471" s="1"/>
      <c r="U471" s="1"/>
      <c r="V471" s="1"/>
      <c r="W471" s="1"/>
      <c r="X471" s="1"/>
      <c r="Y471" s="1"/>
      <c r="Z471" s="1"/>
    </row>
    <row r="472" spans="1:26">
      <c r="A472" s="1"/>
      <c r="B472" s="16"/>
      <c r="C472" s="16"/>
      <c r="D472" s="16"/>
      <c r="E472" s="16"/>
      <c r="F472" s="16"/>
      <c r="G472" s="16"/>
      <c r="K472" s="1"/>
      <c r="L472" s="1"/>
      <c r="M472" s="1"/>
      <c r="N472" s="1"/>
      <c r="O472" s="1"/>
      <c r="P472" s="1"/>
      <c r="Q472" s="1"/>
      <c r="R472" s="1"/>
      <c r="S472" s="1"/>
      <c r="T472" s="1"/>
      <c r="U472" s="1"/>
      <c r="V472" s="1"/>
      <c r="W472" s="1"/>
      <c r="X472" s="1"/>
      <c r="Y472" s="1"/>
      <c r="Z472" s="1"/>
    </row>
    <row r="473" spans="1:26">
      <c r="A473" s="1"/>
      <c r="B473" s="16"/>
      <c r="C473" s="16"/>
      <c r="D473" s="16"/>
      <c r="E473" s="16"/>
      <c r="F473" s="16"/>
      <c r="G473" s="16"/>
      <c r="K473" s="1"/>
      <c r="L473" s="1"/>
      <c r="M473" s="1"/>
      <c r="N473" s="1"/>
      <c r="O473" s="1"/>
      <c r="P473" s="1"/>
      <c r="Q473" s="1"/>
      <c r="R473" s="1"/>
      <c r="S473" s="1"/>
      <c r="T473" s="1"/>
      <c r="U473" s="1"/>
      <c r="V473" s="1"/>
      <c r="W473" s="1"/>
      <c r="X473" s="1"/>
      <c r="Y473" s="1"/>
      <c r="Z473" s="1"/>
    </row>
    <row r="474" spans="1:26">
      <c r="A474" s="1"/>
      <c r="B474" s="16"/>
      <c r="C474" s="16"/>
      <c r="D474" s="16"/>
      <c r="E474" s="16"/>
      <c r="F474" s="16"/>
      <c r="G474" s="16"/>
      <c r="K474" s="1"/>
      <c r="L474" s="1"/>
      <c r="M474" s="1"/>
      <c r="N474" s="1"/>
      <c r="O474" s="1"/>
      <c r="P474" s="1"/>
      <c r="Q474" s="1"/>
      <c r="R474" s="1"/>
      <c r="S474" s="1"/>
      <c r="T474" s="1"/>
      <c r="U474" s="1"/>
      <c r="V474" s="1"/>
      <c r="W474" s="1"/>
      <c r="X474" s="1"/>
      <c r="Y474" s="1"/>
      <c r="Z474" s="1"/>
    </row>
    <row r="475" spans="1:26">
      <c r="A475" s="1"/>
      <c r="B475" s="16"/>
      <c r="C475" s="16"/>
      <c r="D475" s="16"/>
      <c r="E475" s="16"/>
      <c r="F475" s="16"/>
      <c r="G475" s="16"/>
      <c r="K475" s="1"/>
      <c r="L475" s="1"/>
      <c r="M475" s="1"/>
      <c r="N475" s="1"/>
      <c r="O475" s="1"/>
      <c r="P475" s="1"/>
      <c r="Q475" s="1"/>
      <c r="R475" s="1"/>
      <c r="S475" s="1"/>
      <c r="T475" s="1"/>
      <c r="U475" s="1"/>
      <c r="V475" s="1"/>
      <c r="W475" s="1"/>
      <c r="X475" s="1"/>
      <c r="Y475" s="1"/>
      <c r="Z475" s="1"/>
    </row>
    <row r="476" spans="1:26">
      <c r="A476" s="1"/>
      <c r="B476" s="16"/>
      <c r="C476" s="16"/>
      <c r="D476" s="16"/>
      <c r="E476" s="16"/>
      <c r="F476" s="16"/>
      <c r="G476" s="16"/>
      <c r="K476" s="1"/>
      <c r="L476" s="1"/>
      <c r="M476" s="1"/>
      <c r="N476" s="1"/>
      <c r="O476" s="1"/>
      <c r="P476" s="1"/>
      <c r="Q476" s="1"/>
      <c r="R476" s="1"/>
      <c r="S476" s="1"/>
      <c r="T476" s="1"/>
      <c r="U476" s="1"/>
      <c r="V476" s="1"/>
      <c r="W476" s="1"/>
      <c r="X476" s="1"/>
      <c r="Y476" s="1"/>
      <c r="Z476" s="1"/>
    </row>
    <row r="477" spans="1:26">
      <c r="A477" s="1"/>
      <c r="B477" s="16"/>
      <c r="C477" s="16"/>
      <c r="D477" s="16"/>
      <c r="E477" s="16"/>
      <c r="F477" s="16"/>
      <c r="G477" s="16"/>
      <c r="K477" s="1"/>
      <c r="L477" s="1"/>
      <c r="M477" s="1"/>
      <c r="N477" s="1"/>
      <c r="O477" s="1"/>
      <c r="P477" s="1"/>
      <c r="Q477" s="1"/>
      <c r="R477" s="1"/>
      <c r="S477" s="1"/>
      <c r="T477" s="1"/>
      <c r="U477" s="1"/>
      <c r="V477" s="1"/>
      <c r="W477" s="1"/>
      <c r="X477" s="1"/>
      <c r="Y477" s="1"/>
      <c r="Z477" s="1"/>
    </row>
    <row r="478" spans="1:26">
      <c r="A478" s="1"/>
      <c r="B478" s="16"/>
      <c r="C478" s="16"/>
      <c r="D478" s="16"/>
      <c r="E478" s="16"/>
      <c r="F478" s="16"/>
      <c r="G478" s="16"/>
      <c r="K478" s="1"/>
      <c r="L478" s="1"/>
      <c r="M478" s="1"/>
      <c r="N478" s="1"/>
      <c r="O478" s="1"/>
      <c r="P478" s="1"/>
      <c r="Q478" s="1"/>
      <c r="R478" s="1"/>
      <c r="S478" s="1"/>
      <c r="T478" s="1"/>
      <c r="U478" s="1"/>
      <c r="V478" s="1"/>
      <c r="W478" s="1"/>
      <c r="X478" s="1"/>
      <c r="Y478" s="1"/>
      <c r="Z478" s="1"/>
    </row>
    <row r="479" spans="1:26">
      <c r="A479" s="1"/>
      <c r="B479" s="16"/>
      <c r="C479" s="16"/>
      <c r="D479" s="16"/>
      <c r="E479" s="16"/>
      <c r="F479" s="16"/>
      <c r="G479" s="16"/>
      <c r="K479" s="1"/>
      <c r="L479" s="1"/>
      <c r="M479" s="1"/>
      <c r="N479" s="1"/>
      <c r="O479" s="1"/>
      <c r="P479" s="1"/>
      <c r="Q479" s="1"/>
      <c r="R479" s="1"/>
      <c r="S479" s="1"/>
      <c r="T479" s="1"/>
      <c r="U479" s="1"/>
      <c r="V479" s="1"/>
      <c r="W479" s="1"/>
      <c r="X479" s="1"/>
      <c r="Y479" s="1"/>
      <c r="Z479" s="1"/>
    </row>
    <row r="480" spans="1:26">
      <c r="A480" s="1"/>
      <c r="B480" s="16"/>
      <c r="C480" s="16"/>
      <c r="D480" s="16"/>
      <c r="E480" s="16"/>
      <c r="F480" s="16"/>
      <c r="G480" s="16"/>
      <c r="K480" s="1"/>
      <c r="L480" s="1"/>
      <c r="M480" s="1"/>
      <c r="N480" s="1"/>
      <c r="O480" s="1"/>
      <c r="P480" s="1"/>
      <c r="Q480" s="1"/>
      <c r="R480" s="1"/>
      <c r="S480" s="1"/>
      <c r="T480" s="1"/>
      <c r="U480" s="1"/>
      <c r="V480" s="1"/>
      <c r="W480" s="1"/>
      <c r="X480" s="1"/>
      <c r="Y480" s="1"/>
      <c r="Z480" s="1"/>
    </row>
    <row r="481" spans="1:26">
      <c r="A481" s="1"/>
      <c r="B481" s="16"/>
      <c r="C481" s="16"/>
      <c r="D481" s="16"/>
      <c r="E481" s="16"/>
      <c r="F481" s="16"/>
      <c r="G481" s="16"/>
      <c r="K481" s="1"/>
      <c r="L481" s="1"/>
      <c r="M481" s="1"/>
      <c r="N481" s="1"/>
      <c r="O481" s="1"/>
      <c r="P481" s="1"/>
      <c r="Q481" s="1"/>
      <c r="R481" s="1"/>
      <c r="S481" s="1"/>
      <c r="T481" s="1"/>
      <c r="U481" s="1"/>
      <c r="V481" s="1"/>
      <c r="W481" s="1"/>
      <c r="X481" s="1"/>
      <c r="Y481" s="1"/>
      <c r="Z481" s="1"/>
    </row>
    <row r="482" spans="1:26">
      <c r="A482" s="1"/>
      <c r="B482" s="16"/>
      <c r="C482" s="16"/>
      <c r="D482" s="16"/>
      <c r="E482" s="16"/>
      <c r="F482" s="16"/>
      <c r="G482" s="16"/>
      <c r="K482" s="1"/>
      <c r="L482" s="1"/>
      <c r="M482" s="1"/>
      <c r="N482" s="1"/>
      <c r="O482" s="1"/>
      <c r="P482" s="1"/>
      <c r="Q482" s="1"/>
      <c r="R482" s="1"/>
      <c r="S482" s="1"/>
      <c r="T482" s="1"/>
      <c r="U482" s="1"/>
      <c r="V482" s="1"/>
      <c r="W482" s="1"/>
      <c r="X482" s="1"/>
      <c r="Y482" s="1"/>
      <c r="Z482" s="1"/>
    </row>
    <row r="483" spans="1:26">
      <c r="A483" s="1"/>
      <c r="B483" s="16"/>
      <c r="C483" s="16"/>
      <c r="D483" s="16"/>
      <c r="E483" s="16"/>
      <c r="F483" s="16"/>
      <c r="G483" s="16"/>
      <c r="K483" s="1"/>
      <c r="L483" s="1"/>
      <c r="M483" s="1"/>
      <c r="N483" s="1"/>
      <c r="O483" s="1"/>
      <c r="P483" s="1"/>
      <c r="Q483" s="1"/>
      <c r="R483" s="1"/>
      <c r="S483" s="1"/>
      <c r="T483" s="1"/>
      <c r="U483" s="1"/>
      <c r="V483" s="1"/>
      <c r="W483" s="1"/>
      <c r="X483" s="1"/>
      <c r="Y483" s="1"/>
      <c r="Z483" s="1"/>
    </row>
    <row r="484" spans="1:26">
      <c r="A484" s="1"/>
      <c r="B484" s="16"/>
      <c r="C484" s="16"/>
      <c r="D484" s="16"/>
      <c r="E484" s="16"/>
      <c r="F484" s="16"/>
      <c r="G484" s="16"/>
      <c r="K484" s="1"/>
      <c r="L484" s="1"/>
      <c r="M484" s="1"/>
      <c r="N484" s="1"/>
      <c r="O484" s="1"/>
      <c r="P484" s="1"/>
      <c r="Q484" s="1"/>
      <c r="R484" s="1"/>
      <c r="S484" s="1"/>
      <c r="T484" s="1"/>
      <c r="U484" s="1"/>
      <c r="V484" s="1"/>
      <c r="W484" s="1"/>
      <c r="X484" s="1"/>
      <c r="Y484" s="1"/>
      <c r="Z484" s="1"/>
    </row>
    <row r="485" spans="1:26">
      <c r="A485" s="1"/>
      <c r="B485" s="16"/>
      <c r="C485" s="16"/>
      <c r="D485" s="16"/>
      <c r="E485" s="16"/>
      <c r="F485" s="16"/>
      <c r="G485" s="16"/>
      <c r="K485" s="1"/>
      <c r="L485" s="1"/>
      <c r="M485" s="1"/>
      <c r="N485" s="1"/>
      <c r="O485" s="1"/>
      <c r="P485" s="1"/>
      <c r="Q485" s="1"/>
      <c r="R485" s="1"/>
      <c r="S485" s="1"/>
      <c r="T485" s="1"/>
      <c r="U485" s="1"/>
      <c r="V485" s="1"/>
      <c r="W485" s="1"/>
      <c r="X485" s="1"/>
      <c r="Y485" s="1"/>
      <c r="Z485" s="1"/>
    </row>
    <row r="486" spans="1:26">
      <c r="A486" s="1"/>
      <c r="B486" s="16"/>
      <c r="C486" s="16"/>
      <c r="D486" s="16"/>
      <c r="E486" s="16"/>
      <c r="F486" s="16"/>
      <c r="G486" s="16"/>
      <c r="K486" s="1"/>
      <c r="L486" s="1"/>
      <c r="M486" s="1"/>
      <c r="N486" s="1"/>
      <c r="O486" s="1"/>
      <c r="P486" s="1"/>
      <c r="Q486" s="1"/>
      <c r="R486" s="1"/>
      <c r="S486" s="1"/>
      <c r="T486" s="1"/>
      <c r="U486" s="1"/>
      <c r="V486" s="1"/>
      <c r="W486" s="1"/>
      <c r="X486" s="1"/>
      <c r="Y486" s="1"/>
      <c r="Z486" s="1"/>
    </row>
    <row r="487" spans="1:26">
      <c r="A487" s="1"/>
      <c r="B487" s="16"/>
      <c r="C487" s="16"/>
      <c r="D487" s="16"/>
      <c r="E487" s="16"/>
      <c r="F487" s="16"/>
      <c r="G487" s="16"/>
      <c r="K487" s="1"/>
      <c r="L487" s="1"/>
      <c r="M487" s="1"/>
      <c r="N487" s="1"/>
      <c r="O487" s="1"/>
      <c r="P487" s="1"/>
      <c r="Q487" s="1"/>
      <c r="R487" s="1"/>
      <c r="S487" s="1"/>
      <c r="T487" s="1"/>
      <c r="U487" s="1"/>
      <c r="V487" s="1"/>
      <c r="W487" s="1"/>
      <c r="X487" s="1"/>
      <c r="Y487" s="1"/>
      <c r="Z487" s="1"/>
    </row>
    <row r="488" spans="1:26">
      <c r="A488" s="1"/>
      <c r="B488" s="16"/>
      <c r="C488" s="16"/>
      <c r="D488" s="16"/>
      <c r="E488" s="16"/>
      <c r="F488" s="16"/>
      <c r="G488" s="16"/>
      <c r="K488" s="1"/>
      <c r="L488" s="1"/>
      <c r="M488" s="1"/>
      <c r="N488" s="1"/>
      <c r="O488" s="1"/>
      <c r="P488" s="1"/>
      <c r="Q488" s="1"/>
      <c r="R488" s="1"/>
      <c r="S488" s="1"/>
      <c r="T488" s="1"/>
      <c r="U488" s="1"/>
      <c r="V488" s="1"/>
      <c r="W488" s="1"/>
      <c r="X488" s="1"/>
      <c r="Y488" s="1"/>
      <c r="Z488" s="1"/>
    </row>
    <row r="489" spans="1:26">
      <c r="A489" s="1"/>
      <c r="B489" s="16"/>
      <c r="C489" s="16"/>
      <c r="D489" s="16"/>
      <c r="E489" s="16"/>
      <c r="F489" s="16"/>
      <c r="G489" s="16"/>
      <c r="K489" s="1"/>
      <c r="L489" s="1"/>
      <c r="M489" s="1"/>
      <c r="N489" s="1"/>
      <c r="O489" s="1"/>
      <c r="P489" s="1"/>
      <c r="Q489" s="1"/>
      <c r="R489" s="1"/>
      <c r="S489" s="1"/>
      <c r="T489" s="1"/>
      <c r="U489" s="1"/>
      <c r="V489" s="1"/>
      <c r="W489" s="1"/>
      <c r="X489" s="1"/>
      <c r="Y489" s="1"/>
      <c r="Z489" s="1"/>
    </row>
    <row r="490" spans="1:26">
      <c r="A490" s="1"/>
      <c r="B490" s="16"/>
      <c r="C490" s="16"/>
      <c r="D490" s="16"/>
      <c r="E490" s="16"/>
      <c r="F490" s="16"/>
      <c r="G490" s="16"/>
      <c r="K490" s="1"/>
      <c r="L490" s="1"/>
      <c r="M490" s="1"/>
      <c r="N490" s="1"/>
      <c r="O490" s="1"/>
      <c r="P490" s="1"/>
      <c r="Q490" s="1"/>
      <c r="R490" s="1"/>
      <c r="S490" s="1"/>
      <c r="T490" s="1"/>
      <c r="U490" s="1"/>
      <c r="V490" s="1"/>
      <c r="W490" s="1"/>
      <c r="X490" s="1"/>
      <c r="Y490" s="1"/>
      <c r="Z490" s="1"/>
    </row>
    <row r="491" spans="1:26">
      <c r="A491" s="1"/>
      <c r="B491" s="16"/>
      <c r="C491" s="16"/>
      <c r="D491" s="16"/>
      <c r="E491" s="16"/>
      <c r="F491" s="16"/>
      <c r="G491" s="16"/>
      <c r="K491" s="1"/>
      <c r="L491" s="1"/>
      <c r="M491" s="1"/>
      <c r="N491" s="1"/>
      <c r="O491" s="1"/>
      <c r="P491" s="1"/>
      <c r="Q491" s="1"/>
      <c r="R491" s="1"/>
      <c r="S491" s="1"/>
      <c r="T491" s="1"/>
      <c r="U491" s="1"/>
      <c r="V491" s="1"/>
      <c r="W491" s="1"/>
      <c r="X491" s="1"/>
      <c r="Y491" s="1"/>
      <c r="Z491" s="1"/>
    </row>
    <row r="492" spans="1:26">
      <c r="A492" s="1"/>
      <c r="B492" s="16"/>
      <c r="C492" s="16"/>
      <c r="D492" s="16"/>
      <c r="E492" s="16"/>
      <c r="F492" s="16"/>
      <c r="G492" s="16"/>
      <c r="K492" s="1"/>
      <c r="L492" s="1"/>
      <c r="M492" s="1"/>
      <c r="N492" s="1"/>
      <c r="O492" s="1"/>
      <c r="P492" s="1"/>
      <c r="Q492" s="1"/>
      <c r="R492" s="1"/>
      <c r="S492" s="1"/>
      <c r="T492" s="1"/>
      <c r="U492" s="1"/>
      <c r="V492" s="1"/>
      <c r="W492" s="1"/>
      <c r="X492" s="1"/>
      <c r="Y492" s="1"/>
      <c r="Z492" s="1"/>
    </row>
    <row r="493" spans="1:26">
      <c r="A493" s="1"/>
      <c r="B493" s="16"/>
      <c r="C493" s="16"/>
      <c r="D493" s="16"/>
      <c r="E493" s="16"/>
      <c r="F493" s="16"/>
      <c r="G493" s="16"/>
      <c r="K493" s="1"/>
      <c r="L493" s="1"/>
      <c r="M493" s="1"/>
      <c r="N493" s="1"/>
      <c r="O493" s="1"/>
      <c r="P493" s="1"/>
      <c r="Q493" s="1"/>
      <c r="R493" s="1"/>
      <c r="S493" s="1"/>
      <c r="T493" s="1"/>
      <c r="U493" s="1"/>
      <c r="V493" s="1"/>
      <c r="W493" s="1"/>
      <c r="X493" s="1"/>
      <c r="Y493" s="1"/>
      <c r="Z493" s="1"/>
    </row>
    <row r="494" spans="1:26">
      <c r="A494" s="1"/>
      <c r="B494" s="16"/>
      <c r="C494" s="16"/>
      <c r="D494" s="16"/>
      <c r="E494" s="16"/>
      <c r="F494" s="16"/>
      <c r="G494" s="16"/>
      <c r="K494" s="1"/>
      <c r="L494" s="1"/>
      <c r="M494" s="1"/>
      <c r="N494" s="1"/>
      <c r="O494" s="1"/>
      <c r="P494" s="1"/>
      <c r="Q494" s="1"/>
      <c r="R494" s="1"/>
      <c r="S494" s="1"/>
      <c r="T494" s="1"/>
      <c r="U494" s="1"/>
      <c r="V494" s="1"/>
      <c r="W494" s="1"/>
      <c r="X494" s="1"/>
      <c r="Y494" s="1"/>
      <c r="Z494" s="1"/>
    </row>
    <row r="495" spans="1:26">
      <c r="A495" s="1"/>
      <c r="B495" s="16"/>
      <c r="C495" s="16"/>
      <c r="D495" s="16"/>
      <c r="E495" s="16"/>
      <c r="F495" s="16"/>
      <c r="G495" s="16"/>
      <c r="K495" s="1"/>
      <c r="L495" s="1"/>
      <c r="M495" s="1"/>
      <c r="N495" s="1"/>
      <c r="O495" s="1"/>
      <c r="P495" s="1"/>
      <c r="Q495" s="1"/>
      <c r="R495" s="1"/>
      <c r="S495" s="1"/>
      <c r="T495" s="1"/>
      <c r="U495" s="1"/>
      <c r="V495" s="1"/>
      <c r="W495" s="1"/>
      <c r="X495" s="1"/>
      <c r="Y495" s="1"/>
      <c r="Z495" s="1"/>
    </row>
    <row r="496" spans="1:26">
      <c r="A496" s="1"/>
      <c r="B496" s="16"/>
      <c r="C496" s="16"/>
      <c r="D496" s="16"/>
      <c r="E496" s="16"/>
      <c r="F496" s="16"/>
      <c r="G496" s="16"/>
      <c r="K496" s="1"/>
      <c r="L496" s="1"/>
      <c r="M496" s="1"/>
      <c r="N496" s="1"/>
      <c r="O496" s="1"/>
      <c r="P496" s="1"/>
      <c r="Q496" s="1"/>
      <c r="R496" s="1"/>
      <c r="S496" s="1"/>
      <c r="T496" s="1"/>
      <c r="U496" s="1"/>
      <c r="V496" s="1"/>
      <c r="W496" s="1"/>
      <c r="X496" s="1"/>
      <c r="Y496" s="1"/>
      <c r="Z496" s="1"/>
    </row>
    <row r="497" spans="1:26">
      <c r="A497" s="1"/>
      <c r="B497" s="16"/>
      <c r="C497" s="16"/>
      <c r="D497" s="16"/>
      <c r="E497" s="16"/>
      <c r="F497" s="16"/>
      <c r="G497" s="16"/>
      <c r="K497" s="1"/>
      <c r="L497" s="1"/>
      <c r="M497" s="1"/>
      <c r="N497" s="1"/>
      <c r="O497" s="1"/>
      <c r="P497" s="1"/>
      <c r="Q497" s="1"/>
      <c r="R497" s="1"/>
      <c r="S497" s="1"/>
      <c r="T497" s="1"/>
      <c r="U497" s="1"/>
      <c r="V497" s="1"/>
      <c r="W497" s="1"/>
      <c r="X497" s="1"/>
      <c r="Y497" s="1"/>
      <c r="Z497" s="1"/>
    </row>
    <row r="498" spans="1:26">
      <c r="A498" s="1"/>
      <c r="B498" s="16"/>
      <c r="C498" s="16"/>
      <c r="D498" s="16"/>
      <c r="E498" s="16"/>
      <c r="F498" s="16"/>
      <c r="G498" s="16"/>
      <c r="K498" s="1"/>
      <c r="L498" s="1"/>
      <c r="M498" s="1"/>
      <c r="N498" s="1"/>
      <c r="O498" s="1"/>
      <c r="P498" s="1"/>
      <c r="Q498" s="1"/>
      <c r="R498" s="1"/>
      <c r="S498" s="1"/>
      <c r="T498" s="1"/>
      <c r="U498" s="1"/>
      <c r="V498" s="1"/>
      <c r="W498" s="1"/>
      <c r="X498" s="1"/>
      <c r="Y498" s="1"/>
      <c r="Z498" s="1"/>
    </row>
    <row r="499" spans="1:26">
      <c r="A499" s="1"/>
      <c r="B499" s="16"/>
      <c r="C499" s="16"/>
      <c r="D499" s="16"/>
      <c r="E499" s="16"/>
      <c r="F499" s="16"/>
      <c r="G499" s="16"/>
      <c r="K499" s="1"/>
      <c r="L499" s="1"/>
      <c r="M499" s="1"/>
      <c r="N499" s="1"/>
      <c r="O499" s="1"/>
      <c r="P499" s="1"/>
      <c r="Q499" s="1"/>
      <c r="R499" s="1"/>
      <c r="S499" s="1"/>
      <c r="T499" s="1"/>
      <c r="U499" s="1"/>
      <c r="V499" s="1"/>
      <c r="W499" s="1"/>
      <c r="X499" s="1"/>
      <c r="Y499" s="1"/>
      <c r="Z499" s="1"/>
    </row>
    <row r="500" spans="1:26">
      <c r="A500" s="1"/>
      <c r="B500" s="16"/>
      <c r="C500" s="16"/>
      <c r="D500" s="16"/>
      <c r="E500" s="16"/>
      <c r="F500" s="16"/>
      <c r="G500" s="16"/>
      <c r="K500" s="1"/>
      <c r="L500" s="1"/>
      <c r="M500" s="1"/>
      <c r="N500" s="1"/>
      <c r="O500" s="1"/>
      <c r="P500" s="1"/>
      <c r="Q500" s="1"/>
      <c r="R500" s="1"/>
      <c r="S500" s="1"/>
      <c r="T500" s="1"/>
      <c r="U500" s="1"/>
      <c r="V500" s="1"/>
      <c r="W500" s="1"/>
      <c r="X500" s="1"/>
      <c r="Y500" s="1"/>
      <c r="Z500" s="1"/>
    </row>
  </sheetData>
  <printOptions gridLines="1"/>
  <pageMargins left="0.74803149606299213" right="0.74803149606299213" top="0.98425196850393704" bottom="0.98425196850393704" header="0.51181102362204722" footer="0.51181102362204722"/>
  <pageSetup paperSize="9" scale="88" orientation="landscape" r:id="rId1"/>
  <headerFooter alignWithMargins="0">
    <oddHeader>&amp;A</oddHeader>
    <oddFooter>Side &amp;P af &amp;N</oddFooter>
  </headerFooter>
  <drawing r:id="rId2"/>
  <legacyDrawing r:id="rId3"/>
  <oleObjects>
    <mc:AlternateContent xmlns:mc="http://schemas.openxmlformats.org/markup-compatibility/2006">
      <mc:Choice Requires="x14">
        <oleObject progId="Equation.3" shapeId="3073" r:id="rId4">
          <objectPr defaultSize="0" autoPict="0" r:id="rId5">
            <anchor moveWithCells="1" sizeWithCells="1">
              <from>
                <xdr:col>3</xdr:col>
                <xdr:colOff>0</xdr:colOff>
                <xdr:row>17</xdr:row>
                <xdr:rowOff>95250</xdr:rowOff>
              </from>
              <to>
                <xdr:col>3</xdr:col>
                <xdr:colOff>276225</xdr:colOff>
                <xdr:row>20</xdr:row>
                <xdr:rowOff>0</xdr:rowOff>
              </to>
            </anchor>
          </objectPr>
        </oleObject>
      </mc:Choice>
      <mc:Fallback>
        <oleObject progId="Equation.3" shapeId="3073" r:id="rId4"/>
      </mc:Fallback>
    </mc:AlternateContent>
    <mc:AlternateContent xmlns:mc="http://schemas.openxmlformats.org/markup-compatibility/2006">
      <mc:Choice Requires="x14">
        <oleObject progId="Equation.3" shapeId="3074" r:id="rId6">
          <objectPr defaultSize="0" autoPict="0" r:id="rId7">
            <anchor moveWithCells="1" sizeWithCells="1">
              <from>
                <xdr:col>3</xdr:col>
                <xdr:colOff>0</xdr:colOff>
                <xdr:row>24</xdr:row>
                <xdr:rowOff>123825</xdr:rowOff>
              </from>
              <to>
                <xdr:col>3</xdr:col>
                <xdr:colOff>247650</xdr:colOff>
                <xdr:row>27</xdr:row>
                <xdr:rowOff>0</xdr:rowOff>
              </to>
            </anchor>
          </objectPr>
        </oleObject>
      </mc:Choice>
      <mc:Fallback>
        <oleObject progId="Equation.3" shapeId="3074" r:id="rId6"/>
      </mc:Fallback>
    </mc:AlternateContent>
    <mc:AlternateContent xmlns:mc="http://schemas.openxmlformats.org/markup-compatibility/2006">
      <mc:Choice Requires="x14">
        <oleObject progId="Equation.3" shapeId="3075" r:id="rId8">
          <objectPr defaultSize="0" autoPict="0" r:id="rId9">
            <anchor moveWithCells="1" sizeWithCells="1">
              <from>
                <xdr:col>3</xdr:col>
                <xdr:colOff>0</xdr:colOff>
                <xdr:row>2</xdr:row>
                <xdr:rowOff>9525</xdr:rowOff>
              </from>
              <to>
                <xdr:col>5</xdr:col>
                <xdr:colOff>676275</xdr:colOff>
                <xdr:row>5</xdr:row>
                <xdr:rowOff>0</xdr:rowOff>
              </to>
            </anchor>
          </objectPr>
        </oleObject>
      </mc:Choice>
      <mc:Fallback>
        <oleObject progId="Equation.3" shapeId="3075" r:id="rId8"/>
      </mc:Fallback>
    </mc:AlternateContent>
    <mc:AlternateContent xmlns:mc="http://schemas.openxmlformats.org/markup-compatibility/2006">
      <mc:Choice Requires="x14">
        <oleObject progId="Equation.3" shapeId="3076" r:id="rId10">
          <objectPr defaultSize="0" autoPict="0" r:id="rId11">
            <anchor moveWithCells="1" sizeWithCells="1">
              <from>
                <xdr:col>6</xdr:col>
                <xdr:colOff>0</xdr:colOff>
                <xdr:row>19</xdr:row>
                <xdr:rowOff>114300</xdr:rowOff>
              </from>
              <to>
                <xdr:col>7</xdr:col>
                <xdr:colOff>38100</xdr:colOff>
                <xdr:row>22</xdr:row>
                <xdr:rowOff>0</xdr:rowOff>
              </to>
            </anchor>
          </objectPr>
        </oleObject>
      </mc:Choice>
      <mc:Fallback>
        <oleObject progId="Equation.3" shapeId="3076" r:id="rId10"/>
      </mc:Fallback>
    </mc:AlternateContent>
    <mc:AlternateContent xmlns:mc="http://schemas.openxmlformats.org/markup-compatibility/2006">
      <mc:Choice Requires="x14">
        <oleObject progId="Equation.3" shapeId="3077" r:id="rId12">
          <objectPr defaultSize="0" autoPict="0" r:id="rId13">
            <anchor moveWithCells="1" sizeWithCells="1">
              <from>
                <xdr:col>6</xdr:col>
                <xdr:colOff>0</xdr:colOff>
                <xdr:row>24</xdr:row>
                <xdr:rowOff>0</xdr:rowOff>
              </from>
              <to>
                <xdr:col>7</xdr:col>
                <xdr:colOff>28575</xdr:colOff>
                <xdr:row>26</xdr:row>
                <xdr:rowOff>66675</xdr:rowOff>
              </to>
            </anchor>
          </objectPr>
        </oleObject>
      </mc:Choice>
      <mc:Fallback>
        <oleObject progId="Equation.3" shapeId="3077" r:id="rId12"/>
      </mc:Fallback>
    </mc:AlternateContent>
  </oleObjec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C61516-FF78-4DA2-A477-C66889576BBE}">
  <sheetPr codeName="Sheet4">
    <pageSetUpPr fitToPage="1"/>
  </sheetPr>
  <dimension ref="A1:Z500"/>
  <sheetViews>
    <sheetView zoomScale="80" workbookViewId="0"/>
  </sheetViews>
  <sheetFormatPr defaultRowHeight="12.75"/>
  <cols>
    <col min="1" max="1" width="19.7109375" customWidth="1"/>
    <col min="2" max="7" width="14.7109375" style="13" customWidth="1"/>
    <col min="8" max="8" width="13.7109375" style="20" customWidth="1"/>
    <col min="9" max="9" width="13.7109375" style="18" customWidth="1"/>
    <col min="10" max="10" width="10.7109375" style="18" customWidth="1"/>
  </cols>
  <sheetData>
    <row r="1" spans="1:26">
      <c r="A1" s="15" t="s">
        <v>1582</v>
      </c>
      <c r="B1" s="16"/>
      <c r="C1" s="16"/>
      <c r="D1" s="16"/>
      <c r="E1" s="16"/>
      <c r="F1" s="16"/>
      <c r="G1" s="16"/>
      <c r="H1" s="17" t="s">
        <v>1619</v>
      </c>
      <c r="K1" s="1"/>
      <c r="L1" s="1"/>
      <c r="M1" s="1"/>
      <c r="N1" s="1"/>
      <c r="O1" s="1"/>
      <c r="P1" s="1"/>
      <c r="Q1" s="1"/>
      <c r="R1" s="1"/>
      <c r="S1" s="1"/>
      <c r="T1" s="1"/>
      <c r="U1" s="1"/>
      <c r="V1" s="1"/>
      <c r="W1" s="1"/>
      <c r="X1" s="1"/>
      <c r="Y1" s="1"/>
      <c r="Z1" s="1"/>
    </row>
    <row r="2" spans="1:26">
      <c r="A2" s="19" t="s">
        <v>4029</v>
      </c>
      <c r="B2" s="16"/>
      <c r="C2" s="16"/>
      <c r="D2" s="16"/>
      <c r="E2" s="16"/>
      <c r="F2" s="16"/>
      <c r="G2" s="16"/>
      <c r="I2" s="18" t="s">
        <v>4027</v>
      </c>
      <c r="J2" s="18" t="s">
        <v>4028</v>
      </c>
      <c r="K2" s="1"/>
      <c r="L2" s="1"/>
      <c r="M2" s="1"/>
      <c r="N2" s="1"/>
      <c r="O2" s="1"/>
      <c r="P2" s="1"/>
      <c r="Q2" s="1"/>
      <c r="R2" s="1"/>
      <c r="S2" s="1"/>
      <c r="T2" s="1"/>
      <c r="U2" s="1"/>
      <c r="V2" s="1"/>
      <c r="W2" s="1"/>
      <c r="X2" s="1"/>
      <c r="Y2" s="1"/>
      <c r="Z2" s="1"/>
    </row>
    <row r="3" spans="1:26">
      <c r="A3" s="1"/>
      <c r="B3" s="16"/>
      <c r="C3" s="16"/>
      <c r="D3" s="16"/>
      <c r="E3" s="16"/>
      <c r="F3" s="16"/>
      <c r="G3" s="16"/>
      <c r="H3" s="20" t="s">
        <v>4027</v>
      </c>
      <c r="I3" s="18">
        <v>1</v>
      </c>
      <c r="J3" s="18">
        <v>0.94169999999999998</v>
      </c>
      <c r="K3" s="1"/>
      <c r="L3" s="1"/>
      <c r="M3" s="1"/>
      <c r="N3" s="1"/>
      <c r="O3" s="1"/>
      <c r="P3" s="1"/>
      <c r="Q3" s="1"/>
      <c r="R3" s="1"/>
      <c r="S3" s="1"/>
      <c r="T3" s="1"/>
      <c r="U3" s="1"/>
      <c r="V3" s="1"/>
      <c r="W3" s="1"/>
      <c r="X3" s="1"/>
      <c r="Y3" s="1"/>
      <c r="Z3" s="1"/>
    </row>
    <row r="4" spans="1:26">
      <c r="A4" s="1" t="s">
        <v>4030</v>
      </c>
      <c r="B4" s="16"/>
      <c r="C4" s="16"/>
      <c r="D4" s="16"/>
      <c r="E4" s="16"/>
      <c r="F4" s="16"/>
      <c r="G4" s="16"/>
      <c r="H4" s="20" t="s">
        <v>4028</v>
      </c>
      <c r="I4" s="18">
        <v>0.94169999999999998</v>
      </c>
      <c r="J4" s="18">
        <v>1</v>
      </c>
      <c r="K4" s="1"/>
      <c r="L4" s="1"/>
      <c r="M4" s="1"/>
      <c r="N4" s="1"/>
      <c r="O4" s="1"/>
      <c r="P4" s="1"/>
      <c r="Q4" s="1"/>
      <c r="R4" s="1"/>
      <c r="S4" s="1"/>
      <c r="T4" s="1"/>
      <c r="U4" s="1"/>
      <c r="V4" s="1"/>
      <c r="W4" s="1"/>
      <c r="X4" s="1"/>
      <c r="Y4" s="1"/>
      <c r="Z4" s="1"/>
    </row>
    <row r="5" spans="1:26">
      <c r="A5" s="1"/>
      <c r="B5" s="16"/>
      <c r="C5" s="16"/>
      <c r="D5" s="16"/>
      <c r="E5" s="16"/>
      <c r="F5" s="16"/>
      <c r="G5" s="16"/>
      <c r="K5" s="1"/>
      <c r="L5" s="1"/>
      <c r="M5" s="1"/>
      <c r="N5" s="1"/>
      <c r="O5" s="1"/>
      <c r="P5" s="1"/>
      <c r="Q5" s="1"/>
      <c r="R5" s="1"/>
      <c r="S5" s="1"/>
      <c r="T5" s="1"/>
      <c r="U5" s="1"/>
      <c r="V5" s="1"/>
      <c r="W5" s="1"/>
      <c r="X5" s="1"/>
      <c r="Y5" s="1"/>
      <c r="Z5" s="1"/>
    </row>
    <row r="6" spans="1:26">
      <c r="A6" s="1" t="s">
        <v>1587</v>
      </c>
      <c r="B6" s="16">
        <v>0.94169999999999998</v>
      </c>
      <c r="C6" s="16"/>
      <c r="D6" s="22" t="s">
        <v>1588</v>
      </c>
      <c r="E6" s="16"/>
      <c r="F6" s="16"/>
      <c r="G6" s="16"/>
      <c r="K6" s="1"/>
      <c r="L6" s="1"/>
      <c r="M6" s="1"/>
      <c r="N6" s="1"/>
      <c r="O6" s="1"/>
      <c r="P6" s="1"/>
      <c r="Q6" s="1"/>
      <c r="R6" s="1"/>
      <c r="S6" s="1"/>
      <c r="T6" s="1"/>
      <c r="U6" s="1"/>
      <c r="V6" s="1"/>
      <c r="W6" s="1"/>
      <c r="X6" s="1"/>
      <c r="Y6" s="1"/>
      <c r="Z6" s="1"/>
    </row>
    <row r="7" spans="1:26">
      <c r="A7" s="1" t="s">
        <v>1589</v>
      </c>
      <c r="B7" s="16">
        <v>0.92226699999999995</v>
      </c>
      <c r="C7" s="16"/>
      <c r="D7" s="16"/>
      <c r="E7" s="16"/>
      <c r="F7" s="16"/>
      <c r="G7" s="16"/>
      <c r="K7" s="1"/>
      <c r="L7" s="1"/>
      <c r="M7" s="1"/>
      <c r="N7" s="1"/>
      <c r="O7" s="1"/>
      <c r="P7" s="1"/>
      <c r="Q7" s="1"/>
      <c r="R7" s="1"/>
      <c r="S7" s="1"/>
      <c r="T7" s="1"/>
      <c r="U7" s="1"/>
      <c r="V7" s="1"/>
      <c r="W7" s="1"/>
      <c r="X7" s="1"/>
      <c r="Y7" s="1"/>
      <c r="Z7" s="1"/>
    </row>
    <row r="8" spans="1:26">
      <c r="A8" s="1" t="s">
        <v>4031</v>
      </c>
      <c r="B8" s="16">
        <v>41.793140999999999</v>
      </c>
      <c r="C8" s="16"/>
      <c r="D8" s="22" t="s">
        <v>4032</v>
      </c>
      <c r="E8" s="16"/>
      <c r="F8" s="16"/>
      <c r="G8" s="16"/>
      <c r="K8" s="1"/>
      <c r="L8" s="1"/>
      <c r="M8" s="1"/>
      <c r="N8" s="1"/>
      <c r="O8" s="1"/>
      <c r="P8" s="1"/>
      <c r="Q8" s="1"/>
      <c r="R8" s="1"/>
      <c r="S8" s="1"/>
      <c r="T8" s="1"/>
      <c r="U8" s="1"/>
      <c r="V8" s="1"/>
      <c r="W8" s="1"/>
      <c r="X8" s="1"/>
      <c r="Y8" s="1"/>
      <c r="Z8" s="1"/>
    </row>
    <row r="9" spans="1:26">
      <c r="A9" s="1" t="s">
        <v>412</v>
      </c>
      <c r="B9" s="16">
        <v>5</v>
      </c>
      <c r="C9" s="16"/>
      <c r="D9" s="16"/>
      <c r="E9" s="16"/>
      <c r="F9" s="16"/>
      <c r="G9" s="16"/>
      <c r="K9" s="1"/>
      <c r="L9" s="1"/>
      <c r="M9" s="1"/>
      <c r="N9" s="1"/>
      <c r="O9" s="1"/>
      <c r="P9" s="1"/>
      <c r="Q9" s="1"/>
      <c r="R9" s="1"/>
      <c r="S9" s="1"/>
      <c r="T9" s="1"/>
      <c r="U9" s="1"/>
      <c r="V9" s="1"/>
      <c r="W9" s="1"/>
      <c r="X9" s="1"/>
      <c r="Y9" s="1"/>
      <c r="Z9" s="1"/>
    </row>
    <row r="10" spans="1:26">
      <c r="A10" s="1"/>
      <c r="B10" s="16"/>
      <c r="C10" s="16"/>
      <c r="D10" s="16"/>
      <c r="E10" s="16"/>
      <c r="F10" s="16"/>
      <c r="G10" s="16"/>
      <c r="K10" s="1"/>
      <c r="L10" s="1"/>
      <c r="M10" s="1"/>
      <c r="N10" s="1"/>
      <c r="O10" s="1"/>
      <c r="P10" s="1"/>
      <c r="Q10" s="1"/>
      <c r="R10" s="1"/>
      <c r="S10" s="1"/>
      <c r="T10" s="1"/>
      <c r="U10" s="1"/>
      <c r="V10" s="1"/>
      <c r="W10" s="1"/>
      <c r="X10" s="1"/>
      <c r="Y10" s="1"/>
      <c r="Z10" s="1"/>
    </row>
    <row r="11" spans="1:26">
      <c r="A11" s="1"/>
      <c r="B11" s="16"/>
      <c r="C11" s="16"/>
      <c r="D11" s="16"/>
      <c r="E11" s="16"/>
      <c r="F11" s="16"/>
      <c r="G11" s="16"/>
      <c r="K11" s="1"/>
      <c r="L11" s="1"/>
      <c r="M11" s="1"/>
      <c r="N11" s="1"/>
      <c r="O11" s="1"/>
      <c r="P11" s="1"/>
      <c r="Q11" s="1"/>
      <c r="R11" s="1"/>
      <c r="S11" s="1"/>
      <c r="T11" s="1"/>
      <c r="U11" s="1"/>
      <c r="V11" s="1"/>
      <c r="W11" s="1"/>
      <c r="X11" s="1"/>
      <c r="Y11" s="1"/>
      <c r="Z11" s="1"/>
    </row>
    <row r="12" spans="1:26">
      <c r="A12" s="15" t="s">
        <v>1591</v>
      </c>
      <c r="B12" s="16"/>
      <c r="C12" s="16"/>
      <c r="D12" s="16"/>
      <c r="E12" s="16"/>
      <c r="F12" s="16"/>
      <c r="G12" s="16"/>
      <c r="K12" s="1"/>
      <c r="L12" s="1"/>
      <c r="M12" s="1"/>
      <c r="N12" s="1"/>
      <c r="O12" s="1"/>
      <c r="P12" s="1"/>
      <c r="Q12" s="1"/>
      <c r="R12" s="1"/>
      <c r="S12" s="1"/>
      <c r="T12" s="1"/>
      <c r="U12" s="1"/>
      <c r="V12" s="1"/>
      <c r="W12" s="1"/>
      <c r="X12" s="1"/>
      <c r="Y12" s="1"/>
      <c r="Z12" s="1"/>
    </row>
    <row r="13" spans="1:26">
      <c r="A13" s="1"/>
      <c r="B13" s="16"/>
      <c r="C13" s="16"/>
      <c r="D13" s="16"/>
      <c r="E13" s="16"/>
      <c r="F13" s="16"/>
      <c r="G13" s="16"/>
      <c r="K13" s="1"/>
      <c r="L13" s="1"/>
      <c r="M13" s="1"/>
      <c r="N13" s="1"/>
      <c r="O13" s="1"/>
      <c r="P13" s="1"/>
      <c r="Q13" s="1"/>
      <c r="R13" s="1"/>
      <c r="S13" s="1"/>
      <c r="T13" s="1"/>
      <c r="U13" s="1"/>
      <c r="V13" s="1"/>
      <c r="W13" s="1"/>
      <c r="X13" s="1"/>
      <c r="Y13" s="1"/>
      <c r="Z13" s="1"/>
    </row>
    <row r="14" spans="1:26">
      <c r="A14" s="1"/>
      <c r="B14" s="16" t="s">
        <v>1570</v>
      </c>
      <c r="C14" s="16" t="s">
        <v>687</v>
      </c>
      <c r="D14" s="16" t="s">
        <v>1571</v>
      </c>
      <c r="E14" s="16" t="s">
        <v>674</v>
      </c>
      <c r="F14" s="16"/>
      <c r="G14" s="16"/>
      <c r="K14" s="1"/>
      <c r="L14" s="1"/>
      <c r="M14" s="1"/>
      <c r="N14" s="1"/>
      <c r="O14" s="1"/>
      <c r="P14" s="1"/>
      <c r="Q14" s="1"/>
      <c r="R14" s="1"/>
      <c r="S14" s="1"/>
      <c r="T14" s="1"/>
      <c r="U14" s="1"/>
      <c r="V14" s="1"/>
      <c r="W14" s="1"/>
      <c r="X14" s="1"/>
      <c r="Y14" s="1"/>
      <c r="Z14" s="1"/>
    </row>
    <row r="15" spans="1:26">
      <c r="A15" s="1" t="s">
        <v>1573</v>
      </c>
      <c r="B15" s="16">
        <v>1</v>
      </c>
      <c r="C15" s="16">
        <v>84640</v>
      </c>
      <c r="D15" s="16">
        <v>48.458015000000003</v>
      </c>
      <c r="E15" s="16">
        <v>6.0819999999999997E-3</v>
      </c>
      <c r="F15" s="16"/>
      <c r="G15" s="16"/>
      <c r="K15" s="1"/>
      <c r="L15" s="1"/>
      <c r="M15" s="1"/>
      <c r="N15" s="1"/>
      <c r="O15" s="1"/>
      <c r="P15" s="1"/>
      <c r="Q15" s="1"/>
      <c r="R15" s="1"/>
      <c r="S15" s="1"/>
      <c r="T15" s="1"/>
      <c r="U15" s="1"/>
      <c r="V15" s="1"/>
      <c r="W15" s="1"/>
      <c r="X15" s="1"/>
      <c r="Y15" s="1"/>
      <c r="Z15" s="1"/>
    </row>
    <row r="16" spans="1:26">
      <c r="A16" s="1" t="s">
        <v>681</v>
      </c>
      <c r="B16" s="16">
        <v>3</v>
      </c>
      <c r="C16" s="16">
        <v>5240</v>
      </c>
      <c r="D16" s="16"/>
      <c r="E16" s="16"/>
      <c r="F16" s="16"/>
      <c r="G16" s="16"/>
      <c r="K16" s="1"/>
      <c r="L16" s="1"/>
      <c r="M16" s="1"/>
      <c r="N16" s="1"/>
      <c r="O16" s="1"/>
      <c r="P16" s="1"/>
      <c r="Q16" s="1"/>
      <c r="R16" s="1"/>
      <c r="S16" s="1"/>
      <c r="T16" s="1"/>
      <c r="U16" s="1"/>
      <c r="V16" s="1"/>
      <c r="W16" s="1"/>
      <c r="X16" s="1"/>
      <c r="Y16" s="1"/>
      <c r="Z16" s="1"/>
    </row>
    <row r="17" spans="1:26">
      <c r="A17" s="1" t="s">
        <v>1574</v>
      </c>
      <c r="B17" s="16">
        <v>4</v>
      </c>
      <c r="C17" s="16">
        <v>89880</v>
      </c>
      <c r="D17" s="16"/>
      <c r="E17" s="16"/>
      <c r="F17" s="16"/>
      <c r="G17" s="16"/>
      <c r="K17" s="1"/>
      <c r="L17" s="1"/>
      <c r="M17" s="1"/>
      <c r="N17" s="1"/>
      <c r="O17" s="1"/>
      <c r="P17" s="1"/>
      <c r="Q17" s="1"/>
      <c r="R17" s="1"/>
      <c r="S17" s="1"/>
      <c r="T17" s="1"/>
      <c r="U17" s="1"/>
      <c r="V17" s="1"/>
      <c r="W17" s="1"/>
      <c r="X17" s="1"/>
      <c r="Y17" s="1"/>
      <c r="Z17" s="1"/>
    </row>
    <row r="18" spans="1:26">
      <c r="A18" s="1"/>
      <c r="B18" s="16"/>
      <c r="C18" s="16"/>
      <c r="D18" s="16"/>
      <c r="E18" s="16"/>
      <c r="F18" s="16"/>
      <c r="G18" s="16"/>
      <c r="K18" s="1"/>
      <c r="L18" s="1"/>
      <c r="M18" s="1"/>
      <c r="N18" s="1"/>
      <c r="O18" s="1"/>
      <c r="P18" s="1"/>
      <c r="Q18" s="1"/>
      <c r="R18" s="1"/>
      <c r="S18" s="1"/>
      <c r="T18" s="1"/>
      <c r="U18" s="1"/>
      <c r="V18" s="1"/>
      <c r="W18" s="1"/>
      <c r="X18" s="1"/>
      <c r="Y18" s="1"/>
      <c r="Z18" s="1"/>
    </row>
    <row r="19" spans="1:26">
      <c r="A19" s="1"/>
      <c r="B19" s="16"/>
      <c r="C19" s="16"/>
      <c r="D19" s="16"/>
      <c r="E19" s="16"/>
      <c r="F19" s="16"/>
      <c r="G19" s="16"/>
      <c r="K19" s="1"/>
      <c r="L19" s="1"/>
      <c r="M19" s="1"/>
      <c r="N19" s="1"/>
      <c r="O19" s="1"/>
      <c r="P19" s="1"/>
      <c r="Q19" s="1"/>
      <c r="R19" s="1"/>
      <c r="S19" s="1"/>
      <c r="T19" s="1"/>
      <c r="U19" s="1"/>
      <c r="V19" s="1"/>
      <c r="W19" s="1"/>
      <c r="X19" s="1"/>
      <c r="Y19" s="1"/>
      <c r="Z19" s="1"/>
    </row>
    <row r="20" spans="1:26">
      <c r="A20" s="15" t="s">
        <v>1592</v>
      </c>
      <c r="B20" s="16"/>
      <c r="C20" s="16"/>
      <c r="D20" s="16"/>
      <c r="E20" s="16"/>
      <c r="F20" s="16"/>
      <c r="G20" s="16"/>
      <c r="K20" s="1"/>
      <c r="L20" s="1"/>
      <c r="M20" s="1"/>
      <c r="N20" s="1"/>
      <c r="O20" s="1"/>
      <c r="P20" s="1"/>
      <c r="Q20" s="1"/>
      <c r="R20" s="1"/>
      <c r="S20" s="1"/>
      <c r="T20" s="1"/>
      <c r="U20" s="1"/>
      <c r="V20" s="1"/>
      <c r="W20" s="1"/>
      <c r="X20" s="1"/>
      <c r="Y20" s="1"/>
      <c r="Z20" s="1"/>
    </row>
    <row r="21" spans="1:26">
      <c r="A21" s="1"/>
      <c r="B21" s="16"/>
      <c r="C21" s="16"/>
      <c r="D21" s="22" t="s">
        <v>4033</v>
      </c>
      <c r="E21" s="16"/>
      <c r="F21" s="16"/>
      <c r="G21" s="16"/>
      <c r="K21" s="1"/>
      <c r="L21" s="1"/>
      <c r="M21" s="1"/>
      <c r="N21" s="1"/>
      <c r="O21" s="1"/>
      <c r="P21" s="1"/>
      <c r="Q21" s="1"/>
      <c r="R21" s="1"/>
      <c r="S21" s="1"/>
      <c r="T21" s="1"/>
      <c r="U21" s="1"/>
      <c r="V21" s="1"/>
      <c r="W21" s="1"/>
      <c r="X21" s="1"/>
      <c r="Y21" s="1"/>
      <c r="Z21" s="1"/>
    </row>
    <row r="22" spans="1:26">
      <c r="A22" s="1"/>
      <c r="B22" s="16" t="s">
        <v>1597</v>
      </c>
      <c r="C22" s="16" t="s">
        <v>1598</v>
      </c>
      <c r="D22" s="16" t="s">
        <v>1594</v>
      </c>
      <c r="E22" s="16" t="s">
        <v>1595</v>
      </c>
      <c r="F22" s="16"/>
      <c r="G22" s="16"/>
      <c r="K22" s="1"/>
      <c r="L22" s="1"/>
      <c r="M22" s="1"/>
      <c r="N22" s="1"/>
      <c r="O22" s="1"/>
      <c r="P22" s="1"/>
      <c r="Q22" s="1"/>
      <c r="R22" s="1"/>
      <c r="S22" s="1"/>
      <c r="T22" s="1"/>
      <c r="U22" s="1"/>
      <c r="V22" s="1"/>
      <c r="W22" s="1"/>
      <c r="X22" s="1"/>
      <c r="Y22" s="1"/>
      <c r="Z22" s="1"/>
    </row>
    <row r="23" spans="1:26">
      <c r="A23" s="1" t="s">
        <v>1596</v>
      </c>
      <c r="B23" s="16">
        <v>860</v>
      </c>
      <c r="C23" s="31">
        <v>81.469830999999999</v>
      </c>
      <c r="D23" s="16">
        <v>600.72663799999998</v>
      </c>
      <c r="E23" s="16">
        <v>1119.2733619999999</v>
      </c>
      <c r="F23" s="16"/>
      <c r="G23" s="16"/>
      <c r="K23" s="1"/>
      <c r="L23" s="1"/>
      <c r="M23" s="1"/>
      <c r="N23" s="1"/>
      <c r="O23" s="1"/>
      <c r="P23" s="1"/>
      <c r="Q23" s="1"/>
      <c r="R23" s="1"/>
      <c r="S23" s="1"/>
      <c r="T23" s="1"/>
      <c r="U23" s="1"/>
      <c r="V23" s="1"/>
      <c r="W23" s="1"/>
      <c r="X23" s="1"/>
      <c r="Y23" s="1"/>
      <c r="Z23" s="1"/>
    </row>
    <row r="24" spans="1:26">
      <c r="A24" s="1" t="s">
        <v>4028</v>
      </c>
      <c r="B24" s="16">
        <v>0.46</v>
      </c>
      <c r="C24" s="32">
        <v>6.6081000000000001E-2</v>
      </c>
      <c r="D24" s="16">
        <v>0.24970200000000001</v>
      </c>
      <c r="E24" s="16">
        <v>0.67029799999999995</v>
      </c>
      <c r="F24" s="16"/>
      <c r="G24" s="16"/>
      <c r="K24" s="1"/>
      <c r="L24" s="1"/>
      <c r="M24" s="1"/>
      <c r="N24" s="1"/>
      <c r="O24" s="1"/>
      <c r="P24" s="1"/>
      <c r="Q24" s="1"/>
      <c r="R24" s="1"/>
      <c r="S24" s="1"/>
      <c r="T24" s="1"/>
      <c r="U24" s="1"/>
      <c r="V24" s="1"/>
      <c r="W24" s="1"/>
      <c r="X24" s="1"/>
      <c r="Y24" s="1"/>
      <c r="Z24" s="1"/>
    </row>
    <row r="25" spans="1:26">
      <c r="A25" s="1"/>
      <c r="B25" s="16"/>
      <c r="C25" s="16"/>
      <c r="D25" s="16"/>
      <c r="E25" s="16"/>
      <c r="F25" s="16"/>
      <c r="G25" s="16"/>
      <c r="K25" s="1"/>
      <c r="L25" s="1"/>
      <c r="M25" s="1"/>
      <c r="N25" s="1"/>
      <c r="O25" s="1"/>
      <c r="P25" s="1"/>
      <c r="Q25" s="1"/>
      <c r="R25" s="1"/>
      <c r="S25" s="1"/>
      <c r="T25" s="1"/>
      <c r="U25" s="1"/>
      <c r="V25" s="1"/>
      <c r="W25" s="1"/>
      <c r="X25" s="1"/>
      <c r="Y25" s="1"/>
      <c r="Z25" s="1"/>
    </row>
    <row r="26" spans="1:26">
      <c r="A26" s="1"/>
      <c r="B26" s="16"/>
      <c r="C26" s="16"/>
      <c r="D26" s="16"/>
      <c r="E26" s="16"/>
      <c r="F26" s="16"/>
      <c r="G26" s="16"/>
      <c r="K26" s="1"/>
      <c r="L26" s="1"/>
      <c r="M26" s="1"/>
      <c r="N26" s="1"/>
      <c r="O26" s="1"/>
      <c r="P26" s="1"/>
      <c r="Q26" s="1"/>
      <c r="R26" s="1"/>
      <c r="S26" s="1"/>
      <c r="T26" s="1"/>
      <c r="U26" s="1"/>
      <c r="V26" s="1"/>
      <c r="W26" s="1"/>
      <c r="X26" s="1"/>
      <c r="Y26" s="1"/>
      <c r="Z26" s="1"/>
    </row>
    <row r="27" spans="1:26">
      <c r="A27" s="15" t="s">
        <v>1599</v>
      </c>
      <c r="B27" s="16"/>
      <c r="C27" s="16"/>
      <c r="D27" s="16"/>
      <c r="E27" s="16"/>
      <c r="F27" s="16"/>
      <c r="G27" s="16"/>
      <c r="K27" s="1"/>
      <c r="L27" s="1"/>
      <c r="M27" s="1"/>
      <c r="N27" s="1"/>
      <c r="O27" s="1"/>
      <c r="P27" s="1"/>
      <c r="Q27" s="1"/>
      <c r="R27" s="1"/>
      <c r="S27" s="1"/>
      <c r="T27" s="1"/>
      <c r="U27" s="1"/>
      <c r="V27" s="1"/>
      <c r="W27" s="1"/>
      <c r="X27" s="1"/>
      <c r="Y27" s="1"/>
      <c r="Z27" s="1"/>
    </row>
    <row r="28" spans="1:26">
      <c r="A28" s="1"/>
      <c r="B28" s="16"/>
      <c r="C28" s="16"/>
      <c r="D28" s="16" t="s">
        <v>674</v>
      </c>
      <c r="E28" s="16" t="s">
        <v>674</v>
      </c>
      <c r="F28" s="16" t="s">
        <v>1601</v>
      </c>
      <c r="G28" s="13" t="s">
        <v>1601</v>
      </c>
      <c r="K28" s="1"/>
      <c r="L28" s="1"/>
      <c r="M28" s="1"/>
      <c r="N28" s="1"/>
      <c r="O28" s="1"/>
      <c r="P28" s="1"/>
      <c r="Q28" s="1"/>
      <c r="R28" s="1"/>
      <c r="S28" s="1"/>
      <c r="T28" s="1"/>
      <c r="U28" s="1"/>
      <c r="V28" s="1"/>
      <c r="W28" s="1"/>
      <c r="X28" s="1"/>
      <c r="Y28" s="1"/>
      <c r="Z28" s="1"/>
    </row>
    <row r="29" spans="1:26">
      <c r="A29" s="1"/>
      <c r="B29" s="16" t="s">
        <v>1597</v>
      </c>
      <c r="C29" s="16" t="s">
        <v>1600</v>
      </c>
      <c r="D29" s="16" t="s">
        <v>1602</v>
      </c>
      <c r="E29" s="16" t="s">
        <v>1603</v>
      </c>
      <c r="F29" s="16" t="s">
        <v>1602</v>
      </c>
      <c r="G29" s="16" t="s">
        <v>1603</v>
      </c>
      <c r="H29" s="18"/>
      <c r="J29" s="1"/>
      <c r="K29" s="1"/>
      <c r="L29" s="1"/>
      <c r="M29" s="1"/>
      <c r="N29" s="1"/>
      <c r="O29" s="1"/>
      <c r="P29" s="1"/>
      <c r="Q29" s="1"/>
      <c r="R29" s="1"/>
      <c r="S29" s="1"/>
      <c r="T29" s="1"/>
      <c r="U29" s="1"/>
      <c r="V29" s="1"/>
      <c r="W29" s="1"/>
      <c r="X29" s="1"/>
      <c r="Y29" s="1"/>
    </row>
    <row r="30" spans="1:26" ht="14.25">
      <c r="A30" s="1" t="s">
        <v>1596</v>
      </c>
      <c r="B30" s="16">
        <v>860</v>
      </c>
      <c r="C30" s="31">
        <v>2.5776409999999998</v>
      </c>
      <c r="D30" s="31">
        <v>8.1947000000000006E-2</v>
      </c>
      <c r="E30" s="16">
        <v>4.0973999999999997E-2</v>
      </c>
      <c r="F30" s="33" t="s">
        <v>4038</v>
      </c>
      <c r="G30" s="30" t="s">
        <v>4039</v>
      </c>
      <c r="H30" s="18"/>
      <c r="J30" s="1"/>
      <c r="K30" s="1"/>
      <c r="L30" s="1"/>
      <c r="M30" s="1"/>
      <c r="N30" s="1"/>
      <c r="O30" s="1"/>
      <c r="P30" s="1"/>
      <c r="Q30" s="1"/>
      <c r="R30" s="1"/>
      <c r="S30" s="1"/>
      <c r="T30" s="1"/>
      <c r="U30" s="1"/>
      <c r="V30" s="1"/>
      <c r="W30" s="1"/>
      <c r="X30" s="1"/>
      <c r="Y30" s="1"/>
    </row>
    <row r="31" spans="1:26" ht="14.25">
      <c r="A31" s="1" t="s">
        <v>4028</v>
      </c>
      <c r="B31" s="16">
        <v>0.46</v>
      </c>
      <c r="C31" s="32">
        <v>6.9611789999999996</v>
      </c>
      <c r="D31" s="32">
        <v>6.0819999999999997E-3</v>
      </c>
      <c r="E31" s="16">
        <v>3.0409999999999999E-3</v>
      </c>
      <c r="F31" s="34" t="s">
        <v>4036</v>
      </c>
      <c r="G31" s="30" t="s">
        <v>4040</v>
      </c>
      <c r="H31" s="18"/>
      <c r="J31" s="1"/>
      <c r="K31" s="1"/>
      <c r="L31" s="1"/>
      <c r="M31" s="1"/>
      <c r="N31" s="1"/>
      <c r="O31" s="1"/>
      <c r="P31" s="1"/>
      <c r="Q31" s="1"/>
      <c r="R31" s="1"/>
      <c r="S31" s="1"/>
      <c r="T31" s="1"/>
      <c r="U31" s="1"/>
      <c r="V31" s="1"/>
      <c r="W31" s="1"/>
      <c r="X31" s="1"/>
      <c r="Y31" s="1"/>
    </row>
    <row r="32" spans="1:26">
      <c r="A32" s="1"/>
      <c r="B32" s="16"/>
      <c r="C32" s="16"/>
      <c r="D32" s="16"/>
      <c r="E32" s="16"/>
      <c r="F32" s="16"/>
      <c r="G32" s="16"/>
      <c r="K32" s="1"/>
      <c r="L32" s="1"/>
      <c r="M32" s="1"/>
      <c r="N32" s="1"/>
      <c r="O32" s="1"/>
      <c r="P32" s="1"/>
      <c r="Q32" s="1"/>
      <c r="R32" s="1"/>
      <c r="S32" s="1"/>
      <c r="T32" s="1"/>
      <c r="U32" s="1"/>
      <c r="V32" s="1"/>
      <c r="W32" s="1"/>
      <c r="X32" s="1"/>
      <c r="Y32" s="1"/>
      <c r="Z32" s="1"/>
    </row>
    <row r="33" spans="1:26">
      <c r="A33" s="1"/>
      <c r="B33" s="16"/>
      <c r="C33" s="16"/>
      <c r="D33" s="16"/>
      <c r="E33" s="16"/>
      <c r="F33" s="16"/>
      <c r="G33" s="16"/>
      <c r="K33" s="1"/>
      <c r="L33" s="1"/>
      <c r="M33" s="1"/>
      <c r="N33" s="1"/>
      <c r="O33" s="1"/>
      <c r="P33" s="1"/>
      <c r="Q33" s="1"/>
      <c r="R33" s="1"/>
      <c r="S33" s="1"/>
      <c r="T33" s="1"/>
      <c r="U33" s="1"/>
      <c r="V33" s="1"/>
      <c r="W33" s="1"/>
      <c r="X33" s="1"/>
      <c r="Y33" s="1"/>
      <c r="Z33" s="1"/>
    </row>
    <row r="34" spans="1:26">
      <c r="A34" s="15" t="s">
        <v>4041</v>
      </c>
      <c r="B34" s="16"/>
      <c r="C34" s="16"/>
      <c r="D34" s="16"/>
      <c r="E34" s="16"/>
      <c r="F34" s="16"/>
      <c r="G34" s="16"/>
      <c r="K34" s="1"/>
      <c r="L34" s="1"/>
      <c r="M34" s="1"/>
      <c r="N34" s="1"/>
      <c r="O34" s="1"/>
      <c r="P34" s="1"/>
      <c r="Q34" s="1"/>
      <c r="R34" s="1"/>
      <c r="S34" s="1"/>
      <c r="T34" s="1"/>
      <c r="U34" s="1"/>
      <c r="V34" s="1"/>
      <c r="W34" s="1"/>
      <c r="X34" s="1"/>
      <c r="Y34" s="1"/>
      <c r="Z34" s="1"/>
    </row>
    <row r="35" spans="1:26">
      <c r="A35" s="1"/>
      <c r="B35" s="16"/>
      <c r="C35" s="16"/>
      <c r="D35" s="16"/>
      <c r="E35" s="16"/>
      <c r="F35" s="16"/>
      <c r="G35" s="16"/>
      <c r="K35" s="1"/>
      <c r="L35" s="1"/>
      <c r="M35" s="1"/>
      <c r="N35" s="1"/>
      <c r="O35" s="1"/>
      <c r="P35" s="1"/>
      <c r="Q35" s="1"/>
      <c r="R35" s="1"/>
      <c r="S35" s="1"/>
      <c r="T35" s="1"/>
      <c r="U35" s="1"/>
      <c r="V35" s="1"/>
      <c r="W35" s="1"/>
      <c r="X35" s="1"/>
      <c r="Y35" s="1"/>
      <c r="Z35" s="1"/>
    </row>
    <row r="36" spans="1:26">
      <c r="A36" s="1"/>
      <c r="B36" s="16" t="s">
        <v>1608</v>
      </c>
      <c r="C36" s="16" t="s">
        <v>1609</v>
      </c>
      <c r="D36" s="16" t="s">
        <v>1610</v>
      </c>
      <c r="E36" s="16"/>
      <c r="F36" s="16"/>
      <c r="G36" s="16"/>
      <c r="K36" s="1"/>
      <c r="L36" s="1"/>
      <c r="M36" s="1"/>
      <c r="N36" s="1"/>
      <c r="O36" s="1"/>
      <c r="P36" s="1"/>
      <c r="Q36" s="1"/>
      <c r="R36" s="1"/>
      <c r="S36" s="1"/>
      <c r="T36" s="1"/>
      <c r="U36" s="1"/>
      <c r="V36" s="1"/>
      <c r="W36" s="1"/>
      <c r="X36" s="1"/>
      <c r="Y36" s="1"/>
      <c r="Z36" s="1"/>
    </row>
    <row r="37" spans="1:26">
      <c r="A37" s="1"/>
      <c r="B37" s="16"/>
      <c r="C37" s="16"/>
      <c r="D37" s="16"/>
      <c r="E37" s="16"/>
      <c r="F37" s="16"/>
      <c r="G37" s="16"/>
      <c r="K37" s="1"/>
      <c r="L37" s="1"/>
      <c r="M37" s="1"/>
      <c r="N37" s="1"/>
      <c r="O37" s="1"/>
      <c r="P37" s="1"/>
      <c r="Q37" s="1"/>
      <c r="R37" s="1"/>
      <c r="S37" s="1"/>
      <c r="T37" s="1"/>
      <c r="U37" s="1"/>
      <c r="V37" s="1"/>
      <c r="W37" s="1"/>
      <c r="X37" s="1"/>
      <c r="Y37" s="1"/>
      <c r="Z37" s="1"/>
    </row>
    <row r="38" spans="1:26">
      <c r="A38" s="1" t="s">
        <v>4042</v>
      </c>
      <c r="B38" s="35">
        <v>1473.353517</v>
      </c>
      <c r="C38" s="35">
        <v>1841.0064829999999</v>
      </c>
      <c r="D38" s="35">
        <v>1657.18</v>
      </c>
      <c r="E38" s="16"/>
      <c r="F38" s="16"/>
      <c r="G38" s="16"/>
      <c r="K38" s="1"/>
      <c r="L38" s="1"/>
      <c r="M38" s="1"/>
      <c r="N38" s="1"/>
      <c r="O38" s="1"/>
      <c r="P38" s="1"/>
      <c r="Q38" s="1"/>
      <c r="R38" s="1"/>
      <c r="S38" s="1"/>
      <c r="T38" s="1"/>
      <c r="U38" s="1"/>
      <c r="V38" s="1"/>
      <c r="W38" s="1"/>
      <c r="X38" s="1"/>
      <c r="Y38" s="1"/>
      <c r="Z38" s="1"/>
    </row>
    <row r="39" spans="1:26">
      <c r="A39" s="1" t="s">
        <v>4043</v>
      </c>
      <c r="B39" s="36">
        <v>1530.2863520000001</v>
      </c>
      <c r="C39" s="36">
        <v>1784.073648</v>
      </c>
      <c r="D39" s="36">
        <v>1657.18</v>
      </c>
      <c r="E39" s="16"/>
      <c r="F39" s="16"/>
      <c r="G39" s="16"/>
      <c r="K39" s="1"/>
      <c r="L39" s="1"/>
      <c r="M39" s="1"/>
      <c r="N39" s="1"/>
      <c r="O39" s="1"/>
      <c r="P39" s="1"/>
      <c r="Q39" s="1"/>
      <c r="R39" s="1"/>
      <c r="S39" s="1"/>
      <c r="T39" s="1"/>
      <c r="U39" s="1"/>
      <c r="V39" s="1"/>
      <c r="W39" s="1"/>
      <c r="X39" s="1"/>
      <c r="Y39" s="1"/>
      <c r="Z39" s="1"/>
    </row>
    <row r="40" spans="1:26">
      <c r="A40" s="1"/>
      <c r="B40" s="16"/>
      <c r="C40" s="16"/>
      <c r="D40" s="16"/>
      <c r="E40" s="16"/>
      <c r="F40" s="16"/>
      <c r="G40" s="16"/>
      <c r="K40" s="1"/>
      <c r="L40" s="1"/>
      <c r="M40" s="1"/>
      <c r="N40" s="1"/>
      <c r="O40" s="1"/>
      <c r="P40" s="1"/>
      <c r="Q40" s="1"/>
      <c r="R40" s="1"/>
      <c r="S40" s="1"/>
      <c r="T40" s="1"/>
      <c r="U40" s="1"/>
      <c r="V40" s="1"/>
      <c r="W40" s="1"/>
      <c r="X40" s="1"/>
      <c r="Y40" s="1"/>
      <c r="Z40" s="1"/>
    </row>
    <row r="41" spans="1:26">
      <c r="A41" s="1"/>
      <c r="B41" s="16"/>
      <c r="C41" s="16"/>
      <c r="D41" s="16"/>
      <c r="E41" s="16"/>
      <c r="F41" s="16"/>
      <c r="G41" s="16"/>
      <c r="K41" s="1"/>
      <c r="L41" s="1"/>
      <c r="M41" s="1"/>
      <c r="N41" s="1"/>
      <c r="O41" s="1"/>
      <c r="P41" s="1"/>
      <c r="Q41" s="1"/>
      <c r="R41" s="1"/>
      <c r="S41" s="1"/>
      <c r="T41" s="1"/>
      <c r="U41" s="1"/>
      <c r="V41" s="1"/>
      <c r="W41" s="1"/>
      <c r="X41" s="1"/>
      <c r="Y41" s="1"/>
      <c r="Z41" s="1"/>
    </row>
    <row r="42" spans="1:26">
      <c r="A42" s="1"/>
      <c r="B42" s="16"/>
      <c r="C42" s="16"/>
      <c r="D42" s="16"/>
      <c r="E42" s="16"/>
      <c r="F42" s="16"/>
      <c r="G42" s="16"/>
      <c r="K42" s="1"/>
      <c r="L42" s="1"/>
      <c r="M42" s="1"/>
      <c r="N42" s="1"/>
      <c r="O42" s="1"/>
      <c r="P42" s="1"/>
      <c r="Q42" s="1"/>
      <c r="R42" s="1"/>
      <c r="S42" s="1"/>
      <c r="T42" s="1"/>
      <c r="U42" s="1"/>
      <c r="V42" s="1"/>
      <c r="W42" s="1"/>
      <c r="X42" s="1"/>
      <c r="Y42" s="1"/>
      <c r="Z42" s="1"/>
    </row>
    <row r="43" spans="1:26">
      <c r="A43" s="15" t="s">
        <v>1613</v>
      </c>
      <c r="B43" s="16"/>
      <c r="C43" s="16"/>
      <c r="D43" s="16"/>
      <c r="E43" s="16"/>
      <c r="F43" s="16"/>
      <c r="G43" s="16"/>
      <c r="K43" s="1"/>
      <c r="L43" s="1"/>
      <c r="M43" s="1"/>
      <c r="N43" s="1"/>
      <c r="O43" s="1"/>
      <c r="P43" s="1"/>
      <c r="Q43" s="1"/>
      <c r="R43" s="1"/>
      <c r="S43" s="1"/>
      <c r="T43" s="1"/>
      <c r="U43" s="1"/>
      <c r="V43" s="1"/>
      <c r="W43" s="1"/>
      <c r="X43" s="1"/>
      <c r="Y43" s="1"/>
      <c r="Z43" s="1"/>
    </row>
    <row r="44" spans="1:26">
      <c r="A44" s="1"/>
      <c r="B44" s="16"/>
      <c r="C44" s="16"/>
      <c r="D44" s="16"/>
      <c r="E44" s="16"/>
      <c r="F44" s="16"/>
      <c r="G44" s="16"/>
      <c r="K44" s="1"/>
      <c r="L44" s="1"/>
      <c r="M44" s="1"/>
      <c r="N44" s="1"/>
      <c r="O44" s="1"/>
      <c r="P44" s="1"/>
      <c r="Q44" s="1"/>
      <c r="R44" s="1"/>
      <c r="S44" s="1"/>
      <c r="T44" s="1"/>
      <c r="U44" s="1"/>
      <c r="V44" s="1"/>
      <c r="W44" s="1"/>
      <c r="X44" s="1"/>
      <c r="Y44" s="1"/>
      <c r="Z44" s="1"/>
    </row>
    <row r="45" spans="1:26">
      <c r="A45" s="1" t="s">
        <v>1614</v>
      </c>
      <c r="B45" s="16">
        <v>1200</v>
      </c>
      <c r="C45" s="16"/>
      <c r="D45" s="16"/>
      <c r="E45" s="16"/>
      <c r="F45" s="16"/>
      <c r="G45" s="16"/>
      <c r="K45" s="1"/>
      <c r="L45" s="1"/>
      <c r="M45" s="1"/>
      <c r="N45" s="1"/>
      <c r="O45" s="1"/>
      <c r="P45" s="1"/>
      <c r="Q45" s="1"/>
      <c r="R45" s="1"/>
      <c r="S45" s="1"/>
      <c r="T45" s="1"/>
      <c r="U45" s="1"/>
      <c r="V45" s="1"/>
      <c r="W45" s="1"/>
      <c r="X45" s="1"/>
      <c r="Y45" s="1"/>
      <c r="Z45" s="1"/>
    </row>
    <row r="46" spans="1:26">
      <c r="A46" s="1" t="s">
        <v>1615</v>
      </c>
      <c r="B46" s="16">
        <v>1412</v>
      </c>
      <c r="C46" s="16"/>
      <c r="D46" s="16"/>
      <c r="E46" s="16"/>
      <c r="F46" s="16"/>
      <c r="G46" s="16"/>
      <c r="K46" s="1"/>
      <c r="L46" s="1"/>
      <c r="M46" s="1"/>
      <c r="N46" s="1"/>
      <c r="O46" s="1"/>
      <c r="P46" s="1"/>
      <c r="Q46" s="1"/>
      <c r="R46" s="1"/>
      <c r="S46" s="1"/>
      <c r="T46" s="1"/>
      <c r="U46" s="1"/>
      <c r="V46" s="1"/>
      <c r="W46" s="1"/>
      <c r="X46" s="1"/>
      <c r="Y46" s="1"/>
      <c r="Z46" s="1"/>
    </row>
    <row r="47" spans="1:26">
      <c r="A47" s="1" t="s">
        <v>1616</v>
      </c>
      <c r="B47" s="16">
        <v>400000</v>
      </c>
      <c r="C47" s="16"/>
      <c r="D47" s="16"/>
      <c r="E47" s="16"/>
      <c r="F47" s="16"/>
      <c r="G47" s="16"/>
      <c r="K47" s="1"/>
      <c r="L47" s="1"/>
      <c r="M47" s="1"/>
      <c r="N47" s="1"/>
      <c r="O47" s="1"/>
      <c r="P47" s="1"/>
      <c r="Q47" s="1"/>
      <c r="R47" s="1"/>
      <c r="S47" s="1"/>
      <c r="T47" s="1"/>
      <c r="U47" s="1"/>
      <c r="V47" s="1"/>
      <c r="W47" s="1"/>
      <c r="X47" s="1"/>
      <c r="Y47" s="1"/>
      <c r="Z47" s="1"/>
    </row>
    <row r="48" spans="1:26">
      <c r="A48" s="1" t="s">
        <v>1617</v>
      </c>
      <c r="B48" s="16">
        <v>89880</v>
      </c>
      <c r="C48" s="16"/>
      <c r="D48" s="16"/>
      <c r="E48" s="16"/>
      <c r="F48" s="16"/>
      <c r="G48" s="16"/>
      <c r="K48" s="1"/>
      <c r="L48" s="1"/>
      <c r="M48" s="1"/>
      <c r="N48" s="1"/>
      <c r="O48" s="1"/>
      <c r="P48" s="1"/>
      <c r="Q48" s="1"/>
      <c r="R48" s="1"/>
      <c r="S48" s="1"/>
      <c r="T48" s="1"/>
      <c r="U48" s="1"/>
      <c r="V48" s="1"/>
      <c r="W48" s="1"/>
      <c r="X48" s="1"/>
      <c r="Y48" s="1"/>
      <c r="Z48" s="1"/>
    </row>
    <row r="49" spans="1:26">
      <c r="A49" s="1" t="s">
        <v>1618</v>
      </c>
      <c r="B49" s="16">
        <v>184000</v>
      </c>
      <c r="C49" s="16"/>
      <c r="D49" s="16"/>
      <c r="E49" s="16"/>
      <c r="F49" s="16"/>
      <c r="G49" s="16"/>
      <c r="K49" s="1"/>
      <c r="L49" s="1"/>
      <c r="M49" s="1"/>
      <c r="N49" s="1"/>
      <c r="O49" s="1"/>
      <c r="P49" s="1"/>
      <c r="Q49" s="1"/>
      <c r="R49" s="1"/>
      <c r="S49" s="1"/>
      <c r="T49" s="1"/>
      <c r="U49" s="1"/>
      <c r="V49" s="1"/>
      <c r="W49" s="1"/>
      <c r="X49" s="1"/>
      <c r="Y49" s="1"/>
      <c r="Z49" s="1"/>
    </row>
    <row r="50" spans="1:26">
      <c r="A50" s="1"/>
      <c r="B50" s="16"/>
      <c r="C50" s="16"/>
      <c r="D50" s="16"/>
      <c r="E50" s="16"/>
      <c r="F50" s="16"/>
      <c r="G50" s="16"/>
      <c r="K50" s="1"/>
      <c r="L50" s="1"/>
      <c r="M50" s="1"/>
      <c r="N50" s="1"/>
      <c r="O50" s="1"/>
      <c r="P50" s="1"/>
      <c r="Q50" s="1"/>
      <c r="R50" s="1"/>
      <c r="S50" s="1"/>
      <c r="T50" s="1"/>
      <c r="U50" s="1"/>
      <c r="V50" s="1"/>
      <c r="W50" s="1"/>
      <c r="X50" s="1"/>
      <c r="Y50" s="1"/>
      <c r="Z50" s="1"/>
    </row>
    <row r="51" spans="1:26">
      <c r="A51" s="1"/>
      <c r="B51" s="16"/>
      <c r="C51" s="16"/>
      <c r="D51" s="16"/>
      <c r="E51" s="16"/>
      <c r="F51" s="16"/>
      <c r="G51" s="16"/>
      <c r="K51" s="1"/>
      <c r="L51" s="1"/>
      <c r="M51" s="1"/>
      <c r="N51" s="1"/>
      <c r="O51" s="1"/>
      <c r="P51" s="1"/>
      <c r="Q51" s="1"/>
      <c r="R51" s="1"/>
      <c r="S51" s="1"/>
      <c r="T51" s="1"/>
      <c r="U51" s="1"/>
      <c r="V51" s="1"/>
      <c r="W51" s="1"/>
      <c r="X51" s="1"/>
      <c r="Y51" s="1"/>
      <c r="Z51" s="1"/>
    </row>
    <row r="52" spans="1:26">
      <c r="A52" s="1"/>
      <c r="B52" s="16"/>
      <c r="C52" s="16"/>
      <c r="D52" s="16"/>
      <c r="E52" s="16"/>
      <c r="F52" s="16"/>
      <c r="G52" s="16"/>
      <c r="K52" s="1"/>
      <c r="L52" s="1"/>
      <c r="M52" s="1"/>
      <c r="N52" s="1"/>
      <c r="O52" s="1"/>
      <c r="P52" s="1"/>
      <c r="Q52" s="1"/>
      <c r="R52" s="1"/>
      <c r="S52" s="1"/>
      <c r="T52" s="1"/>
      <c r="U52" s="1"/>
      <c r="V52" s="1"/>
      <c r="W52" s="1"/>
      <c r="X52" s="1"/>
      <c r="Y52" s="1"/>
      <c r="Z52" s="1"/>
    </row>
    <row r="53" spans="1:26">
      <c r="A53" s="1"/>
      <c r="B53" s="16"/>
      <c r="C53" s="16"/>
      <c r="D53" s="16"/>
      <c r="E53" s="16"/>
      <c r="F53" s="16"/>
      <c r="G53" s="16"/>
      <c r="K53" s="1"/>
      <c r="L53" s="1"/>
      <c r="M53" s="1"/>
      <c r="N53" s="1"/>
      <c r="O53" s="1"/>
      <c r="P53" s="1"/>
      <c r="Q53" s="1"/>
      <c r="R53" s="1"/>
      <c r="S53" s="1"/>
      <c r="T53" s="1"/>
      <c r="U53" s="1"/>
      <c r="V53" s="1"/>
      <c r="W53" s="1"/>
      <c r="X53" s="1"/>
      <c r="Y53" s="1"/>
      <c r="Z53" s="1"/>
    </row>
    <row r="54" spans="1:26">
      <c r="A54" s="1"/>
      <c r="B54" s="16"/>
      <c r="C54" s="16"/>
      <c r="D54" s="16"/>
      <c r="E54" s="16"/>
      <c r="F54" s="16"/>
      <c r="G54" s="16"/>
      <c r="K54" s="1"/>
      <c r="L54" s="1"/>
      <c r="M54" s="1"/>
      <c r="N54" s="1"/>
      <c r="O54" s="1"/>
      <c r="P54" s="1"/>
      <c r="Q54" s="1"/>
      <c r="R54" s="1"/>
      <c r="S54" s="1"/>
      <c r="T54" s="1"/>
      <c r="U54" s="1"/>
      <c r="V54" s="1"/>
      <c r="W54" s="1"/>
      <c r="X54" s="1"/>
      <c r="Y54" s="1"/>
      <c r="Z54" s="1"/>
    </row>
    <row r="55" spans="1:26">
      <c r="A55" s="1"/>
      <c r="B55" s="16"/>
      <c r="C55" s="16"/>
      <c r="D55" s="16"/>
      <c r="E55" s="16"/>
      <c r="F55" s="16"/>
      <c r="G55" s="16"/>
      <c r="K55" s="1"/>
      <c r="L55" s="1"/>
      <c r="M55" s="1"/>
      <c r="N55" s="1"/>
      <c r="O55" s="1"/>
      <c r="P55" s="1"/>
      <c r="Q55" s="1"/>
      <c r="R55" s="1"/>
      <c r="S55" s="1"/>
      <c r="T55" s="1"/>
      <c r="U55" s="1"/>
      <c r="V55" s="1"/>
      <c r="W55" s="1"/>
      <c r="X55" s="1"/>
      <c r="Y55" s="1"/>
      <c r="Z55" s="1"/>
    </row>
    <row r="56" spans="1:26">
      <c r="A56" s="1"/>
      <c r="B56" s="16"/>
      <c r="C56" s="16"/>
      <c r="D56" s="16"/>
      <c r="E56" s="16"/>
      <c r="F56" s="16"/>
      <c r="G56" s="16"/>
      <c r="K56" s="1"/>
      <c r="L56" s="1"/>
      <c r="M56" s="1"/>
      <c r="N56" s="1"/>
      <c r="O56" s="1"/>
      <c r="P56" s="1"/>
      <c r="Q56" s="1"/>
      <c r="R56" s="1"/>
      <c r="S56" s="1"/>
      <c r="T56" s="1"/>
      <c r="U56" s="1"/>
      <c r="V56" s="1"/>
      <c r="W56" s="1"/>
      <c r="X56" s="1"/>
      <c r="Y56" s="1"/>
      <c r="Z56" s="1"/>
    </row>
    <row r="57" spans="1:26">
      <c r="A57" s="1"/>
      <c r="B57" s="16"/>
      <c r="C57" s="16"/>
      <c r="D57" s="16"/>
      <c r="E57" s="16"/>
      <c r="F57" s="16"/>
      <c r="G57" s="16"/>
      <c r="K57" s="1"/>
      <c r="L57" s="1"/>
      <c r="M57" s="1"/>
      <c r="N57" s="1"/>
      <c r="O57" s="1"/>
      <c r="P57" s="1"/>
      <c r="Q57" s="1"/>
      <c r="R57" s="1"/>
      <c r="S57" s="1"/>
      <c r="T57" s="1"/>
      <c r="U57" s="1"/>
      <c r="V57" s="1"/>
      <c r="W57" s="1"/>
      <c r="X57" s="1"/>
      <c r="Y57" s="1"/>
      <c r="Z57" s="1"/>
    </row>
    <row r="58" spans="1:26">
      <c r="A58" s="1"/>
      <c r="B58" s="16"/>
      <c r="C58" s="16"/>
      <c r="D58" s="16"/>
      <c r="E58" s="16"/>
      <c r="F58" s="16"/>
      <c r="G58" s="16"/>
      <c r="K58" s="1"/>
      <c r="L58" s="1"/>
      <c r="M58" s="1"/>
      <c r="N58" s="1"/>
      <c r="O58" s="1"/>
      <c r="P58" s="1"/>
      <c r="Q58" s="1"/>
      <c r="R58" s="1"/>
      <c r="S58" s="1"/>
      <c r="T58" s="1"/>
      <c r="U58" s="1"/>
      <c r="V58" s="1"/>
      <c r="W58" s="1"/>
      <c r="X58" s="1"/>
      <c r="Y58" s="1"/>
      <c r="Z58" s="1"/>
    </row>
    <row r="59" spans="1:26">
      <c r="A59" s="1"/>
      <c r="B59" s="16"/>
      <c r="C59" s="16"/>
      <c r="D59" s="16"/>
      <c r="E59" s="16"/>
      <c r="F59" s="16"/>
      <c r="G59" s="16"/>
      <c r="K59" s="1"/>
      <c r="L59" s="1"/>
      <c r="M59" s="1"/>
      <c r="N59" s="1"/>
      <c r="O59" s="1"/>
      <c r="P59" s="1"/>
      <c r="Q59" s="1"/>
      <c r="R59" s="1"/>
      <c r="S59" s="1"/>
      <c r="T59" s="1"/>
      <c r="U59" s="1"/>
      <c r="V59" s="1"/>
      <c r="W59" s="1"/>
      <c r="X59" s="1"/>
      <c r="Y59" s="1"/>
      <c r="Z59" s="1"/>
    </row>
    <row r="60" spans="1:26">
      <c r="A60" s="1"/>
      <c r="B60" s="16"/>
      <c r="C60" s="16"/>
      <c r="D60" s="16"/>
      <c r="E60" s="16"/>
      <c r="F60" s="16"/>
      <c r="G60" s="16"/>
      <c r="K60" s="1"/>
      <c r="L60" s="1"/>
      <c r="M60" s="1"/>
      <c r="N60" s="1"/>
      <c r="O60" s="1"/>
      <c r="P60" s="1"/>
      <c r="Q60" s="1"/>
      <c r="R60" s="1"/>
      <c r="S60" s="1"/>
      <c r="T60" s="1"/>
      <c r="U60" s="1"/>
      <c r="V60" s="1"/>
      <c r="W60" s="1"/>
      <c r="X60" s="1"/>
      <c r="Y60" s="1"/>
      <c r="Z60" s="1"/>
    </row>
    <row r="61" spans="1:26">
      <c r="A61" s="1"/>
      <c r="B61" s="16"/>
      <c r="C61" s="16"/>
      <c r="D61" s="16"/>
      <c r="E61" s="16"/>
      <c r="F61" s="16"/>
      <c r="G61" s="16"/>
      <c r="K61" s="1"/>
      <c r="L61" s="1"/>
      <c r="M61" s="1"/>
      <c r="N61" s="1"/>
      <c r="O61" s="1"/>
      <c r="P61" s="1"/>
      <c r="Q61" s="1"/>
      <c r="R61" s="1"/>
      <c r="S61" s="1"/>
      <c r="T61" s="1"/>
      <c r="U61" s="1"/>
      <c r="V61" s="1"/>
      <c r="W61" s="1"/>
      <c r="X61" s="1"/>
      <c r="Y61" s="1"/>
      <c r="Z61" s="1"/>
    </row>
    <row r="62" spans="1:26">
      <c r="A62" s="1"/>
      <c r="B62" s="16"/>
      <c r="C62" s="16"/>
      <c r="D62" s="16"/>
      <c r="E62" s="16"/>
      <c r="F62" s="16"/>
      <c r="G62" s="16"/>
      <c r="K62" s="1"/>
      <c r="L62" s="1"/>
      <c r="M62" s="1"/>
      <c r="N62" s="1"/>
      <c r="O62" s="1"/>
      <c r="P62" s="1"/>
      <c r="Q62" s="1"/>
      <c r="R62" s="1"/>
      <c r="S62" s="1"/>
      <c r="T62" s="1"/>
      <c r="U62" s="1"/>
      <c r="V62" s="1"/>
      <c r="W62" s="1"/>
      <c r="X62" s="1"/>
      <c r="Y62" s="1"/>
      <c r="Z62" s="1"/>
    </row>
    <row r="63" spans="1:26">
      <c r="A63" s="1"/>
      <c r="B63" s="16"/>
      <c r="C63" s="16"/>
      <c r="D63" s="16"/>
      <c r="E63" s="16"/>
      <c r="F63" s="16"/>
      <c r="G63" s="16"/>
      <c r="K63" s="1"/>
      <c r="L63" s="1"/>
      <c r="M63" s="1"/>
      <c r="N63" s="1"/>
      <c r="O63" s="1"/>
      <c r="P63" s="1"/>
      <c r="Q63" s="1"/>
      <c r="R63" s="1"/>
      <c r="S63" s="1"/>
      <c r="T63" s="1"/>
      <c r="U63" s="1"/>
      <c r="V63" s="1"/>
      <c r="W63" s="1"/>
      <c r="X63" s="1"/>
      <c r="Y63" s="1"/>
      <c r="Z63" s="1"/>
    </row>
    <row r="64" spans="1:26">
      <c r="A64" s="1"/>
      <c r="B64" s="16"/>
      <c r="C64" s="16"/>
      <c r="D64" s="16"/>
      <c r="E64" s="16"/>
      <c r="F64" s="16"/>
      <c r="G64" s="16"/>
      <c r="K64" s="1"/>
      <c r="L64" s="1"/>
      <c r="M64" s="1"/>
      <c r="N64" s="1"/>
      <c r="O64" s="1"/>
      <c r="P64" s="1"/>
      <c r="Q64" s="1"/>
      <c r="R64" s="1"/>
      <c r="S64" s="1"/>
      <c r="T64" s="1"/>
      <c r="U64" s="1"/>
      <c r="V64" s="1"/>
      <c r="W64" s="1"/>
      <c r="X64" s="1"/>
      <c r="Y64" s="1"/>
      <c r="Z64" s="1"/>
    </row>
    <row r="65" spans="1:26">
      <c r="A65" s="1"/>
      <c r="B65" s="16"/>
      <c r="C65" s="16"/>
      <c r="D65" s="16"/>
      <c r="E65" s="16"/>
      <c r="F65" s="16"/>
      <c r="G65" s="16"/>
      <c r="K65" s="1"/>
      <c r="L65" s="1"/>
      <c r="M65" s="1"/>
      <c r="N65" s="1"/>
      <c r="O65" s="1"/>
      <c r="P65" s="1"/>
      <c r="Q65" s="1"/>
      <c r="R65" s="1"/>
      <c r="S65" s="1"/>
      <c r="T65" s="1"/>
      <c r="U65" s="1"/>
      <c r="V65" s="1"/>
      <c r="W65" s="1"/>
      <c r="X65" s="1"/>
      <c r="Y65" s="1"/>
      <c r="Z65" s="1"/>
    </row>
    <row r="66" spans="1:26">
      <c r="A66" s="1"/>
      <c r="B66" s="16"/>
      <c r="C66" s="16"/>
      <c r="D66" s="16"/>
      <c r="E66" s="16"/>
      <c r="F66" s="16"/>
      <c r="G66" s="16"/>
      <c r="K66" s="1"/>
      <c r="L66" s="1"/>
      <c r="M66" s="1"/>
      <c r="N66" s="1"/>
      <c r="O66" s="1"/>
      <c r="P66" s="1"/>
      <c r="Q66" s="1"/>
      <c r="R66" s="1"/>
      <c r="S66" s="1"/>
      <c r="T66" s="1"/>
      <c r="U66" s="1"/>
      <c r="V66" s="1"/>
      <c r="W66" s="1"/>
      <c r="X66" s="1"/>
      <c r="Y66" s="1"/>
      <c r="Z66" s="1"/>
    </row>
    <row r="67" spans="1:26">
      <c r="A67" s="1"/>
      <c r="B67" s="16"/>
      <c r="C67" s="16"/>
      <c r="D67" s="16"/>
      <c r="E67" s="16"/>
      <c r="F67" s="16"/>
      <c r="G67" s="16"/>
      <c r="K67" s="1"/>
      <c r="L67" s="1"/>
      <c r="M67" s="1"/>
      <c r="N67" s="1"/>
      <c r="O67" s="1"/>
      <c r="P67" s="1"/>
      <c r="Q67" s="1"/>
      <c r="R67" s="1"/>
      <c r="S67" s="1"/>
      <c r="T67" s="1"/>
      <c r="U67" s="1"/>
      <c r="V67" s="1"/>
      <c r="W67" s="1"/>
      <c r="X67" s="1"/>
      <c r="Y67" s="1"/>
      <c r="Z67" s="1"/>
    </row>
    <row r="68" spans="1:26">
      <c r="A68" s="1"/>
      <c r="B68" s="16"/>
      <c r="C68" s="16"/>
      <c r="D68" s="16"/>
      <c r="E68" s="16"/>
      <c r="F68" s="16"/>
      <c r="G68" s="16"/>
      <c r="K68" s="1"/>
      <c r="L68" s="1"/>
      <c r="M68" s="1"/>
      <c r="N68" s="1"/>
      <c r="O68" s="1"/>
      <c r="P68" s="1"/>
      <c r="Q68" s="1"/>
      <c r="R68" s="1"/>
      <c r="S68" s="1"/>
      <c r="T68" s="1"/>
      <c r="U68" s="1"/>
      <c r="V68" s="1"/>
      <c r="W68" s="1"/>
      <c r="X68" s="1"/>
      <c r="Y68" s="1"/>
      <c r="Z68" s="1"/>
    </row>
    <row r="69" spans="1:26">
      <c r="A69" s="1"/>
      <c r="B69" s="16"/>
      <c r="C69" s="16"/>
      <c r="D69" s="16"/>
      <c r="E69" s="16"/>
      <c r="F69" s="16"/>
      <c r="G69" s="16"/>
      <c r="K69" s="1"/>
      <c r="L69" s="1"/>
      <c r="M69" s="1"/>
      <c r="N69" s="1"/>
      <c r="O69" s="1"/>
      <c r="P69" s="1"/>
      <c r="Q69" s="1"/>
      <c r="R69" s="1"/>
      <c r="S69" s="1"/>
      <c r="T69" s="1"/>
      <c r="U69" s="1"/>
      <c r="V69" s="1"/>
      <c r="W69" s="1"/>
      <c r="X69" s="1"/>
      <c r="Y69" s="1"/>
      <c r="Z69" s="1"/>
    </row>
    <row r="70" spans="1:26">
      <c r="A70" s="1"/>
      <c r="B70" s="16"/>
      <c r="C70" s="16"/>
      <c r="D70" s="16"/>
      <c r="E70" s="16"/>
      <c r="F70" s="16"/>
      <c r="G70" s="16"/>
      <c r="K70" s="1"/>
      <c r="L70" s="1"/>
      <c r="M70" s="1"/>
      <c r="N70" s="1"/>
      <c r="O70" s="1"/>
      <c r="P70" s="1"/>
      <c r="Q70" s="1"/>
      <c r="R70" s="1"/>
      <c r="S70" s="1"/>
      <c r="T70" s="1"/>
      <c r="U70" s="1"/>
      <c r="V70" s="1"/>
      <c r="W70" s="1"/>
      <c r="X70" s="1"/>
      <c r="Y70" s="1"/>
      <c r="Z70" s="1"/>
    </row>
    <row r="71" spans="1:26">
      <c r="A71" s="1"/>
      <c r="B71" s="16"/>
      <c r="C71" s="16"/>
      <c r="D71" s="16"/>
      <c r="E71" s="16"/>
      <c r="F71" s="16"/>
      <c r="G71" s="16"/>
      <c r="K71" s="1"/>
      <c r="L71" s="1"/>
      <c r="M71" s="1"/>
      <c r="N71" s="1"/>
      <c r="O71" s="1"/>
      <c r="P71" s="1"/>
      <c r="Q71" s="1"/>
      <c r="R71" s="1"/>
      <c r="S71" s="1"/>
      <c r="T71" s="1"/>
      <c r="U71" s="1"/>
      <c r="V71" s="1"/>
      <c r="W71" s="1"/>
      <c r="X71" s="1"/>
      <c r="Y71" s="1"/>
      <c r="Z71" s="1"/>
    </row>
    <row r="72" spans="1:26">
      <c r="A72" s="1"/>
      <c r="B72" s="16"/>
      <c r="C72" s="16"/>
      <c r="D72" s="16"/>
      <c r="E72" s="16"/>
      <c r="F72" s="16"/>
      <c r="G72" s="16"/>
      <c r="K72" s="1"/>
      <c r="L72" s="1"/>
      <c r="M72" s="1"/>
      <c r="N72" s="1"/>
      <c r="O72" s="1"/>
      <c r="P72" s="1"/>
      <c r="Q72" s="1"/>
      <c r="R72" s="1"/>
      <c r="S72" s="1"/>
      <c r="T72" s="1"/>
      <c r="U72" s="1"/>
      <c r="V72" s="1"/>
      <c r="W72" s="1"/>
      <c r="X72" s="1"/>
      <c r="Y72" s="1"/>
      <c r="Z72" s="1"/>
    </row>
    <row r="73" spans="1:26">
      <c r="A73" s="1"/>
      <c r="B73" s="16"/>
      <c r="C73" s="16"/>
      <c r="D73" s="16"/>
      <c r="E73" s="16"/>
      <c r="F73" s="16"/>
      <c r="G73" s="16"/>
      <c r="K73" s="1"/>
      <c r="L73" s="1"/>
      <c r="M73" s="1"/>
      <c r="N73" s="1"/>
      <c r="O73" s="1"/>
      <c r="P73" s="1"/>
      <c r="Q73" s="1"/>
      <c r="R73" s="1"/>
      <c r="S73" s="1"/>
      <c r="T73" s="1"/>
      <c r="U73" s="1"/>
      <c r="V73" s="1"/>
      <c r="W73" s="1"/>
      <c r="X73" s="1"/>
      <c r="Y73" s="1"/>
      <c r="Z73" s="1"/>
    </row>
    <row r="74" spans="1:26">
      <c r="A74" s="1"/>
      <c r="B74" s="16"/>
      <c r="C74" s="16"/>
      <c r="D74" s="16"/>
      <c r="E74" s="16"/>
      <c r="F74" s="16"/>
      <c r="G74" s="16"/>
      <c r="K74" s="1"/>
      <c r="L74" s="1"/>
      <c r="M74" s="1"/>
      <c r="N74" s="1"/>
      <c r="O74" s="1"/>
      <c r="P74" s="1"/>
      <c r="Q74" s="1"/>
      <c r="R74" s="1"/>
      <c r="S74" s="1"/>
      <c r="T74" s="1"/>
      <c r="U74" s="1"/>
      <c r="V74" s="1"/>
      <c r="W74" s="1"/>
      <c r="X74" s="1"/>
      <c r="Y74" s="1"/>
      <c r="Z74" s="1"/>
    </row>
    <row r="75" spans="1:26">
      <c r="A75" s="1"/>
      <c r="B75" s="16"/>
      <c r="C75" s="16"/>
      <c r="D75" s="16"/>
      <c r="E75" s="16"/>
      <c r="F75" s="16"/>
      <c r="G75" s="16"/>
      <c r="K75" s="1"/>
      <c r="L75" s="1"/>
      <c r="M75" s="1"/>
      <c r="N75" s="1"/>
      <c r="O75" s="1"/>
      <c r="P75" s="1"/>
      <c r="Q75" s="1"/>
      <c r="R75" s="1"/>
      <c r="S75" s="1"/>
      <c r="T75" s="1"/>
      <c r="U75" s="1"/>
      <c r="V75" s="1"/>
      <c r="W75" s="1"/>
      <c r="X75" s="1"/>
      <c r="Y75" s="1"/>
      <c r="Z75" s="1"/>
    </row>
    <row r="76" spans="1:26">
      <c r="A76" s="1"/>
      <c r="B76" s="16"/>
      <c r="C76" s="16"/>
      <c r="D76" s="16"/>
      <c r="E76" s="16"/>
      <c r="F76" s="16"/>
      <c r="G76" s="16"/>
      <c r="K76" s="1"/>
      <c r="L76" s="1"/>
      <c r="M76" s="1"/>
      <c r="N76" s="1"/>
      <c r="O76" s="1"/>
      <c r="P76" s="1"/>
      <c r="Q76" s="1"/>
      <c r="R76" s="1"/>
      <c r="S76" s="1"/>
      <c r="T76" s="1"/>
      <c r="U76" s="1"/>
      <c r="V76" s="1"/>
      <c r="W76" s="1"/>
      <c r="X76" s="1"/>
      <c r="Y76" s="1"/>
      <c r="Z76" s="1"/>
    </row>
    <row r="77" spans="1:26">
      <c r="A77" s="1"/>
      <c r="B77" s="16"/>
      <c r="C77" s="16"/>
      <c r="D77" s="16"/>
      <c r="E77" s="16"/>
      <c r="F77" s="16"/>
      <c r="G77" s="16"/>
      <c r="K77" s="1"/>
      <c r="L77" s="1"/>
      <c r="M77" s="1"/>
      <c r="N77" s="1"/>
      <c r="O77" s="1"/>
      <c r="P77" s="1"/>
      <c r="Q77" s="1"/>
      <c r="R77" s="1"/>
      <c r="S77" s="1"/>
      <c r="T77" s="1"/>
      <c r="U77" s="1"/>
      <c r="V77" s="1"/>
      <c r="W77" s="1"/>
      <c r="X77" s="1"/>
      <c r="Y77" s="1"/>
      <c r="Z77" s="1"/>
    </row>
    <row r="78" spans="1:26">
      <c r="A78" s="1"/>
      <c r="B78" s="16"/>
      <c r="C78" s="16"/>
      <c r="D78" s="16"/>
      <c r="E78" s="16"/>
      <c r="F78" s="16"/>
      <c r="G78" s="16"/>
      <c r="K78" s="1"/>
      <c r="L78" s="1"/>
      <c r="M78" s="1"/>
      <c r="N78" s="1"/>
      <c r="O78" s="1"/>
      <c r="P78" s="1"/>
      <c r="Q78" s="1"/>
      <c r="R78" s="1"/>
      <c r="S78" s="1"/>
      <c r="T78" s="1"/>
      <c r="U78" s="1"/>
      <c r="V78" s="1"/>
      <c r="W78" s="1"/>
      <c r="X78" s="1"/>
      <c r="Y78" s="1"/>
      <c r="Z78" s="1"/>
    </row>
    <row r="79" spans="1:26">
      <c r="A79" s="1"/>
      <c r="B79" s="16"/>
      <c r="C79" s="16"/>
      <c r="D79" s="16"/>
      <c r="E79" s="16"/>
      <c r="F79" s="16"/>
      <c r="G79" s="16"/>
      <c r="K79" s="1"/>
      <c r="L79" s="1"/>
      <c r="M79" s="1"/>
      <c r="N79" s="1"/>
      <c r="O79" s="1"/>
      <c r="P79" s="1"/>
      <c r="Q79" s="1"/>
      <c r="R79" s="1"/>
      <c r="S79" s="1"/>
      <c r="T79" s="1"/>
      <c r="U79" s="1"/>
      <c r="V79" s="1"/>
      <c r="W79" s="1"/>
      <c r="X79" s="1"/>
      <c r="Y79" s="1"/>
      <c r="Z79" s="1"/>
    </row>
    <row r="80" spans="1:26">
      <c r="A80" s="1"/>
      <c r="B80" s="16"/>
      <c r="C80" s="16"/>
      <c r="D80" s="16"/>
      <c r="E80" s="16"/>
      <c r="F80" s="16"/>
      <c r="G80" s="16"/>
      <c r="K80" s="1"/>
      <c r="L80" s="1"/>
      <c r="M80" s="1"/>
      <c r="N80" s="1"/>
      <c r="O80" s="1"/>
      <c r="P80" s="1"/>
      <c r="Q80" s="1"/>
      <c r="R80" s="1"/>
      <c r="S80" s="1"/>
      <c r="T80" s="1"/>
      <c r="U80" s="1"/>
      <c r="V80" s="1"/>
      <c r="W80" s="1"/>
      <c r="X80" s="1"/>
      <c r="Y80" s="1"/>
      <c r="Z80" s="1"/>
    </row>
    <row r="81" spans="1:26">
      <c r="A81" s="1"/>
      <c r="B81" s="16"/>
      <c r="C81" s="16"/>
      <c r="D81" s="16"/>
      <c r="E81" s="16"/>
      <c r="F81" s="16"/>
      <c r="G81" s="16"/>
      <c r="K81" s="1"/>
      <c r="L81" s="1"/>
      <c r="M81" s="1"/>
      <c r="N81" s="1"/>
      <c r="O81" s="1"/>
      <c r="P81" s="1"/>
      <c r="Q81" s="1"/>
      <c r="R81" s="1"/>
      <c r="S81" s="1"/>
      <c r="T81" s="1"/>
      <c r="U81" s="1"/>
      <c r="V81" s="1"/>
      <c r="W81" s="1"/>
      <c r="X81" s="1"/>
      <c r="Y81" s="1"/>
      <c r="Z81" s="1"/>
    </row>
    <row r="82" spans="1:26">
      <c r="A82" s="1"/>
      <c r="B82" s="16"/>
      <c r="C82" s="16"/>
      <c r="D82" s="16"/>
      <c r="E82" s="16"/>
      <c r="F82" s="16"/>
      <c r="G82" s="16"/>
      <c r="K82" s="1"/>
      <c r="L82" s="1"/>
      <c r="M82" s="1"/>
      <c r="N82" s="1"/>
      <c r="O82" s="1"/>
      <c r="P82" s="1"/>
      <c r="Q82" s="1"/>
      <c r="R82" s="1"/>
      <c r="S82" s="1"/>
      <c r="T82" s="1"/>
      <c r="U82" s="1"/>
      <c r="V82" s="1"/>
      <c r="W82" s="1"/>
      <c r="X82" s="1"/>
      <c r="Y82" s="1"/>
      <c r="Z82" s="1"/>
    </row>
    <row r="83" spans="1:26">
      <c r="A83" s="1"/>
      <c r="B83" s="16"/>
      <c r="C83" s="16"/>
      <c r="D83" s="16"/>
      <c r="E83" s="16"/>
      <c r="F83" s="16"/>
      <c r="G83" s="16"/>
      <c r="K83" s="1"/>
      <c r="L83" s="1"/>
      <c r="M83" s="1"/>
      <c r="N83" s="1"/>
      <c r="O83" s="1"/>
      <c r="P83" s="1"/>
      <c r="Q83" s="1"/>
      <c r="R83" s="1"/>
      <c r="S83" s="1"/>
      <c r="T83" s="1"/>
      <c r="U83" s="1"/>
      <c r="V83" s="1"/>
      <c r="W83" s="1"/>
      <c r="X83" s="1"/>
      <c r="Y83" s="1"/>
      <c r="Z83" s="1"/>
    </row>
    <row r="84" spans="1:26">
      <c r="A84" s="1"/>
      <c r="B84" s="16"/>
      <c r="C84" s="16"/>
      <c r="D84" s="16"/>
      <c r="E84" s="16"/>
      <c r="F84" s="16"/>
      <c r="G84" s="16"/>
      <c r="K84" s="1"/>
      <c r="L84" s="1"/>
      <c r="M84" s="1"/>
      <c r="N84" s="1"/>
      <c r="O84" s="1"/>
      <c r="P84" s="1"/>
      <c r="Q84" s="1"/>
      <c r="R84" s="1"/>
      <c r="S84" s="1"/>
      <c r="T84" s="1"/>
      <c r="U84" s="1"/>
      <c r="V84" s="1"/>
      <c r="W84" s="1"/>
      <c r="X84" s="1"/>
      <c r="Y84" s="1"/>
      <c r="Z84" s="1"/>
    </row>
    <row r="85" spans="1:26">
      <c r="A85" s="1"/>
      <c r="B85" s="16"/>
      <c r="C85" s="16"/>
      <c r="D85" s="16"/>
      <c r="E85" s="16"/>
      <c r="F85" s="16"/>
      <c r="G85" s="16"/>
      <c r="K85" s="1"/>
      <c r="L85" s="1"/>
      <c r="M85" s="1"/>
      <c r="N85" s="1"/>
      <c r="O85" s="1"/>
      <c r="P85" s="1"/>
      <c r="Q85" s="1"/>
      <c r="R85" s="1"/>
      <c r="S85" s="1"/>
      <c r="T85" s="1"/>
      <c r="U85" s="1"/>
      <c r="V85" s="1"/>
      <c r="W85" s="1"/>
      <c r="X85" s="1"/>
      <c r="Y85" s="1"/>
      <c r="Z85" s="1"/>
    </row>
    <row r="86" spans="1:26">
      <c r="A86" s="1"/>
      <c r="B86" s="16"/>
      <c r="C86" s="16"/>
      <c r="D86" s="16"/>
      <c r="E86" s="16"/>
      <c r="F86" s="16"/>
      <c r="G86" s="16"/>
      <c r="K86" s="1"/>
      <c r="L86" s="1"/>
      <c r="M86" s="1"/>
      <c r="N86" s="1"/>
      <c r="O86" s="1"/>
      <c r="P86" s="1"/>
      <c r="Q86" s="1"/>
      <c r="R86" s="1"/>
      <c r="S86" s="1"/>
      <c r="T86" s="1"/>
      <c r="U86" s="1"/>
      <c r="V86" s="1"/>
      <c r="W86" s="1"/>
      <c r="X86" s="1"/>
      <c r="Y86" s="1"/>
      <c r="Z86" s="1"/>
    </row>
    <row r="87" spans="1:26">
      <c r="A87" s="1"/>
      <c r="B87" s="16"/>
      <c r="C87" s="16"/>
      <c r="D87" s="16"/>
      <c r="E87" s="16"/>
      <c r="F87" s="16"/>
      <c r="G87" s="16"/>
      <c r="K87" s="1"/>
      <c r="L87" s="1"/>
      <c r="M87" s="1"/>
      <c r="N87" s="1"/>
      <c r="O87" s="1"/>
      <c r="P87" s="1"/>
      <c r="Q87" s="1"/>
      <c r="R87" s="1"/>
      <c r="S87" s="1"/>
      <c r="T87" s="1"/>
      <c r="U87" s="1"/>
      <c r="V87" s="1"/>
      <c r="W87" s="1"/>
      <c r="X87" s="1"/>
      <c r="Y87" s="1"/>
      <c r="Z87" s="1"/>
    </row>
    <row r="88" spans="1:26">
      <c r="A88" s="1"/>
      <c r="B88" s="16"/>
      <c r="C88" s="16"/>
      <c r="D88" s="16"/>
      <c r="E88" s="16"/>
      <c r="F88" s="16"/>
      <c r="G88" s="16"/>
      <c r="K88" s="1"/>
      <c r="L88" s="1"/>
      <c r="M88" s="1"/>
      <c r="N88" s="1"/>
      <c r="O88" s="1"/>
      <c r="P88" s="1"/>
      <c r="Q88" s="1"/>
      <c r="R88" s="1"/>
      <c r="S88" s="1"/>
      <c r="T88" s="1"/>
      <c r="U88" s="1"/>
      <c r="V88" s="1"/>
      <c r="W88" s="1"/>
      <c r="X88" s="1"/>
      <c r="Y88" s="1"/>
      <c r="Z88" s="1"/>
    </row>
    <row r="89" spans="1:26">
      <c r="A89" s="1"/>
      <c r="B89" s="16"/>
      <c r="C89" s="16"/>
      <c r="D89" s="16"/>
      <c r="E89" s="16"/>
      <c r="F89" s="16"/>
      <c r="G89" s="16"/>
      <c r="K89" s="1"/>
      <c r="L89" s="1"/>
      <c r="M89" s="1"/>
      <c r="N89" s="1"/>
      <c r="O89" s="1"/>
      <c r="P89" s="1"/>
      <c r="Q89" s="1"/>
      <c r="R89" s="1"/>
      <c r="S89" s="1"/>
      <c r="T89" s="1"/>
      <c r="U89" s="1"/>
      <c r="V89" s="1"/>
      <c r="W89" s="1"/>
      <c r="X89" s="1"/>
      <c r="Y89" s="1"/>
      <c r="Z89" s="1"/>
    </row>
    <row r="90" spans="1:26">
      <c r="A90" s="1"/>
      <c r="B90" s="16"/>
      <c r="C90" s="16"/>
      <c r="D90" s="16"/>
      <c r="E90" s="16"/>
      <c r="F90" s="16"/>
      <c r="G90" s="16"/>
      <c r="K90" s="1"/>
      <c r="L90" s="1"/>
      <c r="M90" s="1"/>
      <c r="N90" s="1"/>
      <c r="O90" s="1"/>
      <c r="P90" s="1"/>
      <c r="Q90" s="1"/>
      <c r="R90" s="1"/>
      <c r="S90" s="1"/>
      <c r="T90" s="1"/>
      <c r="U90" s="1"/>
      <c r="V90" s="1"/>
      <c r="W90" s="1"/>
      <c r="X90" s="1"/>
      <c r="Y90" s="1"/>
      <c r="Z90" s="1"/>
    </row>
    <row r="91" spans="1:26">
      <c r="A91" s="1"/>
      <c r="B91" s="16"/>
      <c r="C91" s="16"/>
      <c r="D91" s="16"/>
      <c r="E91" s="16"/>
      <c r="F91" s="16"/>
      <c r="G91" s="16"/>
      <c r="K91" s="1"/>
      <c r="L91" s="1"/>
      <c r="M91" s="1"/>
      <c r="N91" s="1"/>
      <c r="O91" s="1"/>
      <c r="P91" s="1"/>
      <c r="Q91" s="1"/>
      <c r="R91" s="1"/>
      <c r="S91" s="1"/>
      <c r="T91" s="1"/>
      <c r="U91" s="1"/>
      <c r="V91" s="1"/>
      <c r="W91" s="1"/>
      <c r="X91" s="1"/>
      <c r="Y91" s="1"/>
      <c r="Z91" s="1"/>
    </row>
    <row r="92" spans="1:26">
      <c r="A92" s="1"/>
      <c r="B92" s="16"/>
      <c r="C92" s="16"/>
      <c r="D92" s="16"/>
      <c r="E92" s="16"/>
      <c r="F92" s="16"/>
      <c r="G92" s="16"/>
      <c r="K92" s="1"/>
      <c r="L92" s="1"/>
      <c r="M92" s="1"/>
      <c r="N92" s="1"/>
      <c r="O92" s="1"/>
      <c r="P92" s="1"/>
      <c r="Q92" s="1"/>
      <c r="R92" s="1"/>
      <c r="S92" s="1"/>
      <c r="T92" s="1"/>
      <c r="U92" s="1"/>
      <c r="V92" s="1"/>
      <c r="W92" s="1"/>
      <c r="X92" s="1"/>
      <c r="Y92" s="1"/>
      <c r="Z92" s="1"/>
    </row>
    <row r="93" spans="1:26">
      <c r="A93" s="1"/>
      <c r="B93" s="16"/>
      <c r="C93" s="16"/>
      <c r="D93" s="16"/>
      <c r="E93" s="16"/>
      <c r="F93" s="16"/>
      <c r="G93" s="16"/>
      <c r="K93" s="1"/>
      <c r="L93" s="1"/>
      <c r="M93" s="1"/>
      <c r="N93" s="1"/>
      <c r="O93" s="1"/>
      <c r="P93" s="1"/>
      <c r="Q93" s="1"/>
      <c r="R93" s="1"/>
      <c r="S93" s="1"/>
      <c r="T93" s="1"/>
      <c r="U93" s="1"/>
      <c r="V93" s="1"/>
      <c r="W93" s="1"/>
      <c r="X93" s="1"/>
      <c r="Y93" s="1"/>
      <c r="Z93" s="1"/>
    </row>
    <row r="94" spans="1:26">
      <c r="A94" s="1"/>
      <c r="B94" s="16"/>
      <c r="C94" s="16"/>
      <c r="D94" s="16"/>
      <c r="E94" s="16"/>
      <c r="F94" s="16"/>
      <c r="G94" s="16"/>
      <c r="K94" s="1"/>
      <c r="L94" s="1"/>
      <c r="M94" s="1"/>
      <c r="N94" s="1"/>
      <c r="O94" s="1"/>
      <c r="P94" s="1"/>
      <c r="Q94" s="1"/>
      <c r="R94" s="1"/>
      <c r="S94" s="1"/>
      <c r="T94" s="1"/>
      <c r="U94" s="1"/>
      <c r="V94" s="1"/>
      <c r="W94" s="1"/>
      <c r="X94" s="1"/>
      <c r="Y94" s="1"/>
      <c r="Z94" s="1"/>
    </row>
    <row r="95" spans="1:26">
      <c r="A95" s="1"/>
      <c r="B95" s="16"/>
      <c r="C95" s="16"/>
      <c r="D95" s="16"/>
      <c r="E95" s="16"/>
      <c r="F95" s="16"/>
      <c r="G95" s="16"/>
      <c r="K95" s="1"/>
      <c r="L95" s="1"/>
      <c r="M95" s="1"/>
      <c r="N95" s="1"/>
      <c r="O95" s="1"/>
      <c r="P95" s="1"/>
      <c r="Q95" s="1"/>
      <c r="R95" s="1"/>
      <c r="S95" s="1"/>
      <c r="T95" s="1"/>
      <c r="U95" s="1"/>
      <c r="V95" s="1"/>
      <c r="W95" s="1"/>
      <c r="X95" s="1"/>
      <c r="Y95" s="1"/>
      <c r="Z95" s="1"/>
    </row>
    <row r="96" spans="1:26">
      <c r="A96" s="1"/>
      <c r="B96" s="16"/>
      <c r="C96" s="16"/>
      <c r="D96" s="16"/>
      <c r="E96" s="16"/>
      <c r="F96" s="16"/>
      <c r="G96" s="16"/>
      <c r="K96" s="1"/>
      <c r="L96" s="1"/>
      <c r="M96" s="1"/>
      <c r="N96" s="1"/>
      <c r="O96" s="1"/>
      <c r="P96" s="1"/>
      <c r="Q96" s="1"/>
      <c r="R96" s="1"/>
      <c r="S96" s="1"/>
      <c r="T96" s="1"/>
      <c r="U96" s="1"/>
      <c r="V96" s="1"/>
      <c r="W96" s="1"/>
      <c r="X96" s="1"/>
      <c r="Y96" s="1"/>
      <c r="Z96" s="1"/>
    </row>
    <row r="97" spans="1:26">
      <c r="A97" s="1"/>
      <c r="B97" s="16"/>
      <c r="C97" s="16"/>
      <c r="D97" s="16"/>
      <c r="E97" s="16"/>
      <c r="F97" s="16"/>
      <c r="G97" s="16"/>
      <c r="K97" s="1"/>
      <c r="L97" s="1"/>
      <c r="M97" s="1"/>
      <c r="N97" s="1"/>
      <c r="O97" s="1"/>
      <c r="P97" s="1"/>
      <c r="Q97" s="1"/>
      <c r="R97" s="1"/>
      <c r="S97" s="1"/>
      <c r="T97" s="1"/>
      <c r="U97" s="1"/>
      <c r="V97" s="1"/>
      <c r="W97" s="1"/>
      <c r="X97" s="1"/>
      <c r="Y97" s="1"/>
      <c r="Z97" s="1"/>
    </row>
    <row r="98" spans="1:26">
      <c r="A98" s="1"/>
      <c r="B98" s="16"/>
      <c r="C98" s="16"/>
      <c r="D98" s="16"/>
      <c r="E98" s="16"/>
      <c r="F98" s="16"/>
      <c r="G98" s="16"/>
      <c r="K98" s="1"/>
      <c r="L98" s="1"/>
      <c r="M98" s="1"/>
      <c r="N98" s="1"/>
      <c r="O98" s="1"/>
      <c r="P98" s="1"/>
      <c r="Q98" s="1"/>
      <c r="R98" s="1"/>
      <c r="S98" s="1"/>
      <c r="T98" s="1"/>
      <c r="U98" s="1"/>
      <c r="V98" s="1"/>
      <c r="W98" s="1"/>
      <c r="X98" s="1"/>
      <c r="Y98" s="1"/>
      <c r="Z98" s="1"/>
    </row>
    <row r="99" spans="1:26">
      <c r="A99" s="1"/>
      <c r="B99" s="16"/>
      <c r="C99" s="16"/>
      <c r="D99" s="16"/>
      <c r="E99" s="16"/>
      <c r="F99" s="16"/>
      <c r="G99" s="16"/>
      <c r="K99" s="1"/>
      <c r="L99" s="1"/>
      <c r="M99" s="1"/>
      <c r="N99" s="1"/>
      <c r="O99" s="1"/>
      <c r="P99" s="1"/>
      <c r="Q99" s="1"/>
      <c r="R99" s="1"/>
      <c r="S99" s="1"/>
      <c r="T99" s="1"/>
      <c r="U99" s="1"/>
      <c r="V99" s="1"/>
      <c r="W99" s="1"/>
      <c r="X99" s="1"/>
      <c r="Y99" s="1"/>
      <c r="Z99" s="1"/>
    </row>
    <row r="100" spans="1:26">
      <c r="A100" s="1"/>
      <c r="B100" s="16"/>
      <c r="C100" s="16"/>
      <c r="D100" s="16"/>
      <c r="E100" s="16"/>
      <c r="F100" s="16"/>
      <c r="G100" s="16"/>
      <c r="K100" s="1"/>
      <c r="L100" s="1"/>
      <c r="M100" s="1"/>
      <c r="N100" s="1"/>
      <c r="O100" s="1"/>
      <c r="P100" s="1"/>
      <c r="Q100" s="1"/>
      <c r="R100" s="1"/>
      <c r="S100" s="1"/>
      <c r="T100" s="1"/>
      <c r="U100" s="1"/>
      <c r="V100" s="1"/>
      <c r="W100" s="1"/>
      <c r="X100" s="1"/>
      <c r="Y100" s="1"/>
      <c r="Z100" s="1"/>
    </row>
    <row r="101" spans="1:26">
      <c r="A101" s="1"/>
      <c r="B101" s="16"/>
      <c r="C101" s="16"/>
      <c r="D101" s="16"/>
      <c r="E101" s="16"/>
      <c r="F101" s="16"/>
      <c r="G101" s="16"/>
      <c r="K101" s="1"/>
      <c r="L101" s="1"/>
      <c r="M101" s="1"/>
      <c r="N101" s="1"/>
      <c r="O101" s="1"/>
      <c r="P101" s="1"/>
      <c r="Q101" s="1"/>
      <c r="R101" s="1"/>
      <c r="S101" s="1"/>
      <c r="T101" s="1"/>
      <c r="U101" s="1"/>
      <c r="V101" s="1"/>
      <c r="W101" s="1"/>
      <c r="X101" s="1"/>
      <c r="Y101" s="1"/>
      <c r="Z101" s="1"/>
    </row>
    <row r="102" spans="1:26">
      <c r="A102" s="1"/>
      <c r="B102" s="16"/>
      <c r="C102" s="16"/>
      <c r="D102" s="16"/>
      <c r="E102" s="16"/>
      <c r="F102" s="16"/>
      <c r="G102" s="16"/>
      <c r="K102" s="1"/>
      <c r="L102" s="1"/>
      <c r="M102" s="1"/>
      <c r="N102" s="1"/>
      <c r="O102" s="1"/>
      <c r="P102" s="1"/>
      <c r="Q102" s="1"/>
      <c r="R102" s="1"/>
      <c r="S102" s="1"/>
      <c r="T102" s="1"/>
      <c r="U102" s="1"/>
      <c r="V102" s="1"/>
      <c r="W102" s="1"/>
      <c r="X102" s="1"/>
      <c r="Y102" s="1"/>
      <c r="Z102" s="1"/>
    </row>
    <row r="103" spans="1:26">
      <c r="A103" s="1"/>
      <c r="B103" s="16"/>
      <c r="C103" s="16"/>
      <c r="D103" s="16"/>
      <c r="E103" s="16"/>
      <c r="F103" s="16"/>
      <c r="G103" s="16"/>
      <c r="K103" s="1"/>
      <c r="L103" s="1"/>
      <c r="M103" s="1"/>
      <c r="N103" s="1"/>
      <c r="O103" s="1"/>
      <c r="P103" s="1"/>
      <c r="Q103" s="1"/>
      <c r="R103" s="1"/>
      <c r="S103" s="1"/>
      <c r="T103" s="1"/>
      <c r="U103" s="1"/>
      <c r="V103" s="1"/>
      <c r="W103" s="1"/>
      <c r="X103" s="1"/>
      <c r="Y103" s="1"/>
      <c r="Z103" s="1"/>
    </row>
    <row r="104" spans="1:26">
      <c r="A104" s="1"/>
      <c r="B104" s="16"/>
      <c r="C104" s="16"/>
      <c r="D104" s="16"/>
      <c r="E104" s="16"/>
      <c r="F104" s="16"/>
      <c r="G104" s="16"/>
      <c r="K104" s="1"/>
      <c r="L104" s="1"/>
      <c r="M104" s="1"/>
      <c r="N104" s="1"/>
      <c r="O104" s="1"/>
      <c r="P104" s="1"/>
      <c r="Q104" s="1"/>
      <c r="R104" s="1"/>
      <c r="S104" s="1"/>
      <c r="T104" s="1"/>
      <c r="U104" s="1"/>
      <c r="V104" s="1"/>
      <c r="W104" s="1"/>
      <c r="X104" s="1"/>
      <c r="Y104" s="1"/>
      <c r="Z104" s="1"/>
    </row>
    <row r="105" spans="1:26">
      <c r="A105" s="1"/>
      <c r="B105" s="16"/>
      <c r="C105" s="16"/>
      <c r="D105" s="16"/>
      <c r="E105" s="16"/>
      <c r="F105" s="16"/>
      <c r="G105" s="16"/>
      <c r="K105" s="1"/>
      <c r="L105" s="1"/>
      <c r="M105" s="1"/>
      <c r="N105" s="1"/>
      <c r="O105" s="1"/>
      <c r="P105" s="1"/>
      <c r="Q105" s="1"/>
      <c r="R105" s="1"/>
      <c r="S105" s="1"/>
      <c r="T105" s="1"/>
      <c r="U105" s="1"/>
      <c r="V105" s="1"/>
      <c r="W105" s="1"/>
      <c r="X105" s="1"/>
      <c r="Y105" s="1"/>
      <c r="Z105" s="1"/>
    </row>
    <row r="106" spans="1:26">
      <c r="A106" s="1"/>
      <c r="B106" s="16"/>
      <c r="C106" s="16"/>
      <c r="D106" s="16"/>
      <c r="E106" s="16"/>
      <c r="F106" s="16"/>
      <c r="G106" s="16"/>
      <c r="K106" s="1"/>
      <c r="L106" s="1"/>
      <c r="M106" s="1"/>
      <c r="N106" s="1"/>
      <c r="O106" s="1"/>
      <c r="P106" s="1"/>
      <c r="Q106" s="1"/>
      <c r="R106" s="1"/>
      <c r="S106" s="1"/>
      <c r="T106" s="1"/>
      <c r="U106" s="1"/>
      <c r="V106" s="1"/>
      <c r="W106" s="1"/>
      <c r="X106" s="1"/>
      <c r="Y106" s="1"/>
      <c r="Z106" s="1"/>
    </row>
    <row r="107" spans="1:26">
      <c r="A107" s="1"/>
      <c r="B107" s="16"/>
      <c r="C107" s="16"/>
      <c r="D107" s="16"/>
      <c r="E107" s="16"/>
      <c r="F107" s="16"/>
      <c r="G107" s="16"/>
      <c r="K107" s="1"/>
      <c r="L107" s="1"/>
      <c r="M107" s="1"/>
      <c r="N107" s="1"/>
      <c r="O107" s="1"/>
      <c r="P107" s="1"/>
      <c r="Q107" s="1"/>
      <c r="R107" s="1"/>
      <c r="S107" s="1"/>
      <c r="T107" s="1"/>
      <c r="U107" s="1"/>
      <c r="V107" s="1"/>
      <c r="W107" s="1"/>
      <c r="X107" s="1"/>
      <c r="Y107" s="1"/>
      <c r="Z107" s="1"/>
    </row>
    <row r="108" spans="1:26">
      <c r="A108" s="1"/>
      <c r="B108" s="16"/>
      <c r="C108" s="16"/>
      <c r="D108" s="16"/>
      <c r="E108" s="16"/>
      <c r="F108" s="16"/>
      <c r="G108" s="16"/>
      <c r="K108" s="1"/>
      <c r="L108" s="1"/>
      <c r="M108" s="1"/>
      <c r="N108" s="1"/>
      <c r="O108" s="1"/>
      <c r="P108" s="1"/>
      <c r="Q108" s="1"/>
      <c r="R108" s="1"/>
      <c r="S108" s="1"/>
      <c r="T108" s="1"/>
      <c r="U108" s="1"/>
      <c r="V108" s="1"/>
      <c r="W108" s="1"/>
      <c r="X108" s="1"/>
      <c r="Y108" s="1"/>
      <c r="Z108" s="1"/>
    </row>
    <row r="109" spans="1:26">
      <c r="A109" s="1"/>
      <c r="B109" s="16"/>
      <c r="C109" s="16"/>
      <c r="D109" s="16"/>
      <c r="E109" s="16"/>
      <c r="F109" s="16"/>
      <c r="G109" s="16"/>
      <c r="K109" s="1"/>
      <c r="L109" s="1"/>
      <c r="M109" s="1"/>
      <c r="N109" s="1"/>
      <c r="O109" s="1"/>
      <c r="P109" s="1"/>
      <c r="Q109" s="1"/>
      <c r="R109" s="1"/>
      <c r="S109" s="1"/>
      <c r="T109" s="1"/>
      <c r="U109" s="1"/>
      <c r="V109" s="1"/>
      <c r="W109" s="1"/>
      <c r="X109" s="1"/>
      <c r="Y109" s="1"/>
      <c r="Z109" s="1"/>
    </row>
    <row r="110" spans="1:26">
      <c r="A110" s="1"/>
      <c r="B110" s="16"/>
      <c r="C110" s="16"/>
      <c r="D110" s="16"/>
      <c r="E110" s="16"/>
      <c r="F110" s="16"/>
      <c r="G110" s="16"/>
      <c r="K110" s="1"/>
      <c r="L110" s="1"/>
      <c r="M110" s="1"/>
      <c r="N110" s="1"/>
      <c r="O110" s="1"/>
      <c r="P110" s="1"/>
      <c r="Q110" s="1"/>
      <c r="R110" s="1"/>
      <c r="S110" s="1"/>
      <c r="T110" s="1"/>
      <c r="U110" s="1"/>
      <c r="V110" s="1"/>
      <c r="W110" s="1"/>
      <c r="X110" s="1"/>
      <c r="Y110" s="1"/>
      <c r="Z110" s="1"/>
    </row>
    <row r="111" spans="1:26">
      <c r="A111" s="1"/>
      <c r="B111" s="16"/>
      <c r="C111" s="16"/>
      <c r="D111" s="16"/>
      <c r="E111" s="16"/>
      <c r="F111" s="16"/>
      <c r="G111" s="16"/>
      <c r="K111" s="1"/>
      <c r="L111" s="1"/>
      <c r="M111" s="1"/>
      <c r="N111" s="1"/>
      <c r="O111" s="1"/>
      <c r="P111" s="1"/>
      <c r="Q111" s="1"/>
      <c r="R111" s="1"/>
      <c r="S111" s="1"/>
      <c r="T111" s="1"/>
      <c r="U111" s="1"/>
      <c r="V111" s="1"/>
      <c r="W111" s="1"/>
      <c r="X111" s="1"/>
      <c r="Y111" s="1"/>
      <c r="Z111" s="1"/>
    </row>
    <row r="112" spans="1:26">
      <c r="A112" s="1"/>
      <c r="B112" s="16"/>
      <c r="C112" s="16"/>
      <c r="D112" s="16"/>
      <c r="E112" s="16"/>
      <c r="F112" s="16"/>
      <c r="G112" s="16"/>
      <c r="K112" s="1"/>
      <c r="L112" s="1"/>
      <c r="M112" s="1"/>
      <c r="N112" s="1"/>
      <c r="O112" s="1"/>
      <c r="P112" s="1"/>
      <c r="Q112" s="1"/>
      <c r="R112" s="1"/>
      <c r="S112" s="1"/>
      <c r="T112" s="1"/>
      <c r="U112" s="1"/>
      <c r="V112" s="1"/>
      <c r="W112" s="1"/>
      <c r="X112" s="1"/>
      <c r="Y112" s="1"/>
      <c r="Z112" s="1"/>
    </row>
    <row r="113" spans="1:26">
      <c r="A113" s="1"/>
      <c r="B113" s="16"/>
      <c r="C113" s="16"/>
      <c r="D113" s="16"/>
      <c r="E113" s="16"/>
      <c r="F113" s="16"/>
      <c r="G113" s="16"/>
      <c r="K113" s="1"/>
      <c r="L113" s="1"/>
      <c r="M113" s="1"/>
      <c r="N113" s="1"/>
      <c r="O113" s="1"/>
      <c r="P113" s="1"/>
      <c r="Q113" s="1"/>
      <c r="R113" s="1"/>
      <c r="S113" s="1"/>
      <c r="T113" s="1"/>
      <c r="U113" s="1"/>
      <c r="V113" s="1"/>
      <c r="W113" s="1"/>
      <c r="X113" s="1"/>
      <c r="Y113" s="1"/>
      <c r="Z113" s="1"/>
    </row>
    <row r="114" spans="1:26">
      <c r="A114" s="1"/>
      <c r="B114" s="16"/>
      <c r="C114" s="16"/>
      <c r="D114" s="16"/>
      <c r="E114" s="16"/>
      <c r="F114" s="16"/>
      <c r="G114" s="16"/>
      <c r="K114" s="1"/>
      <c r="L114" s="1"/>
      <c r="M114" s="1"/>
      <c r="N114" s="1"/>
      <c r="O114" s="1"/>
      <c r="P114" s="1"/>
      <c r="Q114" s="1"/>
      <c r="R114" s="1"/>
      <c r="S114" s="1"/>
      <c r="T114" s="1"/>
      <c r="U114" s="1"/>
      <c r="V114" s="1"/>
      <c r="W114" s="1"/>
      <c r="X114" s="1"/>
      <c r="Y114" s="1"/>
      <c r="Z114" s="1"/>
    </row>
    <row r="115" spans="1:26">
      <c r="A115" s="1"/>
      <c r="B115" s="16"/>
      <c r="C115" s="16"/>
      <c r="D115" s="16"/>
      <c r="E115" s="16"/>
      <c r="F115" s="16"/>
      <c r="G115" s="16"/>
      <c r="K115" s="1"/>
      <c r="L115" s="1"/>
      <c r="M115" s="1"/>
      <c r="N115" s="1"/>
      <c r="O115" s="1"/>
      <c r="P115" s="1"/>
      <c r="Q115" s="1"/>
      <c r="R115" s="1"/>
      <c r="S115" s="1"/>
      <c r="T115" s="1"/>
      <c r="U115" s="1"/>
      <c r="V115" s="1"/>
      <c r="W115" s="1"/>
      <c r="X115" s="1"/>
      <c r="Y115" s="1"/>
      <c r="Z115" s="1"/>
    </row>
    <row r="116" spans="1:26">
      <c r="A116" s="1"/>
      <c r="B116" s="16"/>
      <c r="C116" s="16"/>
      <c r="D116" s="16"/>
      <c r="E116" s="16"/>
      <c r="F116" s="16"/>
      <c r="G116" s="16"/>
      <c r="K116" s="1"/>
      <c r="L116" s="1"/>
      <c r="M116" s="1"/>
      <c r="N116" s="1"/>
      <c r="O116" s="1"/>
      <c r="P116" s="1"/>
      <c r="Q116" s="1"/>
      <c r="R116" s="1"/>
      <c r="S116" s="1"/>
      <c r="T116" s="1"/>
      <c r="U116" s="1"/>
      <c r="V116" s="1"/>
      <c r="W116" s="1"/>
      <c r="X116" s="1"/>
      <c r="Y116" s="1"/>
      <c r="Z116" s="1"/>
    </row>
    <row r="117" spans="1:26">
      <c r="A117" s="1"/>
      <c r="B117" s="16"/>
      <c r="C117" s="16"/>
      <c r="D117" s="16"/>
      <c r="E117" s="16"/>
      <c r="F117" s="16"/>
      <c r="G117" s="16"/>
      <c r="K117" s="1"/>
      <c r="L117" s="1"/>
      <c r="M117" s="1"/>
      <c r="N117" s="1"/>
      <c r="O117" s="1"/>
      <c r="P117" s="1"/>
      <c r="Q117" s="1"/>
      <c r="R117" s="1"/>
      <c r="S117" s="1"/>
      <c r="T117" s="1"/>
      <c r="U117" s="1"/>
      <c r="V117" s="1"/>
      <c r="W117" s="1"/>
      <c r="X117" s="1"/>
      <c r="Y117" s="1"/>
      <c r="Z117" s="1"/>
    </row>
    <row r="118" spans="1:26">
      <c r="A118" s="1"/>
      <c r="B118" s="16"/>
      <c r="C118" s="16"/>
      <c r="D118" s="16"/>
      <c r="E118" s="16"/>
      <c r="F118" s="16"/>
      <c r="G118" s="16"/>
      <c r="K118" s="1"/>
      <c r="L118" s="1"/>
      <c r="M118" s="1"/>
      <c r="N118" s="1"/>
      <c r="O118" s="1"/>
      <c r="P118" s="1"/>
      <c r="Q118" s="1"/>
      <c r="R118" s="1"/>
      <c r="S118" s="1"/>
      <c r="T118" s="1"/>
      <c r="U118" s="1"/>
      <c r="V118" s="1"/>
      <c r="W118" s="1"/>
      <c r="X118" s="1"/>
      <c r="Y118" s="1"/>
      <c r="Z118" s="1"/>
    </row>
    <row r="119" spans="1:26">
      <c r="A119" s="1"/>
      <c r="B119" s="16"/>
      <c r="C119" s="16"/>
      <c r="D119" s="16"/>
      <c r="E119" s="16"/>
      <c r="F119" s="16"/>
      <c r="G119" s="16"/>
      <c r="K119" s="1"/>
      <c r="L119" s="1"/>
      <c r="M119" s="1"/>
      <c r="N119" s="1"/>
      <c r="O119" s="1"/>
      <c r="P119" s="1"/>
      <c r="Q119" s="1"/>
      <c r="R119" s="1"/>
      <c r="S119" s="1"/>
      <c r="T119" s="1"/>
      <c r="U119" s="1"/>
      <c r="V119" s="1"/>
      <c r="W119" s="1"/>
      <c r="X119" s="1"/>
      <c r="Y119" s="1"/>
      <c r="Z119" s="1"/>
    </row>
    <row r="120" spans="1:26">
      <c r="A120" s="1"/>
      <c r="B120" s="16"/>
      <c r="C120" s="16"/>
      <c r="D120" s="16"/>
      <c r="E120" s="16"/>
      <c r="F120" s="16"/>
      <c r="G120" s="16"/>
      <c r="K120" s="1"/>
      <c r="L120" s="1"/>
      <c r="M120" s="1"/>
      <c r="N120" s="1"/>
      <c r="O120" s="1"/>
      <c r="P120" s="1"/>
      <c r="Q120" s="1"/>
      <c r="R120" s="1"/>
      <c r="S120" s="1"/>
      <c r="T120" s="1"/>
      <c r="U120" s="1"/>
      <c r="V120" s="1"/>
      <c r="W120" s="1"/>
      <c r="X120" s="1"/>
      <c r="Y120" s="1"/>
      <c r="Z120" s="1"/>
    </row>
    <row r="121" spans="1:26">
      <c r="A121" s="1"/>
      <c r="B121" s="16"/>
      <c r="C121" s="16"/>
      <c r="D121" s="16"/>
      <c r="E121" s="16"/>
      <c r="F121" s="16"/>
      <c r="G121" s="16"/>
      <c r="K121" s="1"/>
      <c r="L121" s="1"/>
      <c r="M121" s="1"/>
      <c r="N121" s="1"/>
      <c r="O121" s="1"/>
      <c r="P121" s="1"/>
      <c r="Q121" s="1"/>
      <c r="R121" s="1"/>
      <c r="S121" s="1"/>
      <c r="T121" s="1"/>
      <c r="U121" s="1"/>
      <c r="V121" s="1"/>
      <c r="W121" s="1"/>
      <c r="X121" s="1"/>
      <c r="Y121" s="1"/>
      <c r="Z121" s="1"/>
    </row>
    <row r="122" spans="1:26">
      <c r="A122" s="1"/>
      <c r="B122" s="16"/>
      <c r="C122" s="16"/>
      <c r="D122" s="16"/>
      <c r="E122" s="16"/>
      <c r="F122" s="16"/>
      <c r="G122" s="16"/>
      <c r="K122" s="1"/>
      <c r="L122" s="1"/>
      <c r="M122" s="1"/>
      <c r="N122" s="1"/>
      <c r="O122" s="1"/>
      <c r="P122" s="1"/>
      <c r="Q122" s="1"/>
      <c r="R122" s="1"/>
      <c r="S122" s="1"/>
      <c r="T122" s="1"/>
      <c r="U122" s="1"/>
      <c r="V122" s="1"/>
      <c r="W122" s="1"/>
      <c r="X122" s="1"/>
      <c r="Y122" s="1"/>
      <c r="Z122" s="1"/>
    </row>
    <row r="123" spans="1:26">
      <c r="A123" s="1"/>
      <c r="B123" s="16"/>
      <c r="C123" s="16"/>
      <c r="D123" s="16"/>
      <c r="E123" s="16"/>
      <c r="F123" s="16"/>
      <c r="G123" s="16"/>
      <c r="K123" s="1"/>
      <c r="L123" s="1"/>
      <c r="M123" s="1"/>
      <c r="N123" s="1"/>
      <c r="O123" s="1"/>
      <c r="P123" s="1"/>
      <c r="Q123" s="1"/>
      <c r="R123" s="1"/>
      <c r="S123" s="1"/>
      <c r="T123" s="1"/>
      <c r="U123" s="1"/>
      <c r="V123" s="1"/>
      <c r="W123" s="1"/>
      <c r="X123" s="1"/>
      <c r="Y123" s="1"/>
      <c r="Z123" s="1"/>
    </row>
    <row r="124" spans="1:26">
      <c r="A124" s="1"/>
      <c r="B124" s="16"/>
      <c r="C124" s="16"/>
      <c r="D124" s="16"/>
      <c r="E124" s="16"/>
      <c r="F124" s="16"/>
      <c r="G124" s="16"/>
      <c r="K124" s="1"/>
      <c r="L124" s="1"/>
      <c r="M124" s="1"/>
      <c r="N124" s="1"/>
      <c r="O124" s="1"/>
      <c r="P124" s="1"/>
      <c r="Q124" s="1"/>
      <c r="R124" s="1"/>
      <c r="S124" s="1"/>
      <c r="T124" s="1"/>
      <c r="U124" s="1"/>
      <c r="V124" s="1"/>
      <c r="W124" s="1"/>
      <c r="X124" s="1"/>
      <c r="Y124" s="1"/>
      <c r="Z124" s="1"/>
    </row>
    <row r="125" spans="1:26">
      <c r="A125" s="1"/>
      <c r="B125" s="16"/>
      <c r="C125" s="16"/>
      <c r="D125" s="16"/>
      <c r="E125" s="16"/>
      <c r="F125" s="16"/>
      <c r="G125" s="16"/>
      <c r="K125" s="1"/>
      <c r="L125" s="1"/>
      <c r="M125" s="1"/>
      <c r="N125" s="1"/>
      <c r="O125" s="1"/>
      <c r="P125" s="1"/>
      <c r="Q125" s="1"/>
      <c r="R125" s="1"/>
      <c r="S125" s="1"/>
      <c r="T125" s="1"/>
      <c r="U125" s="1"/>
      <c r="V125" s="1"/>
      <c r="W125" s="1"/>
      <c r="X125" s="1"/>
      <c r="Y125" s="1"/>
      <c r="Z125" s="1"/>
    </row>
    <row r="126" spans="1:26">
      <c r="A126" s="1"/>
      <c r="B126" s="16"/>
      <c r="C126" s="16"/>
      <c r="D126" s="16"/>
      <c r="E126" s="16"/>
      <c r="F126" s="16"/>
      <c r="G126" s="16"/>
      <c r="K126" s="1"/>
      <c r="L126" s="1"/>
      <c r="M126" s="1"/>
      <c r="N126" s="1"/>
      <c r="O126" s="1"/>
      <c r="P126" s="1"/>
      <c r="Q126" s="1"/>
      <c r="R126" s="1"/>
      <c r="S126" s="1"/>
      <c r="T126" s="1"/>
      <c r="U126" s="1"/>
      <c r="V126" s="1"/>
      <c r="W126" s="1"/>
      <c r="X126" s="1"/>
      <c r="Y126" s="1"/>
      <c r="Z126" s="1"/>
    </row>
    <row r="127" spans="1:26">
      <c r="A127" s="1"/>
      <c r="B127" s="16"/>
      <c r="C127" s="16"/>
      <c r="D127" s="16"/>
      <c r="E127" s="16"/>
      <c r="F127" s="16"/>
      <c r="G127" s="16"/>
      <c r="K127" s="1"/>
      <c r="L127" s="1"/>
      <c r="M127" s="1"/>
      <c r="N127" s="1"/>
      <c r="O127" s="1"/>
      <c r="P127" s="1"/>
      <c r="Q127" s="1"/>
      <c r="R127" s="1"/>
      <c r="S127" s="1"/>
      <c r="T127" s="1"/>
      <c r="U127" s="1"/>
      <c r="V127" s="1"/>
      <c r="W127" s="1"/>
      <c r="X127" s="1"/>
      <c r="Y127" s="1"/>
      <c r="Z127" s="1"/>
    </row>
    <row r="128" spans="1:26">
      <c r="A128" s="1"/>
      <c r="B128" s="16"/>
      <c r="C128" s="16"/>
      <c r="D128" s="16"/>
      <c r="E128" s="16"/>
      <c r="F128" s="16"/>
      <c r="G128" s="16"/>
      <c r="K128" s="1"/>
      <c r="L128" s="1"/>
      <c r="M128" s="1"/>
      <c r="N128" s="1"/>
      <c r="O128" s="1"/>
      <c r="P128" s="1"/>
      <c r="Q128" s="1"/>
      <c r="R128" s="1"/>
      <c r="S128" s="1"/>
      <c r="T128" s="1"/>
      <c r="U128" s="1"/>
      <c r="V128" s="1"/>
      <c r="W128" s="1"/>
      <c r="X128" s="1"/>
      <c r="Y128" s="1"/>
      <c r="Z128" s="1"/>
    </row>
    <row r="129" spans="1:26">
      <c r="A129" s="1"/>
      <c r="B129" s="16"/>
      <c r="C129" s="16"/>
      <c r="D129" s="16"/>
      <c r="E129" s="16"/>
      <c r="F129" s="16"/>
      <c r="G129" s="16"/>
      <c r="K129" s="1"/>
      <c r="L129" s="1"/>
      <c r="M129" s="1"/>
      <c r="N129" s="1"/>
      <c r="O129" s="1"/>
      <c r="P129" s="1"/>
      <c r="Q129" s="1"/>
      <c r="R129" s="1"/>
      <c r="S129" s="1"/>
      <c r="T129" s="1"/>
      <c r="U129" s="1"/>
      <c r="V129" s="1"/>
      <c r="W129" s="1"/>
      <c r="X129" s="1"/>
      <c r="Y129" s="1"/>
      <c r="Z129" s="1"/>
    </row>
    <row r="130" spans="1:26">
      <c r="A130" s="1"/>
      <c r="B130" s="16"/>
      <c r="C130" s="16"/>
      <c r="D130" s="16"/>
      <c r="E130" s="16"/>
      <c r="F130" s="16"/>
      <c r="G130" s="16"/>
      <c r="K130" s="1"/>
      <c r="L130" s="1"/>
      <c r="M130" s="1"/>
      <c r="N130" s="1"/>
      <c r="O130" s="1"/>
      <c r="P130" s="1"/>
      <c r="Q130" s="1"/>
      <c r="R130" s="1"/>
      <c r="S130" s="1"/>
      <c r="T130" s="1"/>
      <c r="U130" s="1"/>
      <c r="V130" s="1"/>
      <c r="W130" s="1"/>
      <c r="X130" s="1"/>
      <c r="Y130" s="1"/>
      <c r="Z130" s="1"/>
    </row>
    <row r="131" spans="1:26">
      <c r="A131" s="1"/>
      <c r="B131" s="16"/>
      <c r="C131" s="16"/>
      <c r="D131" s="16"/>
      <c r="E131" s="16"/>
      <c r="F131" s="16"/>
      <c r="G131" s="16"/>
      <c r="K131" s="1"/>
      <c r="L131" s="1"/>
      <c r="M131" s="1"/>
      <c r="N131" s="1"/>
      <c r="O131" s="1"/>
      <c r="P131" s="1"/>
      <c r="Q131" s="1"/>
      <c r="R131" s="1"/>
      <c r="S131" s="1"/>
      <c r="T131" s="1"/>
      <c r="U131" s="1"/>
      <c r="V131" s="1"/>
      <c r="W131" s="1"/>
      <c r="X131" s="1"/>
      <c r="Y131" s="1"/>
      <c r="Z131" s="1"/>
    </row>
    <row r="132" spans="1:26">
      <c r="A132" s="1"/>
      <c r="B132" s="16"/>
      <c r="C132" s="16"/>
      <c r="D132" s="16"/>
      <c r="E132" s="16"/>
      <c r="F132" s="16"/>
      <c r="G132" s="16"/>
      <c r="K132" s="1"/>
      <c r="L132" s="1"/>
      <c r="M132" s="1"/>
      <c r="N132" s="1"/>
      <c r="O132" s="1"/>
      <c r="P132" s="1"/>
      <c r="Q132" s="1"/>
      <c r="R132" s="1"/>
      <c r="S132" s="1"/>
      <c r="T132" s="1"/>
      <c r="U132" s="1"/>
      <c r="V132" s="1"/>
      <c r="W132" s="1"/>
      <c r="X132" s="1"/>
      <c r="Y132" s="1"/>
      <c r="Z132" s="1"/>
    </row>
    <row r="133" spans="1:26">
      <c r="A133" s="1"/>
      <c r="B133" s="16"/>
      <c r="C133" s="16"/>
      <c r="D133" s="16"/>
      <c r="E133" s="16"/>
      <c r="F133" s="16"/>
      <c r="G133" s="16"/>
      <c r="K133" s="1"/>
      <c r="L133" s="1"/>
      <c r="M133" s="1"/>
      <c r="N133" s="1"/>
      <c r="O133" s="1"/>
      <c r="P133" s="1"/>
      <c r="Q133" s="1"/>
      <c r="R133" s="1"/>
      <c r="S133" s="1"/>
      <c r="T133" s="1"/>
      <c r="U133" s="1"/>
      <c r="V133" s="1"/>
      <c r="W133" s="1"/>
      <c r="X133" s="1"/>
      <c r="Y133" s="1"/>
      <c r="Z133" s="1"/>
    </row>
    <row r="134" spans="1:26">
      <c r="A134" s="1"/>
      <c r="B134" s="16"/>
      <c r="C134" s="16"/>
      <c r="D134" s="16"/>
      <c r="E134" s="16"/>
      <c r="F134" s="16"/>
      <c r="G134" s="16"/>
      <c r="K134" s="1"/>
      <c r="L134" s="1"/>
      <c r="M134" s="1"/>
      <c r="N134" s="1"/>
      <c r="O134" s="1"/>
      <c r="P134" s="1"/>
      <c r="Q134" s="1"/>
      <c r="R134" s="1"/>
      <c r="S134" s="1"/>
      <c r="T134" s="1"/>
      <c r="U134" s="1"/>
      <c r="V134" s="1"/>
      <c r="W134" s="1"/>
      <c r="X134" s="1"/>
      <c r="Y134" s="1"/>
      <c r="Z134" s="1"/>
    </row>
    <row r="135" spans="1:26">
      <c r="A135" s="1"/>
      <c r="B135" s="16"/>
      <c r="C135" s="16"/>
      <c r="D135" s="16"/>
      <c r="E135" s="16"/>
      <c r="F135" s="16"/>
      <c r="G135" s="16"/>
      <c r="K135" s="1"/>
      <c r="L135" s="1"/>
      <c r="M135" s="1"/>
      <c r="N135" s="1"/>
      <c r="O135" s="1"/>
      <c r="P135" s="1"/>
      <c r="Q135" s="1"/>
      <c r="R135" s="1"/>
      <c r="S135" s="1"/>
      <c r="T135" s="1"/>
      <c r="U135" s="1"/>
      <c r="V135" s="1"/>
      <c r="W135" s="1"/>
      <c r="X135" s="1"/>
      <c r="Y135" s="1"/>
      <c r="Z135" s="1"/>
    </row>
    <row r="136" spans="1:26">
      <c r="A136" s="1"/>
      <c r="B136" s="16"/>
      <c r="C136" s="16"/>
      <c r="D136" s="16"/>
      <c r="E136" s="16"/>
      <c r="F136" s="16"/>
      <c r="G136" s="16"/>
      <c r="K136" s="1"/>
      <c r="L136" s="1"/>
      <c r="M136" s="1"/>
      <c r="N136" s="1"/>
      <c r="O136" s="1"/>
      <c r="P136" s="1"/>
      <c r="Q136" s="1"/>
      <c r="R136" s="1"/>
      <c r="S136" s="1"/>
      <c r="T136" s="1"/>
      <c r="U136" s="1"/>
      <c r="V136" s="1"/>
      <c r="W136" s="1"/>
      <c r="X136" s="1"/>
      <c r="Y136" s="1"/>
      <c r="Z136" s="1"/>
    </row>
    <row r="137" spans="1:26">
      <c r="A137" s="1"/>
      <c r="B137" s="16"/>
      <c r="C137" s="16"/>
      <c r="D137" s="16"/>
      <c r="E137" s="16"/>
      <c r="F137" s="16"/>
      <c r="G137" s="16"/>
      <c r="K137" s="1"/>
      <c r="L137" s="1"/>
      <c r="M137" s="1"/>
      <c r="N137" s="1"/>
      <c r="O137" s="1"/>
      <c r="P137" s="1"/>
      <c r="Q137" s="1"/>
      <c r="R137" s="1"/>
      <c r="S137" s="1"/>
      <c r="T137" s="1"/>
      <c r="U137" s="1"/>
      <c r="V137" s="1"/>
      <c r="W137" s="1"/>
      <c r="X137" s="1"/>
      <c r="Y137" s="1"/>
      <c r="Z137" s="1"/>
    </row>
    <row r="138" spans="1:26">
      <c r="A138" s="1"/>
      <c r="B138" s="16"/>
      <c r="C138" s="16"/>
      <c r="D138" s="16"/>
      <c r="E138" s="16"/>
      <c r="F138" s="16"/>
      <c r="G138" s="16"/>
      <c r="K138" s="1"/>
      <c r="L138" s="1"/>
      <c r="M138" s="1"/>
      <c r="N138" s="1"/>
      <c r="O138" s="1"/>
      <c r="P138" s="1"/>
      <c r="Q138" s="1"/>
      <c r="R138" s="1"/>
      <c r="S138" s="1"/>
      <c r="T138" s="1"/>
      <c r="U138" s="1"/>
      <c r="V138" s="1"/>
      <c r="W138" s="1"/>
      <c r="X138" s="1"/>
      <c r="Y138" s="1"/>
      <c r="Z138" s="1"/>
    </row>
    <row r="139" spans="1:26">
      <c r="A139" s="1"/>
      <c r="B139" s="16"/>
      <c r="C139" s="16"/>
      <c r="D139" s="16"/>
      <c r="E139" s="16"/>
      <c r="F139" s="16"/>
      <c r="G139" s="16"/>
      <c r="K139" s="1"/>
      <c r="L139" s="1"/>
      <c r="M139" s="1"/>
      <c r="N139" s="1"/>
      <c r="O139" s="1"/>
      <c r="P139" s="1"/>
      <c r="Q139" s="1"/>
      <c r="R139" s="1"/>
      <c r="S139" s="1"/>
      <c r="T139" s="1"/>
      <c r="U139" s="1"/>
      <c r="V139" s="1"/>
      <c r="W139" s="1"/>
      <c r="X139" s="1"/>
      <c r="Y139" s="1"/>
      <c r="Z139" s="1"/>
    </row>
    <row r="140" spans="1:26">
      <c r="A140" s="1"/>
      <c r="B140" s="16"/>
      <c r="C140" s="16"/>
      <c r="D140" s="16"/>
      <c r="E140" s="16"/>
      <c r="F140" s="16"/>
      <c r="G140" s="16"/>
      <c r="K140" s="1"/>
      <c r="L140" s="1"/>
      <c r="M140" s="1"/>
      <c r="N140" s="1"/>
      <c r="O140" s="1"/>
      <c r="P140" s="1"/>
      <c r="Q140" s="1"/>
      <c r="R140" s="1"/>
      <c r="S140" s="1"/>
      <c r="T140" s="1"/>
      <c r="U140" s="1"/>
      <c r="V140" s="1"/>
      <c r="W140" s="1"/>
      <c r="X140" s="1"/>
      <c r="Y140" s="1"/>
      <c r="Z140" s="1"/>
    </row>
    <row r="141" spans="1:26">
      <c r="A141" s="1"/>
      <c r="B141" s="16"/>
      <c r="C141" s="16"/>
      <c r="D141" s="16"/>
      <c r="E141" s="16"/>
      <c r="F141" s="16"/>
      <c r="G141" s="16"/>
      <c r="K141" s="1"/>
      <c r="L141" s="1"/>
      <c r="M141" s="1"/>
      <c r="N141" s="1"/>
      <c r="O141" s="1"/>
      <c r="P141" s="1"/>
      <c r="Q141" s="1"/>
      <c r="R141" s="1"/>
      <c r="S141" s="1"/>
      <c r="T141" s="1"/>
      <c r="U141" s="1"/>
      <c r="V141" s="1"/>
      <c r="W141" s="1"/>
      <c r="X141" s="1"/>
      <c r="Y141" s="1"/>
      <c r="Z141" s="1"/>
    </row>
    <row r="142" spans="1:26">
      <c r="A142" s="1"/>
      <c r="B142" s="16"/>
      <c r="C142" s="16"/>
      <c r="D142" s="16"/>
      <c r="E142" s="16"/>
      <c r="F142" s="16"/>
      <c r="G142" s="16"/>
      <c r="K142" s="1"/>
      <c r="L142" s="1"/>
      <c r="M142" s="1"/>
      <c r="N142" s="1"/>
      <c r="O142" s="1"/>
      <c r="P142" s="1"/>
      <c r="Q142" s="1"/>
      <c r="R142" s="1"/>
      <c r="S142" s="1"/>
      <c r="T142" s="1"/>
      <c r="U142" s="1"/>
      <c r="V142" s="1"/>
      <c r="W142" s="1"/>
      <c r="X142" s="1"/>
      <c r="Y142" s="1"/>
      <c r="Z142" s="1"/>
    </row>
    <row r="143" spans="1:26">
      <c r="A143" s="1"/>
      <c r="B143" s="16"/>
      <c r="C143" s="16"/>
      <c r="D143" s="16"/>
      <c r="E143" s="16"/>
      <c r="F143" s="16"/>
      <c r="G143" s="16"/>
      <c r="K143" s="1"/>
      <c r="L143" s="1"/>
      <c r="M143" s="1"/>
      <c r="N143" s="1"/>
      <c r="O143" s="1"/>
      <c r="P143" s="1"/>
      <c r="Q143" s="1"/>
      <c r="R143" s="1"/>
      <c r="S143" s="1"/>
      <c r="T143" s="1"/>
      <c r="U143" s="1"/>
      <c r="V143" s="1"/>
      <c r="W143" s="1"/>
      <c r="X143" s="1"/>
      <c r="Y143" s="1"/>
      <c r="Z143" s="1"/>
    </row>
    <row r="144" spans="1:26">
      <c r="A144" s="1"/>
      <c r="B144" s="16"/>
      <c r="C144" s="16"/>
      <c r="D144" s="16"/>
      <c r="E144" s="16"/>
      <c r="F144" s="16"/>
      <c r="G144" s="16"/>
      <c r="K144" s="1"/>
      <c r="L144" s="1"/>
      <c r="M144" s="1"/>
      <c r="N144" s="1"/>
      <c r="O144" s="1"/>
      <c r="P144" s="1"/>
      <c r="Q144" s="1"/>
      <c r="R144" s="1"/>
      <c r="S144" s="1"/>
      <c r="T144" s="1"/>
      <c r="U144" s="1"/>
      <c r="V144" s="1"/>
      <c r="W144" s="1"/>
      <c r="X144" s="1"/>
      <c r="Y144" s="1"/>
      <c r="Z144" s="1"/>
    </row>
    <row r="145" spans="1:26">
      <c r="A145" s="1"/>
      <c r="B145" s="16"/>
      <c r="C145" s="16"/>
      <c r="D145" s="16"/>
      <c r="E145" s="16"/>
      <c r="F145" s="16"/>
      <c r="G145" s="16"/>
      <c r="K145" s="1"/>
      <c r="L145" s="1"/>
      <c r="M145" s="1"/>
      <c r="N145" s="1"/>
      <c r="O145" s="1"/>
      <c r="P145" s="1"/>
      <c r="Q145" s="1"/>
      <c r="R145" s="1"/>
      <c r="S145" s="1"/>
      <c r="T145" s="1"/>
      <c r="U145" s="1"/>
      <c r="V145" s="1"/>
      <c r="W145" s="1"/>
      <c r="X145" s="1"/>
      <c r="Y145" s="1"/>
      <c r="Z145" s="1"/>
    </row>
    <row r="146" spans="1:26">
      <c r="A146" s="1"/>
      <c r="B146" s="16"/>
      <c r="C146" s="16"/>
      <c r="D146" s="16"/>
      <c r="E146" s="16"/>
      <c r="F146" s="16"/>
      <c r="G146" s="16"/>
      <c r="K146" s="1"/>
      <c r="L146" s="1"/>
      <c r="M146" s="1"/>
      <c r="N146" s="1"/>
      <c r="O146" s="1"/>
      <c r="P146" s="1"/>
      <c r="Q146" s="1"/>
      <c r="R146" s="1"/>
      <c r="S146" s="1"/>
      <c r="T146" s="1"/>
      <c r="U146" s="1"/>
      <c r="V146" s="1"/>
      <c r="W146" s="1"/>
      <c r="X146" s="1"/>
      <c r="Y146" s="1"/>
      <c r="Z146" s="1"/>
    </row>
    <row r="147" spans="1:26">
      <c r="A147" s="1"/>
      <c r="B147" s="16"/>
      <c r="C147" s="16"/>
      <c r="D147" s="16"/>
      <c r="E147" s="16"/>
      <c r="F147" s="16"/>
      <c r="G147" s="16"/>
      <c r="K147" s="1"/>
      <c r="L147" s="1"/>
      <c r="M147" s="1"/>
      <c r="N147" s="1"/>
      <c r="O147" s="1"/>
      <c r="P147" s="1"/>
      <c r="Q147" s="1"/>
      <c r="R147" s="1"/>
      <c r="S147" s="1"/>
      <c r="T147" s="1"/>
      <c r="U147" s="1"/>
      <c r="V147" s="1"/>
      <c r="W147" s="1"/>
      <c r="X147" s="1"/>
      <c r="Y147" s="1"/>
      <c r="Z147" s="1"/>
    </row>
    <row r="148" spans="1:26">
      <c r="A148" s="1"/>
      <c r="B148" s="16"/>
      <c r="C148" s="16"/>
      <c r="D148" s="16"/>
      <c r="E148" s="16"/>
      <c r="F148" s="16"/>
      <c r="G148" s="16"/>
      <c r="K148" s="1"/>
      <c r="L148" s="1"/>
      <c r="M148" s="1"/>
      <c r="N148" s="1"/>
      <c r="O148" s="1"/>
      <c r="P148" s="1"/>
      <c r="Q148" s="1"/>
      <c r="R148" s="1"/>
      <c r="S148" s="1"/>
      <c r="T148" s="1"/>
      <c r="U148" s="1"/>
      <c r="V148" s="1"/>
      <c r="W148" s="1"/>
      <c r="X148" s="1"/>
      <c r="Y148" s="1"/>
      <c r="Z148" s="1"/>
    </row>
    <row r="149" spans="1:26">
      <c r="A149" s="1"/>
      <c r="B149" s="16"/>
      <c r="C149" s="16"/>
      <c r="D149" s="16"/>
      <c r="E149" s="16"/>
      <c r="F149" s="16"/>
      <c r="G149" s="16"/>
      <c r="K149" s="1"/>
      <c r="L149" s="1"/>
      <c r="M149" s="1"/>
      <c r="N149" s="1"/>
      <c r="O149" s="1"/>
      <c r="P149" s="1"/>
      <c r="Q149" s="1"/>
      <c r="R149" s="1"/>
      <c r="S149" s="1"/>
      <c r="T149" s="1"/>
      <c r="U149" s="1"/>
      <c r="V149" s="1"/>
      <c r="W149" s="1"/>
      <c r="X149" s="1"/>
      <c r="Y149" s="1"/>
      <c r="Z149" s="1"/>
    </row>
    <row r="150" spans="1:26">
      <c r="A150" s="1"/>
      <c r="B150" s="16"/>
      <c r="C150" s="16"/>
      <c r="D150" s="16"/>
      <c r="E150" s="16"/>
      <c r="F150" s="16"/>
      <c r="G150" s="16"/>
      <c r="K150" s="1"/>
      <c r="L150" s="1"/>
      <c r="M150" s="1"/>
      <c r="N150" s="1"/>
      <c r="O150" s="1"/>
      <c r="P150" s="1"/>
      <c r="Q150" s="1"/>
      <c r="R150" s="1"/>
      <c r="S150" s="1"/>
      <c r="T150" s="1"/>
      <c r="U150" s="1"/>
      <c r="V150" s="1"/>
      <c r="W150" s="1"/>
      <c r="X150" s="1"/>
      <c r="Y150" s="1"/>
      <c r="Z150" s="1"/>
    </row>
    <row r="151" spans="1:26">
      <c r="A151" s="1"/>
      <c r="B151" s="16"/>
      <c r="C151" s="16"/>
      <c r="D151" s="16"/>
      <c r="E151" s="16"/>
      <c r="F151" s="16"/>
      <c r="G151" s="16"/>
      <c r="K151" s="1"/>
      <c r="L151" s="1"/>
      <c r="M151" s="1"/>
      <c r="N151" s="1"/>
      <c r="O151" s="1"/>
      <c r="P151" s="1"/>
      <c r="Q151" s="1"/>
      <c r="R151" s="1"/>
      <c r="S151" s="1"/>
      <c r="T151" s="1"/>
      <c r="U151" s="1"/>
      <c r="V151" s="1"/>
      <c r="W151" s="1"/>
      <c r="X151" s="1"/>
      <c r="Y151" s="1"/>
      <c r="Z151" s="1"/>
    </row>
    <row r="152" spans="1:26">
      <c r="A152" s="1"/>
      <c r="B152" s="16"/>
      <c r="C152" s="16"/>
      <c r="D152" s="16"/>
      <c r="E152" s="16"/>
      <c r="F152" s="16"/>
      <c r="G152" s="16"/>
      <c r="K152" s="1"/>
      <c r="L152" s="1"/>
      <c r="M152" s="1"/>
      <c r="N152" s="1"/>
      <c r="O152" s="1"/>
      <c r="P152" s="1"/>
      <c r="Q152" s="1"/>
      <c r="R152" s="1"/>
      <c r="S152" s="1"/>
      <c r="T152" s="1"/>
      <c r="U152" s="1"/>
      <c r="V152" s="1"/>
      <c r="W152" s="1"/>
      <c r="X152" s="1"/>
      <c r="Y152" s="1"/>
      <c r="Z152" s="1"/>
    </row>
    <row r="153" spans="1:26">
      <c r="A153" s="1"/>
      <c r="B153" s="16"/>
      <c r="C153" s="16"/>
      <c r="D153" s="16"/>
      <c r="E153" s="16"/>
      <c r="F153" s="16"/>
      <c r="G153" s="16"/>
      <c r="K153" s="1"/>
      <c r="L153" s="1"/>
      <c r="M153" s="1"/>
      <c r="N153" s="1"/>
      <c r="O153" s="1"/>
      <c r="P153" s="1"/>
      <c r="Q153" s="1"/>
      <c r="R153" s="1"/>
      <c r="S153" s="1"/>
      <c r="T153" s="1"/>
      <c r="U153" s="1"/>
      <c r="V153" s="1"/>
      <c r="W153" s="1"/>
      <c r="X153" s="1"/>
      <c r="Y153" s="1"/>
      <c r="Z153" s="1"/>
    </row>
    <row r="154" spans="1:26">
      <c r="A154" s="1"/>
      <c r="B154" s="16"/>
      <c r="C154" s="16"/>
      <c r="D154" s="16"/>
      <c r="E154" s="16"/>
      <c r="F154" s="16"/>
      <c r="G154" s="16"/>
      <c r="K154" s="1"/>
      <c r="L154" s="1"/>
      <c r="M154" s="1"/>
      <c r="N154" s="1"/>
      <c r="O154" s="1"/>
      <c r="P154" s="1"/>
      <c r="Q154" s="1"/>
      <c r="R154" s="1"/>
      <c r="S154" s="1"/>
      <c r="T154" s="1"/>
      <c r="U154" s="1"/>
      <c r="V154" s="1"/>
      <c r="W154" s="1"/>
      <c r="X154" s="1"/>
      <c r="Y154" s="1"/>
      <c r="Z154" s="1"/>
    </row>
    <row r="155" spans="1:26">
      <c r="A155" s="1"/>
      <c r="B155" s="16"/>
      <c r="C155" s="16"/>
      <c r="D155" s="16"/>
      <c r="E155" s="16"/>
      <c r="F155" s="16"/>
      <c r="G155" s="16"/>
      <c r="K155" s="1"/>
      <c r="L155" s="1"/>
      <c r="M155" s="1"/>
      <c r="N155" s="1"/>
      <c r="O155" s="1"/>
      <c r="P155" s="1"/>
      <c r="Q155" s="1"/>
      <c r="R155" s="1"/>
      <c r="S155" s="1"/>
      <c r="T155" s="1"/>
      <c r="U155" s="1"/>
      <c r="V155" s="1"/>
      <c r="W155" s="1"/>
      <c r="X155" s="1"/>
      <c r="Y155" s="1"/>
      <c r="Z155" s="1"/>
    </row>
    <row r="156" spans="1:26">
      <c r="A156" s="1"/>
      <c r="B156" s="16"/>
      <c r="C156" s="16"/>
      <c r="D156" s="16"/>
      <c r="E156" s="16"/>
      <c r="F156" s="16"/>
      <c r="G156" s="16"/>
      <c r="K156" s="1"/>
      <c r="L156" s="1"/>
      <c r="M156" s="1"/>
      <c r="N156" s="1"/>
      <c r="O156" s="1"/>
      <c r="P156" s="1"/>
      <c r="Q156" s="1"/>
      <c r="R156" s="1"/>
      <c r="S156" s="1"/>
      <c r="T156" s="1"/>
      <c r="U156" s="1"/>
      <c r="V156" s="1"/>
      <c r="W156" s="1"/>
      <c r="X156" s="1"/>
      <c r="Y156" s="1"/>
      <c r="Z156" s="1"/>
    </row>
    <row r="157" spans="1:26">
      <c r="A157" s="1"/>
      <c r="B157" s="16"/>
      <c r="C157" s="16"/>
      <c r="D157" s="16"/>
      <c r="E157" s="16"/>
      <c r="F157" s="16"/>
      <c r="G157" s="16"/>
      <c r="K157" s="1"/>
      <c r="L157" s="1"/>
      <c r="M157" s="1"/>
      <c r="N157" s="1"/>
      <c r="O157" s="1"/>
      <c r="P157" s="1"/>
      <c r="Q157" s="1"/>
      <c r="R157" s="1"/>
      <c r="S157" s="1"/>
      <c r="T157" s="1"/>
      <c r="U157" s="1"/>
      <c r="V157" s="1"/>
      <c r="W157" s="1"/>
      <c r="X157" s="1"/>
      <c r="Y157" s="1"/>
      <c r="Z157" s="1"/>
    </row>
    <row r="158" spans="1:26">
      <c r="A158" s="1"/>
      <c r="B158" s="16"/>
      <c r="C158" s="16"/>
      <c r="D158" s="16"/>
      <c r="E158" s="16"/>
      <c r="F158" s="16"/>
      <c r="G158" s="16"/>
      <c r="K158" s="1"/>
      <c r="L158" s="1"/>
      <c r="M158" s="1"/>
      <c r="N158" s="1"/>
      <c r="O158" s="1"/>
      <c r="P158" s="1"/>
      <c r="Q158" s="1"/>
      <c r="R158" s="1"/>
      <c r="S158" s="1"/>
      <c r="T158" s="1"/>
      <c r="U158" s="1"/>
      <c r="V158" s="1"/>
      <c r="W158" s="1"/>
      <c r="X158" s="1"/>
      <c r="Y158" s="1"/>
      <c r="Z158" s="1"/>
    </row>
    <row r="159" spans="1:26">
      <c r="A159" s="1"/>
      <c r="B159" s="16"/>
      <c r="C159" s="16"/>
      <c r="D159" s="16"/>
      <c r="E159" s="16"/>
      <c r="F159" s="16"/>
      <c r="G159" s="16"/>
      <c r="K159" s="1"/>
      <c r="L159" s="1"/>
      <c r="M159" s="1"/>
      <c r="N159" s="1"/>
      <c r="O159" s="1"/>
      <c r="P159" s="1"/>
      <c r="Q159" s="1"/>
      <c r="R159" s="1"/>
      <c r="S159" s="1"/>
      <c r="T159" s="1"/>
      <c r="U159" s="1"/>
      <c r="V159" s="1"/>
      <c r="W159" s="1"/>
      <c r="X159" s="1"/>
      <c r="Y159" s="1"/>
      <c r="Z159" s="1"/>
    </row>
    <row r="160" spans="1:26">
      <c r="A160" s="1"/>
      <c r="B160" s="16"/>
      <c r="C160" s="16"/>
      <c r="D160" s="16"/>
      <c r="E160" s="16"/>
      <c r="F160" s="16"/>
      <c r="G160" s="16"/>
      <c r="K160" s="1"/>
      <c r="L160" s="1"/>
      <c r="M160" s="1"/>
      <c r="N160" s="1"/>
      <c r="O160" s="1"/>
      <c r="P160" s="1"/>
      <c r="Q160" s="1"/>
      <c r="R160" s="1"/>
      <c r="S160" s="1"/>
      <c r="T160" s="1"/>
      <c r="U160" s="1"/>
      <c r="V160" s="1"/>
      <c r="W160" s="1"/>
      <c r="X160" s="1"/>
      <c r="Y160" s="1"/>
      <c r="Z160" s="1"/>
    </row>
    <row r="161" spans="1:26">
      <c r="A161" s="1"/>
      <c r="B161" s="16"/>
      <c r="C161" s="16"/>
      <c r="D161" s="16"/>
      <c r="E161" s="16"/>
      <c r="F161" s="16"/>
      <c r="G161" s="16"/>
      <c r="K161" s="1"/>
      <c r="L161" s="1"/>
      <c r="M161" s="1"/>
      <c r="N161" s="1"/>
      <c r="O161" s="1"/>
      <c r="P161" s="1"/>
      <c r="Q161" s="1"/>
      <c r="R161" s="1"/>
      <c r="S161" s="1"/>
      <c r="T161" s="1"/>
      <c r="U161" s="1"/>
      <c r="V161" s="1"/>
      <c r="W161" s="1"/>
      <c r="X161" s="1"/>
      <c r="Y161" s="1"/>
      <c r="Z161" s="1"/>
    </row>
    <row r="162" spans="1:26">
      <c r="A162" s="1"/>
      <c r="B162" s="16"/>
      <c r="C162" s="16"/>
      <c r="D162" s="16"/>
      <c r="E162" s="16"/>
      <c r="F162" s="16"/>
      <c r="G162" s="16"/>
      <c r="K162" s="1"/>
      <c r="L162" s="1"/>
      <c r="M162" s="1"/>
      <c r="N162" s="1"/>
      <c r="O162" s="1"/>
      <c r="P162" s="1"/>
      <c r="Q162" s="1"/>
      <c r="R162" s="1"/>
      <c r="S162" s="1"/>
      <c r="T162" s="1"/>
      <c r="U162" s="1"/>
      <c r="V162" s="1"/>
      <c r="W162" s="1"/>
      <c r="X162" s="1"/>
      <c r="Y162" s="1"/>
      <c r="Z162" s="1"/>
    </row>
    <row r="163" spans="1:26">
      <c r="A163" s="1"/>
      <c r="B163" s="16"/>
      <c r="C163" s="16"/>
      <c r="D163" s="16"/>
      <c r="E163" s="16"/>
      <c r="F163" s="16"/>
      <c r="G163" s="16"/>
      <c r="K163" s="1"/>
      <c r="L163" s="1"/>
      <c r="M163" s="1"/>
      <c r="N163" s="1"/>
      <c r="O163" s="1"/>
      <c r="P163" s="1"/>
      <c r="Q163" s="1"/>
      <c r="R163" s="1"/>
      <c r="S163" s="1"/>
      <c r="T163" s="1"/>
      <c r="U163" s="1"/>
      <c r="V163" s="1"/>
      <c r="W163" s="1"/>
      <c r="X163" s="1"/>
      <c r="Y163" s="1"/>
      <c r="Z163" s="1"/>
    </row>
    <row r="164" spans="1:26">
      <c r="A164" s="1"/>
      <c r="B164" s="16"/>
      <c r="C164" s="16"/>
      <c r="D164" s="16"/>
      <c r="E164" s="16"/>
      <c r="F164" s="16"/>
      <c r="G164" s="16"/>
      <c r="K164" s="1"/>
      <c r="L164" s="1"/>
      <c r="M164" s="1"/>
      <c r="N164" s="1"/>
      <c r="O164" s="1"/>
      <c r="P164" s="1"/>
      <c r="Q164" s="1"/>
      <c r="R164" s="1"/>
      <c r="S164" s="1"/>
      <c r="T164" s="1"/>
      <c r="U164" s="1"/>
      <c r="V164" s="1"/>
      <c r="W164" s="1"/>
      <c r="X164" s="1"/>
      <c r="Y164" s="1"/>
      <c r="Z164" s="1"/>
    </row>
    <row r="165" spans="1:26">
      <c r="A165" s="1"/>
      <c r="B165" s="16"/>
      <c r="C165" s="16"/>
      <c r="D165" s="16"/>
      <c r="E165" s="16"/>
      <c r="F165" s="16"/>
      <c r="G165" s="16"/>
      <c r="K165" s="1"/>
      <c r="L165" s="1"/>
      <c r="M165" s="1"/>
      <c r="N165" s="1"/>
      <c r="O165" s="1"/>
      <c r="P165" s="1"/>
      <c r="Q165" s="1"/>
      <c r="R165" s="1"/>
      <c r="S165" s="1"/>
      <c r="T165" s="1"/>
      <c r="U165" s="1"/>
      <c r="V165" s="1"/>
      <c r="W165" s="1"/>
      <c r="X165" s="1"/>
      <c r="Y165" s="1"/>
      <c r="Z165" s="1"/>
    </row>
    <row r="166" spans="1:26">
      <c r="A166" s="1"/>
      <c r="B166" s="16"/>
      <c r="C166" s="16"/>
      <c r="D166" s="16"/>
      <c r="E166" s="16"/>
      <c r="F166" s="16"/>
      <c r="G166" s="16"/>
      <c r="K166" s="1"/>
      <c r="L166" s="1"/>
      <c r="M166" s="1"/>
      <c r="N166" s="1"/>
      <c r="O166" s="1"/>
      <c r="P166" s="1"/>
      <c r="Q166" s="1"/>
      <c r="R166" s="1"/>
      <c r="S166" s="1"/>
      <c r="T166" s="1"/>
      <c r="U166" s="1"/>
      <c r="V166" s="1"/>
      <c r="W166" s="1"/>
      <c r="X166" s="1"/>
      <c r="Y166" s="1"/>
      <c r="Z166" s="1"/>
    </row>
    <row r="167" spans="1:26">
      <c r="A167" s="1"/>
      <c r="B167" s="16"/>
      <c r="C167" s="16"/>
      <c r="D167" s="16"/>
      <c r="E167" s="16"/>
      <c r="F167" s="16"/>
      <c r="G167" s="16"/>
      <c r="K167" s="1"/>
      <c r="L167" s="1"/>
      <c r="M167" s="1"/>
      <c r="N167" s="1"/>
      <c r="O167" s="1"/>
      <c r="P167" s="1"/>
      <c r="Q167" s="1"/>
      <c r="R167" s="1"/>
      <c r="S167" s="1"/>
      <c r="T167" s="1"/>
      <c r="U167" s="1"/>
      <c r="V167" s="1"/>
      <c r="W167" s="1"/>
      <c r="X167" s="1"/>
      <c r="Y167" s="1"/>
      <c r="Z167" s="1"/>
    </row>
    <row r="168" spans="1:26">
      <c r="A168" s="1"/>
      <c r="B168" s="16"/>
      <c r="C168" s="16"/>
      <c r="D168" s="16"/>
      <c r="E168" s="16"/>
      <c r="F168" s="16"/>
      <c r="G168" s="16"/>
      <c r="K168" s="1"/>
      <c r="L168" s="1"/>
      <c r="M168" s="1"/>
      <c r="N168" s="1"/>
      <c r="O168" s="1"/>
      <c r="P168" s="1"/>
      <c r="Q168" s="1"/>
      <c r="R168" s="1"/>
      <c r="S168" s="1"/>
      <c r="T168" s="1"/>
      <c r="U168" s="1"/>
      <c r="V168" s="1"/>
      <c r="W168" s="1"/>
      <c r="X168" s="1"/>
      <c r="Y168" s="1"/>
      <c r="Z168" s="1"/>
    </row>
    <row r="169" spans="1:26">
      <c r="A169" s="1"/>
      <c r="B169" s="16"/>
      <c r="C169" s="16"/>
      <c r="D169" s="16"/>
      <c r="E169" s="16"/>
      <c r="F169" s="16"/>
      <c r="G169" s="16"/>
      <c r="K169" s="1"/>
      <c r="L169" s="1"/>
      <c r="M169" s="1"/>
      <c r="N169" s="1"/>
      <c r="O169" s="1"/>
      <c r="P169" s="1"/>
      <c r="Q169" s="1"/>
      <c r="R169" s="1"/>
      <c r="S169" s="1"/>
      <c r="T169" s="1"/>
      <c r="U169" s="1"/>
      <c r="V169" s="1"/>
      <c r="W169" s="1"/>
      <c r="X169" s="1"/>
      <c r="Y169" s="1"/>
      <c r="Z169" s="1"/>
    </row>
    <row r="170" spans="1:26">
      <c r="A170" s="1"/>
      <c r="B170" s="16"/>
      <c r="C170" s="16"/>
      <c r="D170" s="16"/>
      <c r="E170" s="16"/>
      <c r="F170" s="16"/>
      <c r="G170" s="16"/>
      <c r="K170" s="1"/>
      <c r="L170" s="1"/>
      <c r="M170" s="1"/>
      <c r="N170" s="1"/>
      <c r="O170" s="1"/>
      <c r="P170" s="1"/>
      <c r="Q170" s="1"/>
      <c r="R170" s="1"/>
      <c r="S170" s="1"/>
      <c r="T170" s="1"/>
      <c r="U170" s="1"/>
      <c r="V170" s="1"/>
      <c r="W170" s="1"/>
      <c r="X170" s="1"/>
      <c r="Y170" s="1"/>
      <c r="Z170" s="1"/>
    </row>
    <row r="171" spans="1:26">
      <c r="A171" s="1"/>
      <c r="B171" s="16"/>
      <c r="C171" s="16"/>
      <c r="D171" s="16"/>
      <c r="E171" s="16"/>
      <c r="F171" s="16"/>
      <c r="G171" s="16"/>
      <c r="K171" s="1"/>
      <c r="L171" s="1"/>
      <c r="M171" s="1"/>
      <c r="N171" s="1"/>
      <c r="O171" s="1"/>
      <c r="P171" s="1"/>
      <c r="Q171" s="1"/>
      <c r="R171" s="1"/>
      <c r="S171" s="1"/>
      <c r="T171" s="1"/>
      <c r="U171" s="1"/>
      <c r="V171" s="1"/>
      <c r="W171" s="1"/>
      <c r="X171" s="1"/>
      <c r="Y171" s="1"/>
      <c r="Z171" s="1"/>
    </row>
    <row r="172" spans="1:26">
      <c r="A172" s="1"/>
      <c r="B172" s="16"/>
      <c r="C172" s="16"/>
      <c r="D172" s="16"/>
      <c r="E172" s="16"/>
      <c r="F172" s="16"/>
      <c r="G172" s="16"/>
      <c r="K172" s="1"/>
      <c r="L172" s="1"/>
      <c r="M172" s="1"/>
      <c r="N172" s="1"/>
      <c r="O172" s="1"/>
      <c r="P172" s="1"/>
      <c r="Q172" s="1"/>
      <c r="R172" s="1"/>
      <c r="S172" s="1"/>
      <c r="T172" s="1"/>
      <c r="U172" s="1"/>
      <c r="V172" s="1"/>
      <c r="W172" s="1"/>
      <c r="X172" s="1"/>
      <c r="Y172" s="1"/>
      <c r="Z172" s="1"/>
    </row>
    <row r="173" spans="1:26">
      <c r="A173" s="1"/>
      <c r="B173" s="16"/>
      <c r="C173" s="16"/>
      <c r="D173" s="16"/>
      <c r="E173" s="16"/>
      <c r="F173" s="16"/>
      <c r="G173" s="16"/>
      <c r="K173" s="1"/>
      <c r="L173" s="1"/>
      <c r="M173" s="1"/>
      <c r="N173" s="1"/>
      <c r="O173" s="1"/>
      <c r="P173" s="1"/>
      <c r="Q173" s="1"/>
      <c r="R173" s="1"/>
      <c r="S173" s="1"/>
      <c r="T173" s="1"/>
      <c r="U173" s="1"/>
      <c r="V173" s="1"/>
      <c r="W173" s="1"/>
      <c r="X173" s="1"/>
      <c r="Y173" s="1"/>
      <c r="Z173" s="1"/>
    </row>
    <row r="174" spans="1:26">
      <c r="A174" s="1"/>
      <c r="B174" s="16"/>
      <c r="C174" s="16"/>
      <c r="D174" s="16"/>
      <c r="E174" s="16"/>
      <c r="F174" s="16"/>
      <c r="G174" s="16"/>
      <c r="K174" s="1"/>
      <c r="L174" s="1"/>
      <c r="M174" s="1"/>
      <c r="N174" s="1"/>
      <c r="O174" s="1"/>
      <c r="P174" s="1"/>
      <c r="Q174" s="1"/>
      <c r="R174" s="1"/>
      <c r="S174" s="1"/>
      <c r="T174" s="1"/>
      <c r="U174" s="1"/>
      <c r="V174" s="1"/>
      <c r="W174" s="1"/>
      <c r="X174" s="1"/>
      <c r="Y174" s="1"/>
      <c r="Z174" s="1"/>
    </row>
    <row r="175" spans="1:26">
      <c r="A175" s="1"/>
      <c r="B175" s="16"/>
      <c r="C175" s="16"/>
      <c r="D175" s="16"/>
      <c r="E175" s="16"/>
      <c r="F175" s="16"/>
      <c r="G175" s="16"/>
      <c r="K175" s="1"/>
      <c r="L175" s="1"/>
      <c r="M175" s="1"/>
      <c r="N175" s="1"/>
      <c r="O175" s="1"/>
      <c r="P175" s="1"/>
      <c r="Q175" s="1"/>
      <c r="R175" s="1"/>
      <c r="S175" s="1"/>
      <c r="T175" s="1"/>
      <c r="U175" s="1"/>
      <c r="V175" s="1"/>
      <c r="W175" s="1"/>
      <c r="X175" s="1"/>
      <c r="Y175" s="1"/>
      <c r="Z175" s="1"/>
    </row>
    <row r="176" spans="1:26">
      <c r="A176" s="1"/>
      <c r="B176" s="16"/>
      <c r="C176" s="16"/>
      <c r="D176" s="16"/>
      <c r="E176" s="16"/>
      <c r="F176" s="16"/>
      <c r="G176" s="16"/>
      <c r="K176" s="1"/>
      <c r="L176" s="1"/>
      <c r="M176" s="1"/>
      <c r="N176" s="1"/>
      <c r="O176" s="1"/>
      <c r="P176" s="1"/>
      <c r="Q176" s="1"/>
      <c r="R176" s="1"/>
      <c r="S176" s="1"/>
      <c r="T176" s="1"/>
      <c r="U176" s="1"/>
      <c r="V176" s="1"/>
      <c r="W176" s="1"/>
      <c r="X176" s="1"/>
      <c r="Y176" s="1"/>
      <c r="Z176" s="1"/>
    </row>
    <row r="177" spans="1:26">
      <c r="A177" s="1"/>
      <c r="B177" s="16"/>
      <c r="C177" s="16"/>
      <c r="D177" s="16"/>
      <c r="E177" s="16"/>
      <c r="F177" s="16"/>
      <c r="G177" s="16"/>
      <c r="K177" s="1"/>
      <c r="L177" s="1"/>
      <c r="M177" s="1"/>
      <c r="N177" s="1"/>
      <c r="O177" s="1"/>
      <c r="P177" s="1"/>
      <c r="Q177" s="1"/>
      <c r="R177" s="1"/>
      <c r="S177" s="1"/>
      <c r="T177" s="1"/>
      <c r="U177" s="1"/>
      <c r="V177" s="1"/>
      <c r="W177" s="1"/>
      <c r="X177" s="1"/>
      <c r="Y177" s="1"/>
      <c r="Z177" s="1"/>
    </row>
    <row r="178" spans="1:26">
      <c r="A178" s="1"/>
      <c r="B178" s="16"/>
      <c r="C178" s="16"/>
      <c r="D178" s="16"/>
      <c r="E178" s="16"/>
      <c r="F178" s="16"/>
      <c r="G178" s="16"/>
      <c r="K178" s="1"/>
      <c r="L178" s="1"/>
      <c r="M178" s="1"/>
      <c r="N178" s="1"/>
      <c r="O178" s="1"/>
      <c r="P178" s="1"/>
      <c r="Q178" s="1"/>
      <c r="R178" s="1"/>
      <c r="S178" s="1"/>
      <c r="T178" s="1"/>
      <c r="U178" s="1"/>
      <c r="V178" s="1"/>
      <c r="W178" s="1"/>
      <c r="X178" s="1"/>
      <c r="Y178" s="1"/>
      <c r="Z178" s="1"/>
    </row>
    <row r="179" spans="1:26">
      <c r="A179" s="1"/>
      <c r="B179" s="16"/>
      <c r="C179" s="16"/>
      <c r="D179" s="16"/>
      <c r="E179" s="16"/>
      <c r="F179" s="16"/>
      <c r="G179" s="16"/>
      <c r="K179" s="1"/>
      <c r="L179" s="1"/>
      <c r="M179" s="1"/>
      <c r="N179" s="1"/>
      <c r="O179" s="1"/>
      <c r="P179" s="1"/>
      <c r="Q179" s="1"/>
      <c r="R179" s="1"/>
      <c r="S179" s="1"/>
      <c r="T179" s="1"/>
      <c r="U179" s="1"/>
      <c r="V179" s="1"/>
      <c r="W179" s="1"/>
      <c r="X179" s="1"/>
      <c r="Y179" s="1"/>
      <c r="Z179" s="1"/>
    </row>
    <row r="180" spans="1:26">
      <c r="A180" s="1"/>
      <c r="B180" s="16"/>
      <c r="C180" s="16"/>
      <c r="D180" s="16"/>
      <c r="E180" s="16"/>
      <c r="F180" s="16"/>
      <c r="G180" s="16"/>
      <c r="K180" s="1"/>
      <c r="L180" s="1"/>
      <c r="M180" s="1"/>
      <c r="N180" s="1"/>
      <c r="O180" s="1"/>
      <c r="P180" s="1"/>
      <c r="Q180" s="1"/>
      <c r="R180" s="1"/>
      <c r="S180" s="1"/>
      <c r="T180" s="1"/>
      <c r="U180" s="1"/>
      <c r="V180" s="1"/>
      <c r="W180" s="1"/>
      <c r="X180" s="1"/>
      <c r="Y180" s="1"/>
      <c r="Z180" s="1"/>
    </row>
    <row r="181" spans="1:26">
      <c r="A181" s="1"/>
      <c r="B181" s="16"/>
      <c r="C181" s="16"/>
      <c r="D181" s="16"/>
      <c r="E181" s="16"/>
      <c r="F181" s="16"/>
      <c r="G181" s="16"/>
      <c r="K181" s="1"/>
      <c r="L181" s="1"/>
      <c r="M181" s="1"/>
      <c r="N181" s="1"/>
      <c r="O181" s="1"/>
      <c r="P181" s="1"/>
      <c r="Q181" s="1"/>
      <c r="R181" s="1"/>
      <c r="S181" s="1"/>
      <c r="T181" s="1"/>
      <c r="U181" s="1"/>
      <c r="V181" s="1"/>
      <c r="W181" s="1"/>
      <c r="X181" s="1"/>
      <c r="Y181" s="1"/>
      <c r="Z181" s="1"/>
    </row>
    <row r="182" spans="1:26">
      <c r="A182" s="1"/>
      <c r="B182" s="16"/>
      <c r="C182" s="16"/>
      <c r="D182" s="16"/>
      <c r="E182" s="16"/>
      <c r="F182" s="16"/>
      <c r="G182" s="16"/>
      <c r="K182" s="1"/>
      <c r="L182" s="1"/>
      <c r="M182" s="1"/>
      <c r="N182" s="1"/>
      <c r="O182" s="1"/>
      <c r="P182" s="1"/>
      <c r="Q182" s="1"/>
      <c r="R182" s="1"/>
      <c r="S182" s="1"/>
      <c r="T182" s="1"/>
      <c r="U182" s="1"/>
      <c r="V182" s="1"/>
      <c r="W182" s="1"/>
      <c r="X182" s="1"/>
      <c r="Y182" s="1"/>
      <c r="Z182" s="1"/>
    </row>
    <row r="183" spans="1:26">
      <c r="A183" s="1"/>
      <c r="B183" s="16"/>
      <c r="C183" s="16"/>
      <c r="D183" s="16"/>
      <c r="E183" s="16"/>
      <c r="F183" s="16"/>
      <c r="G183" s="16"/>
      <c r="K183" s="1"/>
      <c r="L183" s="1"/>
      <c r="M183" s="1"/>
      <c r="N183" s="1"/>
      <c r="O183" s="1"/>
      <c r="P183" s="1"/>
      <c r="Q183" s="1"/>
      <c r="R183" s="1"/>
      <c r="S183" s="1"/>
      <c r="T183" s="1"/>
      <c r="U183" s="1"/>
      <c r="V183" s="1"/>
      <c r="W183" s="1"/>
      <c r="X183" s="1"/>
      <c r="Y183" s="1"/>
      <c r="Z183" s="1"/>
    </row>
    <row r="184" spans="1:26">
      <c r="A184" s="1"/>
      <c r="B184" s="16"/>
      <c r="C184" s="16"/>
      <c r="D184" s="16"/>
      <c r="E184" s="16"/>
      <c r="F184" s="16"/>
      <c r="G184" s="16"/>
      <c r="K184" s="1"/>
      <c r="L184" s="1"/>
      <c r="M184" s="1"/>
      <c r="N184" s="1"/>
      <c r="O184" s="1"/>
      <c r="P184" s="1"/>
      <c r="Q184" s="1"/>
      <c r="R184" s="1"/>
      <c r="S184" s="1"/>
      <c r="T184" s="1"/>
      <c r="U184" s="1"/>
      <c r="V184" s="1"/>
      <c r="W184" s="1"/>
      <c r="X184" s="1"/>
      <c r="Y184" s="1"/>
      <c r="Z184" s="1"/>
    </row>
    <row r="185" spans="1:26">
      <c r="A185" s="1"/>
      <c r="B185" s="16"/>
      <c r="C185" s="16"/>
      <c r="D185" s="16"/>
      <c r="E185" s="16"/>
      <c r="F185" s="16"/>
      <c r="G185" s="16"/>
      <c r="K185" s="1"/>
      <c r="L185" s="1"/>
      <c r="M185" s="1"/>
      <c r="N185" s="1"/>
      <c r="O185" s="1"/>
      <c r="P185" s="1"/>
      <c r="Q185" s="1"/>
      <c r="R185" s="1"/>
      <c r="S185" s="1"/>
      <c r="T185" s="1"/>
      <c r="U185" s="1"/>
      <c r="V185" s="1"/>
      <c r="W185" s="1"/>
      <c r="X185" s="1"/>
      <c r="Y185" s="1"/>
      <c r="Z185" s="1"/>
    </row>
    <row r="186" spans="1:26">
      <c r="A186" s="1"/>
      <c r="B186" s="16"/>
      <c r="C186" s="16"/>
      <c r="D186" s="16"/>
      <c r="E186" s="16"/>
      <c r="F186" s="16"/>
      <c r="G186" s="16"/>
      <c r="K186" s="1"/>
      <c r="L186" s="1"/>
      <c r="M186" s="1"/>
      <c r="N186" s="1"/>
      <c r="O186" s="1"/>
      <c r="P186" s="1"/>
      <c r="Q186" s="1"/>
      <c r="R186" s="1"/>
      <c r="S186" s="1"/>
      <c r="T186" s="1"/>
      <c r="U186" s="1"/>
      <c r="V186" s="1"/>
      <c r="W186" s="1"/>
      <c r="X186" s="1"/>
      <c r="Y186" s="1"/>
      <c r="Z186" s="1"/>
    </row>
    <row r="187" spans="1:26">
      <c r="A187" s="1"/>
      <c r="B187" s="16"/>
      <c r="C187" s="16"/>
      <c r="D187" s="16"/>
      <c r="E187" s="16"/>
      <c r="F187" s="16"/>
      <c r="G187" s="16"/>
      <c r="K187" s="1"/>
      <c r="L187" s="1"/>
      <c r="M187" s="1"/>
      <c r="N187" s="1"/>
      <c r="O187" s="1"/>
      <c r="P187" s="1"/>
      <c r="Q187" s="1"/>
      <c r="R187" s="1"/>
      <c r="S187" s="1"/>
      <c r="T187" s="1"/>
      <c r="U187" s="1"/>
      <c r="V187" s="1"/>
      <c r="W187" s="1"/>
      <c r="X187" s="1"/>
      <c r="Y187" s="1"/>
      <c r="Z187" s="1"/>
    </row>
    <row r="188" spans="1:26">
      <c r="A188" s="1"/>
      <c r="B188" s="16"/>
      <c r="C188" s="16"/>
      <c r="D188" s="16"/>
      <c r="E188" s="16"/>
      <c r="F188" s="16"/>
      <c r="G188" s="16"/>
      <c r="K188" s="1"/>
      <c r="L188" s="1"/>
      <c r="M188" s="1"/>
      <c r="N188" s="1"/>
      <c r="O188" s="1"/>
      <c r="P188" s="1"/>
      <c r="Q188" s="1"/>
      <c r="R188" s="1"/>
      <c r="S188" s="1"/>
      <c r="T188" s="1"/>
      <c r="U188" s="1"/>
      <c r="V188" s="1"/>
      <c r="W188" s="1"/>
      <c r="X188" s="1"/>
      <c r="Y188" s="1"/>
      <c r="Z188" s="1"/>
    </row>
    <row r="189" spans="1:26">
      <c r="A189" s="1"/>
      <c r="B189" s="16"/>
      <c r="C189" s="16"/>
      <c r="D189" s="16"/>
      <c r="E189" s="16"/>
      <c r="F189" s="16"/>
      <c r="G189" s="16"/>
      <c r="K189" s="1"/>
      <c r="L189" s="1"/>
      <c r="M189" s="1"/>
      <c r="N189" s="1"/>
      <c r="O189" s="1"/>
      <c r="P189" s="1"/>
      <c r="Q189" s="1"/>
      <c r="R189" s="1"/>
      <c r="S189" s="1"/>
      <c r="T189" s="1"/>
      <c r="U189" s="1"/>
      <c r="V189" s="1"/>
      <c r="W189" s="1"/>
      <c r="X189" s="1"/>
      <c r="Y189" s="1"/>
      <c r="Z189" s="1"/>
    </row>
    <row r="190" spans="1:26">
      <c r="A190" s="1"/>
      <c r="B190" s="16"/>
      <c r="C190" s="16"/>
      <c r="D190" s="16"/>
      <c r="E190" s="16"/>
      <c r="F190" s="16"/>
      <c r="G190" s="16"/>
      <c r="K190" s="1"/>
      <c r="L190" s="1"/>
      <c r="M190" s="1"/>
      <c r="N190" s="1"/>
      <c r="O190" s="1"/>
      <c r="P190" s="1"/>
      <c r="Q190" s="1"/>
      <c r="R190" s="1"/>
      <c r="S190" s="1"/>
      <c r="T190" s="1"/>
      <c r="U190" s="1"/>
      <c r="V190" s="1"/>
      <c r="W190" s="1"/>
      <c r="X190" s="1"/>
      <c r="Y190" s="1"/>
      <c r="Z190" s="1"/>
    </row>
    <row r="191" spans="1:26">
      <c r="A191" s="1"/>
      <c r="B191" s="16"/>
      <c r="C191" s="16"/>
      <c r="D191" s="16"/>
      <c r="E191" s="16"/>
      <c r="F191" s="16"/>
      <c r="G191" s="16"/>
      <c r="K191" s="1"/>
      <c r="L191" s="1"/>
      <c r="M191" s="1"/>
      <c r="N191" s="1"/>
      <c r="O191" s="1"/>
      <c r="P191" s="1"/>
      <c r="Q191" s="1"/>
      <c r="R191" s="1"/>
      <c r="S191" s="1"/>
      <c r="T191" s="1"/>
      <c r="U191" s="1"/>
      <c r="V191" s="1"/>
      <c r="W191" s="1"/>
      <c r="X191" s="1"/>
      <c r="Y191" s="1"/>
      <c r="Z191" s="1"/>
    </row>
    <row r="192" spans="1:26">
      <c r="A192" s="1"/>
      <c r="B192" s="16"/>
      <c r="C192" s="16"/>
      <c r="D192" s="16"/>
      <c r="E192" s="16"/>
      <c r="F192" s="16"/>
      <c r="G192" s="16"/>
      <c r="K192" s="1"/>
      <c r="L192" s="1"/>
      <c r="M192" s="1"/>
      <c r="N192" s="1"/>
      <c r="O192" s="1"/>
      <c r="P192" s="1"/>
      <c r="Q192" s="1"/>
      <c r="R192" s="1"/>
      <c r="S192" s="1"/>
      <c r="T192" s="1"/>
      <c r="U192" s="1"/>
      <c r="V192" s="1"/>
      <c r="W192" s="1"/>
      <c r="X192" s="1"/>
      <c r="Y192" s="1"/>
      <c r="Z192" s="1"/>
    </row>
    <row r="193" spans="1:26">
      <c r="A193" s="1"/>
      <c r="B193" s="16"/>
      <c r="C193" s="16"/>
      <c r="D193" s="16"/>
      <c r="E193" s="16"/>
      <c r="F193" s="16"/>
      <c r="G193" s="16"/>
      <c r="K193" s="1"/>
      <c r="L193" s="1"/>
      <c r="M193" s="1"/>
      <c r="N193" s="1"/>
      <c r="O193" s="1"/>
      <c r="P193" s="1"/>
      <c r="Q193" s="1"/>
      <c r="R193" s="1"/>
      <c r="S193" s="1"/>
      <c r="T193" s="1"/>
      <c r="U193" s="1"/>
      <c r="V193" s="1"/>
      <c r="W193" s="1"/>
      <c r="X193" s="1"/>
      <c r="Y193" s="1"/>
      <c r="Z193" s="1"/>
    </row>
    <row r="194" spans="1:26">
      <c r="A194" s="1"/>
      <c r="B194" s="16"/>
      <c r="C194" s="16"/>
      <c r="D194" s="16"/>
      <c r="E194" s="16"/>
      <c r="F194" s="16"/>
      <c r="G194" s="16"/>
      <c r="K194" s="1"/>
      <c r="L194" s="1"/>
      <c r="M194" s="1"/>
      <c r="N194" s="1"/>
      <c r="O194" s="1"/>
      <c r="P194" s="1"/>
      <c r="Q194" s="1"/>
      <c r="R194" s="1"/>
      <c r="S194" s="1"/>
      <c r="T194" s="1"/>
      <c r="U194" s="1"/>
      <c r="V194" s="1"/>
      <c r="W194" s="1"/>
      <c r="X194" s="1"/>
      <c r="Y194" s="1"/>
      <c r="Z194" s="1"/>
    </row>
    <row r="195" spans="1:26">
      <c r="A195" s="1"/>
      <c r="B195" s="16"/>
      <c r="C195" s="16"/>
      <c r="D195" s="16"/>
      <c r="E195" s="16"/>
      <c r="F195" s="16"/>
      <c r="G195" s="16"/>
      <c r="K195" s="1"/>
      <c r="L195" s="1"/>
      <c r="M195" s="1"/>
      <c r="N195" s="1"/>
      <c r="O195" s="1"/>
      <c r="P195" s="1"/>
      <c r="Q195" s="1"/>
      <c r="R195" s="1"/>
      <c r="S195" s="1"/>
      <c r="T195" s="1"/>
      <c r="U195" s="1"/>
      <c r="V195" s="1"/>
      <c r="W195" s="1"/>
      <c r="X195" s="1"/>
      <c r="Y195" s="1"/>
      <c r="Z195" s="1"/>
    </row>
    <row r="196" spans="1:26">
      <c r="A196" s="1"/>
      <c r="B196" s="16"/>
      <c r="C196" s="16"/>
      <c r="D196" s="16"/>
      <c r="E196" s="16"/>
      <c r="F196" s="16"/>
      <c r="G196" s="16"/>
      <c r="K196" s="1"/>
      <c r="L196" s="1"/>
      <c r="M196" s="1"/>
      <c r="N196" s="1"/>
      <c r="O196" s="1"/>
      <c r="P196" s="1"/>
      <c r="Q196" s="1"/>
      <c r="R196" s="1"/>
      <c r="S196" s="1"/>
      <c r="T196" s="1"/>
      <c r="U196" s="1"/>
      <c r="V196" s="1"/>
      <c r="W196" s="1"/>
      <c r="X196" s="1"/>
      <c r="Y196" s="1"/>
      <c r="Z196" s="1"/>
    </row>
    <row r="197" spans="1:26">
      <c r="A197" s="1"/>
      <c r="B197" s="16"/>
      <c r="C197" s="16"/>
      <c r="D197" s="16"/>
      <c r="E197" s="16"/>
      <c r="F197" s="16"/>
      <c r="G197" s="16"/>
      <c r="K197" s="1"/>
      <c r="L197" s="1"/>
      <c r="M197" s="1"/>
      <c r="N197" s="1"/>
      <c r="O197" s="1"/>
      <c r="P197" s="1"/>
      <c r="Q197" s="1"/>
      <c r="R197" s="1"/>
      <c r="S197" s="1"/>
      <c r="T197" s="1"/>
      <c r="U197" s="1"/>
      <c r="V197" s="1"/>
      <c r="W197" s="1"/>
      <c r="X197" s="1"/>
      <c r="Y197" s="1"/>
      <c r="Z197" s="1"/>
    </row>
    <row r="198" spans="1:26">
      <c r="A198" s="1"/>
      <c r="B198" s="16"/>
      <c r="C198" s="16"/>
      <c r="D198" s="16"/>
      <c r="E198" s="16"/>
      <c r="F198" s="16"/>
      <c r="G198" s="16"/>
      <c r="K198" s="1"/>
      <c r="L198" s="1"/>
      <c r="M198" s="1"/>
      <c r="N198" s="1"/>
      <c r="O198" s="1"/>
      <c r="P198" s="1"/>
      <c r="Q198" s="1"/>
      <c r="R198" s="1"/>
      <c r="S198" s="1"/>
      <c r="T198" s="1"/>
      <c r="U198" s="1"/>
      <c r="V198" s="1"/>
      <c r="W198" s="1"/>
      <c r="X198" s="1"/>
      <c r="Y198" s="1"/>
      <c r="Z198" s="1"/>
    </row>
    <row r="199" spans="1:26">
      <c r="A199" s="1"/>
      <c r="B199" s="16"/>
      <c r="C199" s="16"/>
      <c r="D199" s="16"/>
      <c r="E199" s="16"/>
      <c r="F199" s="16"/>
      <c r="G199" s="16"/>
      <c r="K199" s="1"/>
      <c r="L199" s="1"/>
      <c r="M199" s="1"/>
      <c r="N199" s="1"/>
      <c r="O199" s="1"/>
      <c r="P199" s="1"/>
      <c r="Q199" s="1"/>
      <c r="R199" s="1"/>
      <c r="S199" s="1"/>
      <c r="T199" s="1"/>
      <c r="U199" s="1"/>
      <c r="V199" s="1"/>
      <c r="W199" s="1"/>
      <c r="X199" s="1"/>
      <c r="Y199" s="1"/>
      <c r="Z199" s="1"/>
    </row>
    <row r="200" spans="1:26">
      <c r="A200" s="1"/>
      <c r="B200" s="16"/>
      <c r="C200" s="16"/>
      <c r="D200" s="16"/>
      <c r="E200" s="16"/>
      <c r="F200" s="16"/>
      <c r="G200" s="16"/>
      <c r="K200" s="1"/>
      <c r="L200" s="1"/>
      <c r="M200" s="1"/>
      <c r="N200" s="1"/>
      <c r="O200" s="1"/>
      <c r="P200" s="1"/>
      <c r="Q200" s="1"/>
      <c r="R200" s="1"/>
      <c r="S200" s="1"/>
      <c r="T200" s="1"/>
      <c r="U200" s="1"/>
      <c r="V200" s="1"/>
      <c r="W200" s="1"/>
      <c r="X200" s="1"/>
      <c r="Y200" s="1"/>
      <c r="Z200" s="1"/>
    </row>
    <row r="201" spans="1:26">
      <c r="A201" s="1"/>
      <c r="B201" s="16"/>
      <c r="C201" s="16"/>
      <c r="D201" s="16"/>
      <c r="E201" s="16"/>
      <c r="F201" s="16"/>
      <c r="G201" s="16"/>
      <c r="K201" s="1"/>
      <c r="L201" s="1"/>
      <c r="M201" s="1"/>
      <c r="N201" s="1"/>
      <c r="O201" s="1"/>
      <c r="P201" s="1"/>
      <c r="Q201" s="1"/>
      <c r="R201" s="1"/>
      <c r="S201" s="1"/>
      <c r="T201" s="1"/>
      <c r="U201" s="1"/>
      <c r="V201" s="1"/>
      <c r="W201" s="1"/>
      <c r="X201" s="1"/>
      <c r="Y201" s="1"/>
      <c r="Z201" s="1"/>
    </row>
    <row r="202" spans="1:26">
      <c r="A202" s="1"/>
      <c r="B202" s="16"/>
      <c r="C202" s="16"/>
      <c r="D202" s="16"/>
      <c r="E202" s="16"/>
      <c r="F202" s="16"/>
      <c r="G202" s="16"/>
      <c r="K202" s="1"/>
      <c r="L202" s="1"/>
      <c r="M202" s="1"/>
      <c r="N202" s="1"/>
      <c r="O202" s="1"/>
      <c r="P202" s="1"/>
      <c r="Q202" s="1"/>
      <c r="R202" s="1"/>
      <c r="S202" s="1"/>
      <c r="T202" s="1"/>
      <c r="U202" s="1"/>
      <c r="V202" s="1"/>
      <c r="W202" s="1"/>
      <c r="X202" s="1"/>
      <c r="Y202" s="1"/>
      <c r="Z202" s="1"/>
    </row>
    <row r="203" spans="1:26">
      <c r="A203" s="1"/>
      <c r="B203" s="16"/>
      <c r="C203" s="16"/>
      <c r="D203" s="16"/>
      <c r="E203" s="16"/>
      <c r="F203" s="16"/>
      <c r="G203" s="16"/>
      <c r="K203" s="1"/>
      <c r="L203" s="1"/>
      <c r="M203" s="1"/>
      <c r="N203" s="1"/>
      <c r="O203" s="1"/>
      <c r="P203" s="1"/>
      <c r="Q203" s="1"/>
      <c r="R203" s="1"/>
      <c r="S203" s="1"/>
      <c r="T203" s="1"/>
      <c r="U203" s="1"/>
      <c r="V203" s="1"/>
      <c r="W203" s="1"/>
      <c r="X203" s="1"/>
      <c r="Y203" s="1"/>
      <c r="Z203" s="1"/>
    </row>
    <row r="204" spans="1:26">
      <c r="A204" s="1"/>
      <c r="B204" s="16"/>
      <c r="C204" s="16"/>
      <c r="D204" s="16"/>
      <c r="E204" s="16"/>
      <c r="F204" s="16"/>
      <c r="G204" s="16"/>
      <c r="K204" s="1"/>
      <c r="L204" s="1"/>
      <c r="M204" s="1"/>
      <c r="N204" s="1"/>
      <c r="O204" s="1"/>
      <c r="P204" s="1"/>
      <c r="Q204" s="1"/>
      <c r="R204" s="1"/>
      <c r="S204" s="1"/>
      <c r="T204" s="1"/>
      <c r="U204" s="1"/>
      <c r="V204" s="1"/>
      <c r="W204" s="1"/>
      <c r="X204" s="1"/>
      <c r="Y204" s="1"/>
      <c r="Z204" s="1"/>
    </row>
    <row r="205" spans="1:26">
      <c r="A205" s="1"/>
      <c r="B205" s="16"/>
      <c r="C205" s="16"/>
      <c r="D205" s="16"/>
      <c r="E205" s="16"/>
      <c r="F205" s="16"/>
      <c r="G205" s="16"/>
      <c r="K205" s="1"/>
      <c r="L205" s="1"/>
      <c r="M205" s="1"/>
      <c r="N205" s="1"/>
      <c r="O205" s="1"/>
      <c r="P205" s="1"/>
      <c r="Q205" s="1"/>
      <c r="R205" s="1"/>
      <c r="S205" s="1"/>
      <c r="T205" s="1"/>
      <c r="U205" s="1"/>
      <c r="V205" s="1"/>
      <c r="W205" s="1"/>
      <c r="X205" s="1"/>
      <c r="Y205" s="1"/>
      <c r="Z205" s="1"/>
    </row>
    <row r="206" spans="1:26">
      <c r="A206" s="1"/>
      <c r="B206" s="16"/>
      <c r="C206" s="16"/>
      <c r="D206" s="16"/>
      <c r="E206" s="16"/>
      <c r="F206" s="16"/>
      <c r="G206" s="16"/>
      <c r="K206" s="1"/>
      <c r="L206" s="1"/>
      <c r="M206" s="1"/>
      <c r="N206" s="1"/>
      <c r="O206" s="1"/>
      <c r="P206" s="1"/>
      <c r="Q206" s="1"/>
      <c r="R206" s="1"/>
      <c r="S206" s="1"/>
      <c r="T206" s="1"/>
      <c r="U206" s="1"/>
      <c r="V206" s="1"/>
      <c r="W206" s="1"/>
      <c r="X206" s="1"/>
      <c r="Y206" s="1"/>
      <c r="Z206" s="1"/>
    </row>
    <row r="207" spans="1:26">
      <c r="A207" s="1"/>
      <c r="B207" s="16"/>
      <c r="C207" s="16"/>
      <c r="D207" s="16"/>
      <c r="E207" s="16"/>
      <c r="F207" s="16"/>
      <c r="G207" s="16"/>
      <c r="K207" s="1"/>
      <c r="L207" s="1"/>
      <c r="M207" s="1"/>
      <c r="N207" s="1"/>
      <c r="O207" s="1"/>
      <c r="P207" s="1"/>
      <c r="Q207" s="1"/>
      <c r="R207" s="1"/>
      <c r="S207" s="1"/>
      <c r="T207" s="1"/>
      <c r="U207" s="1"/>
      <c r="V207" s="1"/>
      <c r="W207" s="1"/>
      <c r="X207" s="1"/>
      <c r="Y207" s="1"/>
      <c r="Z207" s="1"/>
    </row>
    <row r="208" spans="1:26">
      <c r="A208" s="1"/>
      <c r="B208" s="16"/>
      <c r="C208" s="16"/>
      <c r="D208" s="16"/>
      <c r="E208" s="16"/>
      <c r="F208" s="16"/>
      <c r="G208" s="16"/>
      <c r="K208" s="1"/>
      <c r="L208" s="1"/>
      <c r="M208" s="1"/>
      <c r="N208" s="1"/>
      <c r="O208" s="1"/>
      <c r="P208" s="1"/>
      <c r="Q208" s="1"/>
      <c r="R208" s="1"/>
      <c r="S208" s="1"/>
      <c r="T208" s="1"/>
      <c r="U208" s="1"/>
      <c r="V208" s="1"/>
      <c r="W208" s="1"/>
      <c r="X208" s="1"/>
      <c r="Y208" s="1"/>
      <c r="Z208" s="1"/>
    </row>
    <row r="209" spans="1:26">
      <c r="A209" s="1"/>
      <c r="B209" s="16"/>
      <c r="C209" s="16"/>
      <c r="D209" s="16"/>
      <c r="E209" s="16"/>
      <c r="F209" s="16"/>
      <c r="G209" s="16"/>
      <c r="K209" s="1"/>
      <c r="L209" s="1"/>
      <c r="M209" s="1"/>
      <c r="N209" s="1"/>
      <c r="O209" s="1"/>
      <c r="P209" s="1"/>
      <c r="Q209" s="1"/>
      <c r="R209" s="1"/>
      <c r="S209" s="1"/>
      <c r="T209" s="1"/>
      <c r="U209" s="1"/>
      <c r="V209" s="1"/>
      <c r="W209" s="1"/>
      <c r="X209" s="1"/>
      <c r="Y209" s="1"/>
      <c r="Z209" s="1"/>
    </row>
    <row r="210" spans="1:26">
      <c r="A210" s="1"/>
      <c r="B210" s="16"/>
      <c r="C210" s="16"/>
      <c r="D210" s="16"/>
      <c r="E210" s="16"/>
      <c r="F210" s="16"/>
      <c r="G210" s="16"/>
      <c r="K210" s="1"/>
      <c r="L210" s="1"/>
      <c r="M210" s="1"/>
      <c r="N210" s="1"/>
      <c r="O210" s="1"/>
      <c r="P210" s="1"/>
      <c r="Q210" s="1"/>
      <c r="R210" s="1"/>
      <c r="S210" s="1"/>
      <c r="T210" s="1"/>
      <c r="U210" s="1"/>
      <c r="V210" s="1"/>
      <c r="W210" s="1"/>
      <c r="X210" s="1"/>
      <c r="Y210" s="1"/>
      <c r="Z210" s="1"/>
    </row>
    <row r="211" spans="1:26">
      <c r="A211" s="1"/>
      <c r="B211" s="16"/>
      <c r="C211" s="16"/>
      <c r="D211" s="16"/>
      <c r="E211" s="16"/>
      <c r="F211" s="16"/>
      <c r="G211" s="16"/>
      <c r="K211" s="1"/>
      <c r="L211" s="1"/>
      <c r="M211" s="1"/>
      <c r="N211" s="1"/>
      <c r="O211" s="1"/>
      <c r="P211" s="1"/>
      <c r="Q211" s="1"/>
      <c r="R211" s="1"/>
      <c r="S211" s="1"/>
      <c r="T211" s="1"/>
      <c r="U211" s="1"/>
      <c r="V211" s="1"/>
      <c r="W211" s="1"/>
      <c r="X211" s="1"/>
      <c r="Y211" s="1"/>
      <c r="Z211" s="1"/>
    </row>
    <row r="212" spans="1:26">
      <c r="A212" s="1"/>
      <c r="B212" s="16"/>
      <c r="C212" s="16"/>
      <c r="D212" s="16"/>
      <c r="E212" s="16"/>
      <c r="F212" s="16"/>
      <c r="G212" s="16"/>
      <c r="K212" s="1"/>
      <c r="L212" s="1"/>
      <c r="M212" s="1"/>
      <c r="N212" s="1"/>
      <c r="O212" s="1"/>
      <c r="P212" s="1"/>
      <c r="Q212" s="1"/>
      <c r="R212" s="1"/>
      <c r="S212" s="1"/>
      <c r="T212" s="1"/>
      <c r="U212" s="1"/>
      <c r="V212" s="1"/>
      <c r="W212" s="1"/>
      <c r="X212" s="1"/>
      <c r="Y212" s="1"/>
      <c r="Z212" s="1"/>
    </row>
    <row r="213" spans="1:26">
      <c r="A213" s="1"/>
      <c r="B213" s="16"/>
      <c r="C213" s="16"/>
      <c r="D213" s="16"/>
      <c r="E213" s="16"/>
      <c r="F213" s="16"/>
      <c r="G213" s="16"/>
      <c r="K213" s="1"/>
      <c r="L213" s="1"/>
      <c r="M213" s="1"/>
      <c r="N213" s="1"/>
      <c r="O213" s="1"/>
      <c r="P213" s="1"/>
      <c r="Q213" s="1"/>
      <c r="R213" s="1"/>
      <c r="S213" s="1"/>
      <c r="T213" s="1"/>
      <c r="U213" s="1"/>
      <c r="V213" s="1"/>
      <c r="W213" s="1"/>
      <c r="X213" s="1"/>
      <c r="Y213" s="1"/>
      <c r="Z213" s="1"/>
    </row>
    <row r="214" spans="1:26">
      <c r="A214" s="1"/>
      <c r="B214" s="16"/>
      <c r="C214" s="16"/>
      <c r="D214" s="16"/>
      <c r="E214" s="16"/>
      <c r="F214" s="16"/>
      <c r="G214" s="16"/>
      <c r="K214" s="1"/>
      <c r="L214" s="1"/>
      <c r="M214" s="1"/>
      <c r="N214" s="1"/>
      <c r="O214" s="1"/>
      <c r="P214" s="1"/>
      <c r="Q214" s="1"/>
      <c r="R214" s="1"/>
      <c r="S214" s="1"/>
      <c r="T214" s="1"/>
      <c r="U214" s="1"/>
      <c r="V214" s="1"/>
      <c r="W214" s="1"/>
      <c r="X214" s="1"/>
      <c r="Y214" s="1"/>
      <c r="Z214" s="1"/>
    </row>
    <row r="215" spans="1:26">
      <c r="A215" s="1"/>
      <c r="B215" s="16"/>
      <c r="C215" s="16"/>
      <c r="D215" s="16"/>
      <c r="E215" s="16"/>
      <c r="F215" s="16"/>
      <c r="G215" s="16"/>
      <c r="K215" s="1"/>
      <c r="L215" s="1"/>
      <c r="M215" s="1"/>
      <c r="N215" s="1"/>
      <c r="O215" s="1"/>
      <c r="P215" s="1"/>
      <c r="Q215" s="1"/>
      <c r="R215" s="1"/>
      <c r="S215" s="1"/>
      <c r="T215" s="1"/>
      <c r="U215" s="1"/>
      <c r="V215" s="1"/>
      <c r="W215" s="1"/>
      <c r="X215" s="1"/>
      <c r="Y215" s="1"/>
      <c r="Z215" s="1"/>
    </row>
    <row r="216" spans="1:26">
      <c r="A216" s="1"/>
      <c r="B216" s="16"/>
      <c r="C216" s="16"/>
      <c r="D216" s="16"/>
      <c r="E216" s="16"/>
      <c r="F216" s="16"/>
      <c r="G216" s="16"/>
      <c r="K216" s="1"/>
      <c r="L216" s="1"/>
      <c r="M216" s="1"/>
      <c r="N216" s="1"/>
      <c r="O216" s="1"/>
      <c r="P216" s="1"/>
      <c r="Q216" s="1"/>
      <c r="R216" s="1"/>
      <c r="S216" s="1"/>
      <c r="T216" s="1"/>
      <c r="U216" s="1"/>
      <c r="V216" s="1"/>
      <c r="W216" s="1"/>
      <c r="X216" s="1"/>
      <c r="Y216" s="1"/>
      <c r="Z216" s="1"/>
    </row>
    <row r="217" spans="1:26">
      <c r="A217" s="1"/>
      <c r="B217" s="16"/>
      <c r="C217" s="16"/>
      <c r="D217" s="16"/>
      <c r="E217" s="16"/>
      <c r="F217" s="16"/>
      <c r="G217" s="16"/>
      <c r="K217" s="1"/>
      <c r="L217" s="1"/>
      <c r="M217" s="1"/>
      <c r="N217" s="1"/>
      <c r="O217" s="1"/>
      <c r="P217" s="1"/>
      <c r="Q217" s="1"/>
      <c r="R217" s="1"/>
      <c r="S217" s="1"/>
      <c r="T217" s="1"/>
      <c r="U217" s="1"/>
      <c r="V217" s="1"/>
      <c r="W217" s="1"/>
      <c r="X217" s="1"/>
      <c r="Y217" s="1"/>
      <c r="Z217" s="1"/>
    </row>
    <row r="218" spans="1:26">
      <c r="A218" s="1"/>
      <c r="B218" s="16"/>
      <c r="C218" s="16"/>
      <c r="D218" s="16"/>
      <c r="E218" s="16"/>
      <c r="F218" s="16"/>
      <c r="G218" s="16"/>
      <c r="K218" s="1"/>
      <c r="L218" s="1"/>
      <c r="M218" s="1"/>
      <c r="N218" s="1"/>
      <c r="O218" s="1"/>
      <c r="P218" s="1"/>
      <c r="Q218" s="1"/>
      <c r="R218" s="1"/>
      <c r="S218" s="1"/>
      <c r="T218" s="1"/>
      <c r="U218" s="1"/>
      <c r="V218" s="1"/>
      <c r="W218" s="1"/>
      <c r="X218" s="1"/>
      <c r="Y218" s="1"/>
      <c r="Z218" s="1"/>
    </row>
    <row r="219" spans="1:26">
      <c r="A219" s="1"/>
      <c r="B219" s="16"/>
      <c r="C219" s="16"/>
      <c r="D219" s="16"/>
      <c r="E219" s="16"/>
      <c r="F219" s="16"/>
      <c r="G219" s="16"/>
      <c r="K219" s="1"/>
      <c r="L219" s="1"/>
      <c r="M219" s="1"/>
      <c r="N219" s="1"/>
      <c r="O219" s="1"/>
      <c r="P219" s="1"/>
      <c r="Q219" s="1"/>
      <c r="R219" s="1"/>
      <c r="S219" s="1"/>
      <c r="T219" s="1"/>
      <c r="U219" s="1"/>
      <c r="V219" s="1"/>
      <c r="W219" s="1"/>
      <c r="X219" s="1"/>
      <c r="Y219" s="1"/>
      <c r="Z219" s="1"/>
    </row>
    <row r="220" spans="1:26">
      <c r="A220" s="1"/>
      <c r="B220" s="16"/>
      <c r="C220" s="16"/>
      <c r="D220" s="16"/>
      <c r="E220" s="16"/>
      <c r="F220" s="16"/>
      <c r="G220" s="16"/>
      <c r="K220" s="1"/>
      <c r="L220" s="1"/>
      <c r="M220" s="1"/>
      <c r="N220" s="1"/>
      <c r="O220" s="1"/>
      <c r="P220" s="1"/>
      <c r="Q220" s="1"/>
      <c r="R220" s="1"/>
      <c r="S220" s="1"/>
      <c r="T220" s="1"/>
      <c r="U220" s="1"/>
      <c r="V220" s="1"/>
      <c r="W220" s="1"/>
      <c r="X220" s="1"/>
      <c r="Y220" s="1"/>
      <c r="Z220" s="1"/>
    </row>
    <row r="221" spans="1:26">
      <c r="A221" s="1"/>
      <c r="B221" s="16"/>
      <c r="C221" s="16"/>
      <c r="D221" s="16"/>
      <c r="E221" s="16"/>
      <c r="F221" s="16"/>
      <c r="G221" s="16"/>
      <c r="K221" s="1"/>
      <c r="L221" s="1"/>
      <c r="M221" s="1"/>
      <c r="N221" s="1"/>
      <c r="O221" s="1"/>
      <c r="P221" s="1"/>
      <c r="Q221" s="1"/>
      <c r="R221" s="1"/>
      <c r="S221" s="1"/>
      <c r="T221" s="1"/>
      <c r="U221" s="1"/>
      <c r="V221" s="1"/>
      <c r="W221" s="1"/>
      <c r="X221" s="1"/>
      <c r="Y221" s="1"/>
      <c r="Z221" s="1"/>
    </row>
    <row r="222" spans="1:26">
      <c r="A222" s="1"/>
      <c r="B222" s="16"/>
      <c r="C222" s="16"/>
      <c r="D222" s="16"/>
      <c r="E222" s="16"/>
      <c r="F222" s="16"/>
      <c r="G222" s="16"/>
      <c r="K222" s="1"/>
      <c r="L222" s="1"/>
      <c r="M222" s="1"/>
      <c r="N222" s="1"/>
      <c r="O222" s="1"/>
      <c r="P222" s="1"/>
      <c r="Q222" s="1"/>
      <c r="R222" s="1"/>
      <c r="S222" s="1"/>
      <c r="T222" s="1"/>
      <c r="U222" s="1"/>
      <c r="V222" s="1"/>
      <c r="W222" s="1"/>
      <c r="X222" s="1"/>
      <c r="Y222" s="1"/>
      <c r="Z222" s="1"/>
    </row>
    <row r="223" spans="1:26">
      <c r="A223" s="1"/>
      <c r="B223" s="16"/>
      <c r="C223" s="16"/>
      <c r="D223" s="16"/>
      <c r="E223" s="16"/>
      <c r="F223" s="16"/>
      <c r="G223" s="16"/>
      <c r="K223" s="1"/>
      <c r="L223" s="1"/>
      <c r="M223" s="1"/>
      <c r="N223" s="1"/>
      <c r="O223" s="1"/>
      <c r="P223" s="1"/>
      <c r="Q223" s="1"/>
      <c r="R223" s="1"/>
      <c r="S223" s="1"/>
      <c r="T223" s="1"/>
      <c r="U223" s="1"/>
      <c r="V223" s="1"/>
      <c r="W223" s="1"/>
      <c r="X223" s="1"/>
      <c r="Y223" s="1"/>
      <c r="Z223" s="1"/>
    </row>
    <row r="224" spans="1:26">
      <c r="A224" s="1"/>
      <c r="B224" s="16"/>
      <c r="C224" s="16"/>
      <c r="D224" s="16"/>
      <c r="E224" s="16"/>
      <c r="F224" s="16"/>
      <c r="G224" s="16"/>
      <c r="K224" s="1"/>
      <c r="L224" s="1"/>
      <c r="M224" s="1"/>
      <c r="N224" s="1"/>
      <c r="O224" s="1"/>
      <c r="P224" s="1"/>
      <c r="Q224" s="1"/>
      <c r="R224" s="1"/>
      <c r="S224" s="1"/>
      <c r="T224" s="1"/>
      <c r="U224" s="1"/>
      <c r="V224" s="1"/>
      <c r="W224" s="1"/>
      <c r="X224" s="1"/>
      <c r="Y224" s="1"/>
      <c r="Z224" s="1"/>
    </row>
    <row r="225" spans="1:26">
      <c r="A225" s="1"/>
      <c r="B225" s="16"/>
      <c r="C225" s="16"/>
      <c r="D225" s="16"/>
      <c r="E225" s="16"/>
      <c r="F225" s="16"/>
      <c r="G225" s="16"/>
      <c r="K225" s="1"/>
      <c r="L225" s="1"/>
      <c r="M225" s="1"/>
      <c r="N225" s="1"/>
      <c r="O225" s="1"/>
      <c r="P225" s="1"/>
      <c r="Q225" s="1"/>
      <c r="R225" s="1"/>
      <c r="S225" s="1"/>
      <c r="T225" s="1"/>
      <c r="U225" s="1"/>
      <c r="V225" s="1"/>
      <c r="W225" s="1"/>
      <c r="X225" s="1"/>
      <c r="Y225" s="1"/>
      <c r="Z225" s="1"/>
    </row>
    <row r="226" spans="1:26">
      <c r="A226" s="1"/>
      <c r="B226" s="16"/>
      <c r="C226" s="16"/>
      <c r="D226" s="16"/>
      <c r="E226" s="16"/>
      <c r="F226" s="16"/>
      <c r="G226" s="16"/>
      <c r="K226" s="1"/>
      <c r="L226" s="1"/>
      <c r="M226" s="1"/>
      <c r="N226" s="1"/>
      <c r="O226" s="1"/>
      <c r="P226" s="1"/>
      <c r="Q226" s="1"/>
      <c r="R226" s="1"/>
      <c r="S226" s="1"/>
      <c r="T226" s="1"/>
      <c r="U226" s="1"/>
      <c r="V226" s="1"/>
      <c r="W226" s="1"/>
      <c r="X226" s="1"/>
      <c r="Y226" s="1"/>
      <c r="Z226" s="1"/>
    </row>
    <row r="227" spans="1:26">
      <c r="A227" s="1"/>
      <c r="B227" s="16"/>
      <c r="C227" s="16"/>
      <c r="D227" s="16"/>
      <c r="E227" s="16"/>
      <c r="F227" s="16"/>
      <c r="G227" s="16"/>
      <c r="K227" s="1"/>
      <c r="L227" s="1"/>
      <c r="M227" s="1"/>
      <c r="N227" s="1"/>
      <c r="O227" s="1"/>
      <c r="P227" s="1"/>
      <c r="Q227" s="1"/>
      <c r="R227" s="1"/>
      <c r="S227" s="1"/>
      <c r="T227" s="1"/>
      <c r="U227" s="1"/>
      <c r="V227" s="1"/>
      <c r="W227" s="1"/>
      <c r="X227" s="1"/>
      <c r="Y227" s="1"/>
      <c r="Z227" s="1"/>
    </row>
    <row r="228" spans="1:26">
      <c r="A228" s="1"/>
      <c r="B228" s="16"/>
      <c r="C228" s="16"/>
      <c r="D228" s="16"/>
      <c r="E228" s="16"/>
      <c r="F228" s="16"/>
      <c r="G228" s="16"/>
      <c r="K228" s="1"/>
      <c r="L228" s="1"/>
      <c r="M228" s="1"/>
      <c r="N228" s="1"/>
      <c r="O228" s="1"/>
      <c r="P228" s="1"/>
      <c r="Q228" s="1"/>
      <c r="R228" s="1"/>
      <c r="S228" s="1"/>
      <c r="T228" s="1"/>
      <c r="U228" s="1"/>
      <c r="V228" s="1"/>
      <c r="W228" s="1"/>
      <c r="X228" s="1"/>
      <c r="Y228" s="1"/>
      <c r="Z228" s="1"/>
    </row>
    <row r="229" spans="1:26">
      <c r="A229" s="1"/>
      <c r="B229" s="16"/>
      <c r="C229" s="16"/>
      <c r="D229" s="16"/>
      <c r="E229" s="16"/>
      <c r="F229" s="16"/>
      <c r="G229" s="16"/>
      <c r="K229" s="1"/>
      <c r="L229" s="1"/>
      <c r="M229" s="1"/>
      <c r="N229" s="1"/>
      <c r="O229" s="1"/>
      <c r="P229" s="1"/>
      <c r="Q229" s="1"/>
      <c r="R229" s="1"/>
      <c r="S229" s="1"/>
      <c r="T229" s="1"/>
      <c r="U229" s="1"/>
      <c r="V229" s="1"/>
      <c r="W229" s="1"/>
      <c r="X229" s="1"/>
      <c r="Y229" s="1"/>
      <c r="Z229" s="1"/>
    </row>
    <row r="230" spans="1:26">
      <c r="A230" s="1"/>
      <c r="B230" s="16"/>
      <c r="C230" s="16"/>
      <c r="D230" s="16"/>
      <c r="E230" s="16"/>
      <c r="F230" s="16"/>
      <c r="G230" s="16"/>
      <c r="K230" s="1"/>
      <c r="L230" s="1"/>
      <c r="M230" s="1"/>
      <c r="N230" s="1"/>
      <c r="O230" s="1"/>
      <c r="P230" s="1"/>
      <c r="Q230" s="1"/>
      <c r="R230" s="1"/>
      <c r="S230" s="1"/>
      <c r="T230" s="1"/>
      <c r="U230" s="1"/>
      <c r="V230" s="1"/>
      <c r="W230" s="1"/>
      <c r="X230" s="1"/>
      <c r="Y230" s="1"/>
      <c r="Z230" s="1"/>
    </row>
    <row r="231" spans="1:26">
      <c r="A231" s="1"/>
      <c r="B231" s="16"/>
      <c r="C231" s="16"/>
      <c r="D231" s="16"/>
      <c r="E231" s="16"/>
      <c r="F231" s="16"/>
      <c r="G231" s="16"/>
      <c r="K231" s="1"/>
      <c r="L231" s="1"/>
      <c r="M231" s="1"/>
      <c r="N231" s="1"/>
      <c r="O231" s="1"/>
      <c r="P231" s="1"/>
      <c r="Q231" s="1"/>
      <c r="R231" s="1"/>
      <c r="S231" s="1"/>
      <c r="T231" s="1"/>
      <c r="U231" s="1"/>
      <c r="V231" s="1"/>
      <c r="W231" s="1"/>
      <c r="X231" s="1"/>
      <c r="Y231" s="1"/>
      <c r="Z231" s="1"/>
    </row>
    <row r="232" spans="1:26">
      <c r="A232" s="1"/>
      <c r="B232" s="16"/>
      <c r="C232" s="16"/>
      <c r="D232" s="16"/>
      <c r="E232" s="16"/>
      <c r="F232" s="16"/>
      <c r="G232" s="16"/>
      <c r="K232" s="1"/>
      <c r="L232" s="1"/>
      <c r="M232" s="1"/>
      <c r="N232" s="1"/>
      <c r="O232" s="1"/>
      <c r="P232" s="1"/>
      <c r="Q232" s="1"/>
      <c r="R232" s="1"/>
      <c r="S232" s="1"/>
      <c r="T232" s="1"/>
      <c r="U232" s="1"/>
      <c r="V232" s="1"/>
      <c r="W232" s="1"/>
      <c r="X232" s="1"/>
      <c r="Y232" s="1"/>
      <c r="Z232" s="1"/>
    </row>
    <row r="233" spans="1:26">
      <c r="A233" s="1"/>
      <c r="B233" s="16"/>
      <c r="C233" s="16"/>
      <c r="D233" s="16"/>
      <c r="E233" s="16"/>
      <c r="F233" s="16"/>
      <c r="G233" s="16"/>
      <c r="K233" s="1"/>
      <c r="L233" s="1"/>
      <c r="M233" s="1"/>
      <c r="N233" s="1"/>
      <c r="O233" s="1"/>
      <c r="P233" s="1"/>
      <c r="Q233" s="1"/>
      <c r="R233" s="1"/>
      <c r="S233" s="1"/>
      <c r="T233" s="1"/>
      <c r="U233" s="1"/>
      <c r="V233" s="1"/>
      <c r="W233" s="1"/>
      <c r="X233" s="1"/>
      <c r="Y233" s="1"/>
      <c r="Z233" s="1"/>
    </row>
    <row r="234" spans="1:26">
      <c r="A234" s="1"/>
      <c r="B234" s="16"/>
      <c r="C234" s="16"/>
      <c r="D234" s="16"/>
      <c r="E234" s="16"/>
      <c r="F234" s="16"/>
      <c r="G234" s="16"/>
      <c r="K234" s="1"/>
      <c r="L234" s="1"/>
      <c r="M234" s="1"/>
      <c r="N234" s="1"/>
      <c r="O234" s="1"/>
      <c r="P234" s="1"/>
      <c r="Q234" s="1"/>
      <c r="R234" s="1"/>
      <c r="S234" s="1"/>
      <c r="T234" s="1"/>
      <c r="U234" s="1"/>
      <c r="V234" s="1"/>
      <c r="W234" s="1"/>
      <c r="X234" s="1"/>
      <c r="Y234" s="1"/>
      <c r="Z234" s="1"/>
    </row>
    <row r="235" spans="1:26">
      <c r="A235" s="1"/>
      <c r="B235" s="16"/>
      <c r="C235" s="16"/>
      <c r="D235" s="16"/>
      <c r="E235" s="16"/>
      <c r="F235" s="16"/>
      <c r="G235" s="16"/>
      <c r="K235" s="1"/>
      <c r="L235" s="1"/>
      <c r="M235" s="1"/>
      <c r="N235" s="1"/>
      <c r="O235" s="1"/>
      <c r="P235" s="1"/>
      <c r="Q235" s="1"/>
      <c r="R235" s="1"/>
      <c r="S235" s="1"/>
      <c r="T235" s="1"/>
      <c r="U235" s="1"/>
      <c r="V235" s="1"/>
      <c r="W235" s="1"/>
      <c r="X235" s="1"/>
      <c r="Y235" s="1"/>
      <c r="Z235" s="1"/>
    </row>
    <row r="236" spans="1:26">
      <c r="A236" s="1"/>
      <c r="B236" s="16"/>
      <c r="C236" s="16"/>
      <c r="D236" s="16"/>
      <c r="E236" s="16"/>
      <c r="F236" s="16"/>
      <c r="G236" s="16"/>
      <c r="K236" s="1"/>
      <c r="L236" s="1"/>
      <c r="M236" s="1"/>
      <c r="N236" s="1"/>
      <c r="O236" s="1"/>
      <c r="P236" s="1"/>
      <c r="Q236" s="1"/>
      <c r="R236" s="1"/>
      <c r="S236" s="1"/>
      <c r="T236" s="1"/>
      <c r="U236" s="1"/>
      <c r="V236" s="1"/>
      <c r="W236" s="1"/>
      <c r="X236" s="1"/>
      <c r="Y236" s="1"/>
      <c r="Z236" s="1"/>
    </row>
    <row r="237" spans="1:26">
      <c r="A237" s="1"/>
      <c r="B237" s="16"/>
      <c r="C237" s="16"/>
      <c r="D237" s="16"/>
      <c r="E237" s="16"/>
      <c r="F237" s="16"/>
      <c r="G237" s="16"/>
      <c r="K237" s="1"/>
      <c r="L237" s="1"/>
      <c r="M237" s="1"/>
      <c r="N237" s="1"/>
      <c r="O237" s="1"/>
      <c r="P237" s="1"/>
      <c r="Q237" s="1"/>
      <c r="R237" s="1"/>
      <c r="S237" s="1"/>
      <c r="T237" s="1"/>
      <c r="U237" s="1"/>
      <c r="V237" s="1"/>
      <c r="W237" s="1"/>
      <c r="X237" s="1"/>
      <c r="Y237" s="1"/>
      <c r="Z237" s="1"/>
    </row>
    <row r="238" spans="1:26">
      <c r="A238" s="1"/>
      <c r="B238" s="16"/>
      <c r="C238" s="16"/>
      <c r="D238" s="16"/>
      <c r="E238" s="16"/>
      <c r="F238" s="16"/>
      <c r="G238" s="16"/>
      <c r="K238" s="1"/>
      <c r="L238" s="1"/>
      <c r="M238" s="1"/>
      <c r="N238" s="1"/>
      <c r="O238" s="1"/>
      <c r="P238" s="1"/>
      <c r="Q238" s="1"/>
      <c r="R238" s="1"/>
      <c r="S238" s="1"/>
      <c r="T238" s="1"/>
      <c r="U238" s="1"/>
      <c r="V238" s="1"/>
      <c r="W238" s="1"/>
      <c r="X238" s="1"/>
      <c r="Y238" s="1"/>
      <c r="Z238" s="1"/>
    </row>
    <row r="239" spans="1:26">
      <c r="A239" s="1"/>
      <c r="B239" s="16"/>
      <c r="C239" s="16"/>
      <c r="D239" s="16"/>
      <c r="E239" s="16"/>
      <c r="F239" s="16"/>
      <c r="G239" s="16"/>
      <c r="K239" s="1"/>
      <c r="L239" s="1"/>
      <c r="M239" s="1"/>
      <c r="N239" s="1"/>
      <c r="O239" s="1"/>
      <c r="P239" s="1"/>
      <c r="Q239" s="1"/>
      <c r="R239" s="1"/>
      <c r="S239" s="1"/>
      <c r="T239" s="1"/>
      <c r="U239" s="1"/>
      <c r="V239" s="1"/>
      <c r="W239" s="1"/>
      <c r="X239" s="1"/>
      <c r="Y239" s="1"/>
      <c r="Z239" s="1"/>
    </row>
    <row r="240" spans="1:26">
      <c r="A240" s="1"/>
      <c r="B240" s="16"/>
      <c r="C240" s="16"/>
      <c r="D240" s="16"/>
      <c r="E240" s="16"/>
      <c r="F240" s="16"/>
      <c r="G240" s="16"/>
      <c r="K240" s="1"/>
      <c r="L240" s="1"/>
      <c r="M240" s="1"/>
      <c r="N240" s="1"/>
      <c r="O240" s="1"/>
      <c r="P240" s="1"/>
      <c r="Q240" s="1"/>
      <c r="R240" s="1"/>
      <c r="S240" s="1"/>
      <c r="T240" s="1"/>
      <c r="U240" s="1"/>
      <c r="V240" s="1"/>
      <c r="W240" s="1"/>
      <c r="X240" s="1"/>
      <c r="Y240" s="1"/>
      <c r="Z240" s="1"/>
    </row>
    <row r="241" spans="1:26">
      <c r="A241" s="1"/>
      <c r="B241" s="16"/>
      <c r="C241" s="16"/>
      <c r="D241" s="16"/>
      <c r="E241" s="16"/>
      <c r="F241" s="16"/>
      <c r="G241" s="16"/>
      <c r="K241" s="1"/>
      <c r="L241" s="1"/>
      <c r="M241" s="1"/>
      <c r="N241" s="1"/>
      <c r="O241" s="1"/>
      <c r="P241" s="1"/>
      <c r="Q241" s="1"/>
      <c r="R241" s="1"/>
      <c r="S241" s="1"/>
      <c r="T241" s="1"/>
      <c r="U241" s="1"/>
      <c r="V241" s="1"/>
      <c r="W241" s="1"/>
      <c r="X241" s="1"/>
      <c r="Y241" s="1"/>
      <c r="Z241" s="1"/>
    </row>
    <row r="242" spans="1:26">
      <c r="A242" s="1"/>
      <c r="B242" s="16"/>
      <c r="C242" s="16"/>
      <c r="D242" s="16"/>
      <c r="E242" s="16"/>
      <c r="F242" s="16"/>
      <c r="G242" s="16"/>
      <c r="K242" s="1"/>
      <c r="L242" s="1"/>
      <c r="M242" s="1"/>
      <c r="N242" s="1"/>
      <c r="O242" s="1"/>
      <c r="P242" s="1"/>
      <c r="Q242" s="1"/>
      <c r="R242" s="1"/>
      <c r="S242" s="1"/>
      <c r="T242" s="1"/>
      <c r="U242" s="1"/>
      <c r="V242" s="1"/>
      <c r="W242" s="1"/>
      <c r="X242" s="1"/>
      <c r="Y242" s="1"/>
      <c r="Z242" s="1"/>
    </row>
    <row r="243" spans="1:26">
      <c r="A243" s="1"/>
      <c r="B243" s="16"/>
      <c r="C243" s="16"/>
      <c r="D243" s="16"/>
      <c r="E243" s="16"/>
      <c r="F243" s="16"/>
      <c r="G243" s="16"/>
      <c r="K243" s="1"/>
      <c r="L243" s="1"/>
      <c r="M243" s="1"/>
      <c r="N243" s="1"/>
      <c r="O243" s="1"/>
      <c r="P243" s="1"/>
      <c r="Q243" s="1"/>
      <c r="R243" s="1"/>
      <c r="S243" s="1"/>
      <c r="T243" s="1"/>
      <c r="U243" s="1"/>
      <c r="V243" s="1"/>
      <c r="W243" s="1"/>
      <c r="X243" s="1"/>
      <c r="Y243" s="1"/>
      <c r="Z243" s="1"/>
    </row>
    <row r="244" spans="1:26">
      <c r="A244" s="1"/>
      <c r="B244" s="16"/>
      <c r="C244" s="16"/>
      <c r="D244" s="16"/>
      <c r="E244" s="16"/>
      <c r="F244" s="16"/>
      <c r="G244" s="16"/>
      <c r="K244" s="1"/>
      <c r="L244" s="1"/>
      <c r="M244" s="1"/>
      <c r="N244" s="1"/>
      <c r="O244" s="1"/>
      <c r="P244" s="1"/>
      <c r="Q244" s="1"/>
      <c r="R244" s="1"/>
      <c r="S244" s="1"/>
      <c r="T244" s="1"/>
      <c r="U244" s="1"/>
      <c r="V244" s="1"/>
      <c r="W244" s="1"/>
      <c r="X244" s="1"/>
      <c r="Y244" s="1"/>
      <c r="Z244" s="1"/>
    </row>
    <row r="245" spans="1:26">
      <c r="A245" s="1"/>
      <c r="B245" s="16"/>
      <c r="C245" s="16"/>
      <c r="D245" s="16"/>
      <c r="E245" s="16"/>
      <c r="F245" s="16"/>
      <c r="G245" s="16"/>
      <c r="K245" s="1"/>
      <c r="L245" s="1"/>
      <c r="M245" s="1"/>
      <c r="N245" s="1"/>
      <c r="O245" s="1"/>
      <c r="P245" s="1"/>
      <c r="Q245" s="1"/>
      <c r="R245" s="1"/>
      <c r="S245" s="1"/>
      <c r="T245" s="1"/>
      <c r="U245" s="1"/>
      <c r="V245" s="1"/>
      <c r="W245" s="1"/>
      <c r="X245" s="1"/>
      <c r="Y245" s="1"/>
      <c r="Z245" s="1"/>
    </row>
    <row r="246" spans="1:26">
      <c r="A246" s="1"/>
      <c r="B246" s="16"/>
      <c r="C246" s="16"/>
      <c r="D246" s="16"/>
      <c r="E246" s="16"/>
      <c r="F246" s="16"/>
      <c r="G246" s="16"/>
      <c r="K246" s="1"/>
      <c r="L246" s="1"/>
      <c r="M246" s="1"/>
      <c r="N246" s="1"/>
      <c r="O246" s="1"/>
      <c r="P246" s="1"/>
      <c r="Q246" s="1"/>
      <c r="R246" s="1"/>
      <c r="S246" s="1"/>
      <c r="T246" s="1"/>
      <c r="U246" s="1"/>
      <c r="V246" s="1"/>
      <c r="W246" s="1"/>
      <c r="X246" s="1"/>
      <c r="Y246" s="1"/>
      <c r="Z246" s="1"/>
    </row>
    <row r="247" spans="1:26">
      <c r="A247" s="1"/>
      <c r="B247" s="16"/>
      <c r="C247" s="16"/>
      <c r="D247" s="16"/>
      <c r="E247" s="16"/>
      <c r="F247" s="16"/>
      <c r="G247" s="16"/>
      <c r="K247" s="1"/>
      <c r="L247" s="1"/>
      <c r="M247" s="1"/>
      <c r="N247" s="1"/>
      <c r="O247" s="1"/>
      <c r="P247" s="1"/>
      <c r="Q247" s="1"/>
      <c r="R247" s="1"/>
      <c r="S247" s="1"/>
      <c r="T247" s="1"/>
      <c r="U247" s="1"/>
      <c r="V247" s="1"/>
      <c r="W247" s="1"/>
      <c r="X247" s="1"/>
      <c r="Y247" s="1"/>
      <c r="Z247" s="1"/>
    </row>
    <row r="248" spans="1:26">
      <c r="A248" s="1"/>
      <c r="B248" s="16"/>
      <c r="C248" s="16"/>
      <c r="D248" s="16"/>
      <c r="E248" s="16"/>
      <c r="F248" s="16"/>
      <c r="G248" s="16"/>
      <c r="K248" s="1"/>
      <c r="L248" s="1"/>
      <c r="M248" s="1"/>
      <c r="N248" s="1"/>
      <c r="O248" s="1"/>
      <c r="P248" s="1"/>
      <c r="Q248" s="1"/>
      <c r="R248" s="1"/>
      <c r="S248" s="1"/>
      <c r="T248" s="1"/>
      <c r="U248" s="1"/>
      <c r="V248" s="1"/>
      <c r="W248" s="1"/>
      <c r="X248" s="1"/>
      <c r="Y248" s="1"/>
      <c r="Z248" s="1"/>
    </row>
    <row r="249" spans="1:26">
      <c r="A249" s="1"/>
      <c r="B249" s="16"/>
      <c r="C249" s="16"/>
      <c r="D249" s="16"/>
      <c r="E249" s="16"/>
      <c r="F249" s="16"/>
      <c r="G249" s="16"/>
      <c r="K249" s="1"/>
      <c r="L249" s="1"/>
      <c r="M249" s="1"/>
      <c r="N249" s="1"/>
      <c r="O249" s="1"/>
      <c r="P249" s="1"/>
      <c r="Q249" s="1"/>
      <c r="R249" s="1"/>
      <c r="S249" s="1"/>
      <c r="T249" s="1"/>
      <c r="U249" s="1"/>
      <c r="V249" s="1"/>
      <c r="W249" s="1"/>
      <c r="X249" s="1"/>
      <c r="Y249" s="1"/>
      <c r="Z249" s="1"/>
    </row>
    <row r="250" spans="1:26">
      <c r="A250" s="1"/>
      <c r="B250" s="16"/>
      <c r="C250" s="16"/>
      <c r="D250" s="16"/>
      <c r="E250" s="16"/>
      <c r="F250" s="16"/>
      <c r="G250" s="16"/>
      <c r="K250" s="1"/>
      <c r="L250" s="1"/>
      <c r="M250" s="1"/>
      <c r="N250" s="1"/>
      <c r="O250" s="1"/>
      <c r="P250" s="1"/>
      <c r="Q250" s="1"/>
      <c r="R250" s="1"/>
      <c r="S250" s="1"/>
      <c r="T250" s="1"/>
      <c r="U250" s="1"/>
      <c r="V250" s="1"/>
      <c r="W250" s="1"/>
      <c r="X250" s="1"/>
      <c r="Y250" s="1"/>
      <c r="Z250" s="1"/>
    </row>
    <row r="251" spans="1:26">
      <c r="A251" s="1"/>
      <c r="B251" s="16"/>
      <c r="C251" s="16"/>
      <c r="D251" s="16"/>
      <c r="E251" s="16"/>
      <c r="F251" s="16"/>
      <c r="G251" s="16"/>
      <c r="K251" s="1"/>
      <c r="L251" s="1"/>
      <c r="M251" s="1"/>
      <c r="N251" s="1"/>
      <c r="O251" s="1"/>
      <c r="P251" s="1"/>
      <c r="Q251" s="1"/>
      <c r="R251" s="1"/>
      <c r="S251" s="1"/>
      <c r="T251" s="1"/>
      <c r="U251" s="1"/>
      <c r="V251" s="1"/>
      <c r="W251" s="1"/>
      <c r="X251" s="1"/>
      <c r="Y251" s="1"/>
      <c r="Z251" s="1"/>
    </row>
    <row r="252" spans="1:26">
      <c r="A252" s="1"/>
      <c r="B252" s="16"/>
      <c r="C252" s="16"/>
      <c r="D252" s="16"/>
      <c r="E252" s="16"/>
      <c r="F252" s="16"/>
      <c r="G252" s="16"/>
      <c r="K252" s="1"/>
      <c r="L252" s="1"/>
      <c r="M252" s="1"/>
      <c r="N252" s="1"/>
      <c r="O252" s="1"/>
      <c r="P252" s="1"/>
      <c r="Q252" s="1"/>
      <c r="R252" s="1"/>
      <c r="S252" s="1"/>
      <c r="T252" s="1"/>
      <c r="U252" s="1"/>
      <c r="V252" s="1"/>
      <c r="W252" s="1"/>
      <c r="X252" s="1"/>
      <c r="Y252" s="1"/>
      <c r="Z252" s="1"/>
    </row>
    <row r="253" spans="1:26">
      <c r="A253" s="1"/>
      <c r="B253" s="16"/>
      <c r="C253" s="16"/>
      <c r="D253" s="16"/>
      <c r="E253" s="16"/>
      <c r="F253" s="16"/>
      <c r="G253" s="16"/>
      <c r="K253" s="1"/>
      <c r="L253" s="1"/>
      <c r="M253" s="1"/>
      <c r="N253" s="1"/>
      <c r="O253" s="1"/>
      <c r="P253" s="1"/>
      <c r="Q253" s="1"/>
      <c r="R253" s="1"/>
      <c r="S253" s="1"/>
      <c r="T253" s="1"/>
      <c r="U253" s="1"/>
      <c r="V253" s="1"/>
      <c r="W253" s="1"/>
      <c r="X253" s="1"/>
      <c r="Y253" s="1"/>
      <c r="Z253" s="1"/>
    </row>
    <row r="254" spans="1:26">
      <c r="A254" s="1"/>
      <c r="B254" s="16"/>
      <c r="C254" s="16"/>
      <c r="D254" s="16"/>
      <c r="E254" s="16"/>
      <c r="F254" s="16"/>
      <c r="G254" s="16"/>
      <c r="K254" s="1"/>
      <c r="L254" s="1"/>
      <c r="M254" s="1"/>
      <c r="N254" s="1"/>
      <c r="O254" s="1"/>
      <c r="P254" s="1"/>
      <c r="Q254" s="1"/>
      <c r="R254" s="1"/>
      <c r="S254" s="1"/>
      <c r="T254" s="1"/>
      <c r="U254" s="1"/>
      <c r="V254" s="1"/>
      <c r="W254" s="1"/>
      <c r="X254" s="1"/>
      <c r="Y254" s="1"/>
      <c r="Z254" s="1"/>
    </row>
    <row r="255" spans="1:26">
      <c r="A255" s="1"/>
      <c r="B255" s="16"/>
      <c r="C255" s="16"/>
      <c r="D255" s="16"/>
      <c r="E255" s="16"/>
      <c r="F255" s="16"/>
      <c r="G255" s="16"/>
      <c r="K255" s="1"/>
      <c r="L255" s="1"/>
      <c r="M255" s="1"/>
      <c r="N255" s="1"/>
      <c r="O255" s="1"/>
      <c r="P255" s="1"/>
      <c r="Q255" s="1"/>
      <c r="R255" s="1"/>
      <c r="S255" s="1"/>
      <c r="T255" s="1"/>
      <c r="U255" s="1"/>
      <c r="V255" s="1"/>
      <c r="W255" s="1"/>
      <c r="X255" s="1"/>
      <c r="Y255" s="1"/>
      <c r="Z255" s="1"/>
    </row>
    <row r="256" spans="1:26">
      <c r="A256" s="1"/>
      <c r="B256" s="16"/>
      <c r="C256" s="16"/>
      <c r="D256" s="16"/>
      <c r="E256" s="16"/>
      <c r="F256" s="16"/>
      <c r="G256" s="16"/>
      <c r="K256" s="1"/>
      <c r="L256" s="1"/>
      <c r="M256" s="1"/>
      <c r="N256" s="1"/>
      <c r="O256" s="1"/>
      <c r="P256" s="1"/>
      <c r="Q256" s="1"/>
      <c r="R256" s="1"/>
      <c r="S256" s="1"/>
      <c r="T256" s="1"/>
      <c r="U256" s="1"/>
      <c r="V256" s="1"/>
      <c r="W256" s="1"/>
      <c r="X256" s="1"/>
      <c r="Y256" s="1"/>
      <c r="Z256" s="1"/>
    </row>
    <row r="257" spans="1:26">
      <c r="A257" s="1"/>
      <c r="B257" s="16"/>
      <c r="C257" s="16"/>
      <c r="D257" s="16"/>
      <c r="E257" s="16"/>
      <c r="F257" s="16"/>
      <c r="G257" s="16"/>
      <c r="K257" s="1"/>
      <c r="L257" s="1"/>
      <c r="M257" s="1"/>
      <c r="N257" s="1"/>
      <c r="O257" s="1"/>
      <c r="P257" s="1"/>
      <c r="Q257" s="1"/>
      <c r="R257" s="1"/>
      <c r="S257" s="1"/>
      <c r="T257" s="1"/>
      <c r="U257" s="1"/>
      <c r="V257" s="1"/>
      <c r="W257" s="1"/>
      <c r="X257" s="1"/>
      <c r="Y257" s="1"/>
      <c r="Z257" s="1"/>
    </row>
    <row r="258" spans="1:26">
      <c r="A258" s="1"/>
      <c r="B258" s="16"/>
      <c r="C258" s="16"/>
      <c r="D258" s="16"/>
      <c r="E258" s="16"/>
      <c r="F258" s="16"/>
      <c r="G258" s="16"/>
      <c r="K258" s="1"/>
      <c r="L258" s="1"/>
      <c r="M258" s="1"/>
      <c r="N258" s="1"/>
      <c r="O258" s="1"/>
      <c r="P258" s="1"/>
      <c r="Q258" s="1"/>
      <c r="R258" s="1"/>
      <c r="S258" s="1"/>
      <c r="T258" s="1"/>
      <c r="U258" s="1"/>
      <c r="V258" s="1"/>
      <c r="W258" s="1"/>
      <c r="X258" s="1"/>
      <c r="Y258" s="1"/>
      <c r="Z258" s="1"/>
    </row>
    <row r="259" spans="1:26">
      <c r="A259" s="1"/>
      <c r="B259" s="16"/>
      <c r="C259" s="16"/>
      <c r="D259" s="16"/>
      <c r="E259" s="16"/>
      <c r="F259" s="16"/>
      <c r="G259" s="16"/>
      <c r="K259" s="1"/>
      <c r="L259" s="1"/>
      <c r="M259" s="1"/>
      <c r="N259" s="1"/>
      <c r="O259" s="1"/>
      <c r="P259" s="1"/>
      <c r="Q259" s="1"/>
      <c r="R259" s="1"/>
      <c r="S259" s="1"/>
      <c r="T259" s="1"/>
      <c r="U259" s="1"/>
      <c r="V259" s="1"/>
      <c r="W259" s="1"/>
      <c r="X259" s="1"/>
      <c r="Y259" s="1"/>
      <c r="Z259" s="1"/>
    </row>
    <row r="260" spans="1:26">
      <c r="A260" s="1"/>
      <c r="B260" s="16"/>
      <c r="C260" s="16"/>
      <c r="D260" s="16"/>
      <c r="E260" s="16"/>
      <c r="F260" s="16"/>
      <c r="G260" s="16"/>
      <c r="K260" s="1"/>
      <c r="L260" s="1"/>
      <c r="M260" s="1"/>
      <c r="N260" s="1"/>
      <c r="O260" s="1"/>
      <c r="P260" s="1"/>
      <c r="Q260" s="1"/>
      <c r="R260" s="1"/>
      <c r="S260" s="1"/>
      <c r="T260" s="1"/>
      <c r="U260" s="1"/>
      <c r="V260" s="1"/>
      <c r="W260" s="1"/>
      <c r="X260" s="1"/>
      <c r="Y260" s="1"/>
      <c r="Z260" s="1"/>
    </row>
    <row r="261" spans="1:26">
      <c r="A261" s="1"/>
      <c r="B261" s="16"/>
      <c r="C261" s="16"/>
      <c r="D261" s="16"/>
      <c r="E261" s="16"/>
      <c r="F261" s="16"/>
      <c r="G261" s="16"/>
      <c r="K261" s="1"/>
      <c r="L261" s="1"/>
      <c r="M261" s="1"/>
      <c r="N261" s="1"/>
      <c r="O261" s="1"/>
      <c r="P261" s="1"/>
      <c r="Q261" s="1"/>
      <c r="R261" s="1"/>
      <c r="S261" s="1"/>
      <c r="T261" s="1"/>
      <c r="U261" s="1"/>
      <c r="V261" s="1"/>
      <c r="W261" s="1"/>
      <c r="X261" s="1"/>
      <c r="Y261" s="1"/>
      <c r="Z261" s="1"/>
    </row>
    <row r="262" spans="1:26">
      <c r="A262" s="1"/>
      <c r="B262" s="16"/>
      <c r="C262" s="16"/>
      <c r="D262" s="16"/>
      <c r="E262" s="16"/>
      <c r="F262" s="16"/>
      <c r="G262" s="16"/>
      <c r="K262" s="1"/>
      <c r="L262" s="1"/>
      <c r="M262" s="1"/>
      <c r="N262" s="1"/>
      <c r="O262" s="1"/>
      <c r="P262" s="1"/>
      <c r="Q262" s="1"/>
      <c r="R262" s="1"/>
      <c r="S262" s="1"/>
      <c r="T262" s="1"/>
      <c r="U262" s="1"/>
      <c r="V262" s="1"/>
      <c r="W262" s="1"/>
      <c r="X262" s="1"/>
      <c r="Y262" s="1"/>
      <c r="Z262" s="1"/>
    </row>
    <row r="263" spans="1:26">
      <c r="A263" s="1"/>
      <c r="B263" s="16"/>
      <c r="C263" s="16"/>
      <c r="D263" s="16"/>
      <c r="E263" s="16"/>
      <c r="F263" s="16"/>
      <c r="G263" s="16"/>
      <c r="K263" s="1"/>
      <c r="L263" s="1"/>
      <c r="M263" s="1"/>
      <c r="N263" s="1"/>
      <c r="O263" s="1"/>
      <c r="P263" s="1"/>
      <c r="Q263" s="1"/>
      <c r="R263" s="1"/>
      <c r="S263" s="1"/>
      <c r="T263" s="1"/>
      <c r="U263" s="1"/>
      <c r="V263" s="1"/>
      <c r="W263" s="1"/>
      <c r="X263" s="1"/>
      <c r="Y263" s="1"/>
      <c r="Z263" s="1"/>
    </row>
    <row r="264" spans="1:26">
      <c r="A264" s="1"/>
      <c r="B264" s="16"/>
      <c r="C264" s="16"/>
      <c r="D264" s="16"/>
      <c r="E264" s="16"/>
      <c r="F264" s="16"/>
      <c r="G264" s="16"/>
      <c r="K264" s="1"/>
      <c r="L264" s="1"/>
      <c r="M264" s="1"/>
      <c r="N264" s="1"/>
      <c r="O264" s="1"/>
      <c r="P264" s="1"/>
      <c r="Q264" s="1"/>
      <c r="R264" s="1"/>
      <c r="S264" s="1"/>
      <c r="T264" s="1"/>
      <c r="U264" s="1"/>
      <c r="V264" s="1"/>
      <c r="W264" s="1"/>
      <c r="X264" s="1"/>
      <c r="Y264" s="1"/>
      <c r="Z264" s="1"/>
    </row>
    <row r="265" spans="1:26">
      <c r="A265" s="1"/>
      <c r="B265" s="16"/>
      <c r="C265" s="16"/>
      <c r="D265" s="16"/>
      <c r="E265" s="16"/>
      <c r="F265" s="16"/>
      <c r="G265" s="16"/>
      <c r="K265" s="1"/>
      <c r="L265" s="1"/>
      <c r="M265" s="1"/>
      <c r="N265" s="1"/>
      <c r="O265" s="1"/>
      <c r="P265" s="1"/>
      <c r="Q265" s="1"/>
      <c r="R265" s="1"/>
      <c r="S265" s="1"/>
      <c r="T265" s="1"/>
      <c r="U265" s="1"/>
      <c r="V265" s="1"/>
      <c r="W265" s="1"/>
      <c r="X265" s="1"/>
      <c r="Y265" s="1"/>
      <c r="Z265" s="1"/>
    </row>
    <row r="266" spans="1:26">
      <c r="A266" s="1"/>
      <c r="B266" s="16"/>
      <c r="C266" s="16"/>
      <c r="D266" s="16"/>
      <c r="E266" s="16"/>
      <c r="F266" s="16"/>
      <c r="G266" s="16"/>
      <c r="K266" s="1"/>
      <c r="L266" s="1"/>
      <c r="M266" s="1"/>
      <c r="N266" s="1"/>
      <c r="O266" s="1"/>
      <c r="P266" s="1"/>
      <c r="Q266" s="1"/>
      <c r="R266" s="1"/>
      <c r="S266" s="1"/>
      <c r="T266" s="1"/>
      <c r="U266" s="1"/>
      <c r="V266" s="1"/>
      <c r="W266" s="1"/>
      <c r="X266" s="1"/>
      <c r="Y266" s="1"/>
      <c r="Z266" s="1"/>
    </row>
    <row r="267" spans="1:26">
      <c r="A267" s="1"/>
      <c r="B267" s="16"/>
      <c r="C267" s="16"/>
      <c r="D267" s="16"/>
      <c r="E267" s="16"/>
      <c r="F267" s="16"/>
      <c r="G267" s="16"/>
      <c r="K267" s="1"/>
      <c r="L267" s="1"/>
      <c r="M267" s="1"/>
      <c r="N267" s="1"/>
      <c r="O267" s="1"/>
      <c r="P267" s="1"/>
      <c r="Q267" s="1"/>
      <c r="R267" s="1"/>
      <c r="S267" s="1"/>
      <c r="T267" s="1"/>
      <c r="U267" s="1"/>
      <c r="V267" s="1"/>
      <c r="W267" s="1"/>
      <c r="X267" s="1"/>
      <c r="Y267" s="1"/>
      <c r="Z267" s="1"/>
    </row>
    <row r="268" spans="1:26">
      <c r="A268" s="1"/>
      <c r="B268" s="16"/>
      <c r="C268" s="16"/>
      <c r="D268" s="16"/>
      <c r="E268" s="16"/>
      <c r="F268" s="16"/>
      <c r="G268" s="16"/>
      <c r="K268" s="1"/>
      <c r="L268" s="1"/>
      <c r="M268" s="1"/>
      <c r="N268" s="1"/>
      <c r="O268" s="1"/>
      <c r="P268" s="1"/>
      <c r="Q268" s="1"/>
      <c r="R268" s="1"/>
      <c r="S268" s="1"/>
      <c r="T268" s="1"/>
      <c r="U268" s="1"/>
      <c r="V268" s="1"/>
      <c r="W268" s="1"/>
      <c r="X268" s="1"/>
      <c r="Y268" s="1"/>
      <c r="Z268" s="1"/>
    </row>
    <row r="269" spans="1:26">
      <c r="A269" s="1"/>
      <c r="B269" s="16"/>
      <c r="C269" s="16"/>
      <c r="D269" s="16"/>
      <c r="E269" s="16"/>
      <c r="F269" s="16"/>
      <c r="G269" s="16"/>
      <c r="K269" s="1"/>
      <c r="L269" s="1"/>
      <c r="M269" s="1"/>
      <c r="N269" s="1"/>
      <c r="O269" s="1"/>
      <c r="P269" s="1"/>
      <c r="Q269" s="1"/>
      <c r="R269" s="1"/>
      <c r="S269" s="1"/>
      <c r="T269" s="1"/>
      <c r="U269" s="1"/>
      <c r="V269" s="1"/>
      <c r="W269" s="1"/>
      <c r="X269" s="1"/>
      <c r="Y269" s="1"/>
      <c r="Z269" s="1"/>
    </row>
    <row r="270" spans="1:26">
      <c r="A270" s="1"/>
      <c r="B270" s="16"/>
      <c r="C270" s="16"/>
      <c r="D270" s="16"/>
      <c r="E270" s="16"/>
      <c r="F270" s="16"/>
      <c r="G270" s="16"/>
      <c r="K270" s="1"/>
      <c r="L270" s="1"/>
      <c r="M270" s="1"/>
      <c r="N270" s="1"/>
      <c r="O270" s="1"/>
      <c r="P270" s="1"/>
      <c r="Q270" s="1"/>
      <c r="R270" s="1"/>
      <c r="S270" s="1"/>
      <c r="T270" s="1"/>
      <c r="U270" s="1"/>
      <c r="V270" s="1"/>
      <c r="W270" s="1"/>
      <c r="X270" s="1"/>
      <c r="Y270" s="1"/>
      <c r="Z270" s="1"/>
    </row>
    <row r="271" spans="1:26">
      <c r="A271" s="1"/>
      <c r="B271" s="16"/>
      <c r="C271" s="16"/>
      <c r="D271" s="16"/>
      <c r="E271" s="16"/>
      <c r="F271" s="16"/>
      <c r="G271" s="16"/>
      <c r="K271" s="1"/>
      <c r="L271" s="1"/>
      <c r="M271" s="1"/>
      <c r="N271" s="1"/>
      <c r="O271" s="1"/>
      <c r="P271" s="1"/>
      <c r="Q271" s="1"/>
      <c r="R271" s="1"/>
      <c r="S271" s="1"/>
      <c r="T271" s="1"/>
      <c r="U271" s="1"/>
      <c r="V271" s="1"/>
      <c r="W271" s="1"/>
      <c r="X271" s="1"/>
      <c r="Y271" s="1"/>
      <c r="Z271" s="1"/>
    </row>
    <row r="272" spans="1:26">
      <c r="A272" s="1"/>
      <c r="B272" s="16"/>
      <c r="C272" s="16"/>
      <c r="D272" s="16"/>
      <c r="E272" s="16"/>
      <c r="F272" s="16"/>
      <c r="G272" s="16"/>
      <c r="K272" s="1"/>
      <c r="L272" s="1"/>
      <c r="M272" s="1"/>
      <c r="N272" s="1"/>
      <c r="O272" s="1"/>
      <c r="P272" s="1"/>
      <c r="Q272" s="1"/>
      <c r="R272" s="1"/>
      <c r="S272" s="1"/>
      <c r="T272" s="1"/>
      <c r="U272" s="1"/>
      <c r="V272" s="1"/>
      <c r="W272" s="1"/>
      <c r="X272" s="1"/>
      <c r="Y272" s="1"/>
      <c r="Z272" s="1"/>
    </row>
    <row r="273" spans="1:26">
      <c r="A273" s="1"/>
      <c r="B273" s="16"/>
      <c r="C273" s="16"/>
      <c r="D273" s="16"/>
      <c r="E273" s="16"/>
      <c r="F273" s="16"/>
      <c r="G273" s="16"/>
      <c r="K273" s="1"/>
      <c r="L273" s="1"/>
      <c r="M273" s="1"/>
      <c r="N273" s="1"/>
      <c r="O273" s="1"/>
      <c r="P273" s="1"/>
      <c r="Q273" s="1"/>
      <c r="R273" s="1"/>
      <c r="S273" s="1"/>
      <c r="T273" s="1"/>
      <c r="U273" s="1"/>
      <c r="V273" s="1"/>
      <c r="W273" s="1"/>
      <c r="X273" s="1"/>
      <c r="Y273" s="1"/>
      <c r="Z273" s="1"/>
    </row>
    <row r="274" spans="1:26">
      <c r="A274" s="1"/>
      <c r="B274" s="16"/>
      <c r="C274" s="16"/>
      <c r="D274" s="16"/>
      <c r="E274" s="16"/>
      <c r="F274" s="16"/>
      <c r="G274" s="16"/>
      <c r="K274" s="1"/>
      <c r="L274" s="1"/>
      <c r="M274" s="1"/>
      <c r="N274" s="1"/>
      <c r="O274" s="1"/>
      <c r="P274" s="1"/>
      <c r="Q274" s="1"/>
      <c r="R274" s="1"/>
      <c r="S274" s="1"/>
      <c r="T274" s="1"/>
      <c r="U274" s="1"/>
      <c r="V274" s="1"/>
      <c r="W274" s="1"/>
      <c r="X274" s="1"/>
      <c r="Y274" s="1"/>
      <c r="Z274" s="1"/>
    </row>
    <row r="275" spans="1:26">
      <c r="A275" s="1"/>
      <c r="B275" s="16"/>
      <c r="C275" s="16"/>
      <c r="D275" s="16"/>
      <c r="E275" s="16"/>
      <c r="F275" s="16"/>
      <c r="G275" s="16"/>
      <c r="K275" s="1"/>
      <c r="L275" s="1"/>
      <c r="M275" s="1"/>
      <c r="N275" s="1"/>
      <c r="O275" s="1"/>
      <c r="P275" s="1"/>
      <c r="Q275" s="1"/>
      <c r="R275" s="1"/>
      <c r="S275" s="1"/>
      <c r="T275" s="1"/>
      <c r="U275" s="1"/>
      <c r="V275" s="1"/>
      <c r="W275" s="1"/>
      <c r="X275" s="1"/>
      <c r="Y275" s="1"/>
      <c r="Z275" s="1"/>
    </row>
    <row r="276" spans="1:26">
      <c r="A276" s="1"/>
      <c r="B276" s="16"/>
      <c r="C276" s="16"/>
      <c r="D276" s="16"/>
      <c r="E276" s="16"/>
      <c r="F276" s="16"/>
      <c r="G276" s="16"/>
      <c r="K276" s="1"/>
      <c r="L276" s="1"/>
      <c r="M276" s="1"/>
      <c r="N276" s="1"/>
      <c r="O276" s="1"/>
      <c r="P276" s="1"/>
      <c r="Q276" s="1"/>
      <c r="R276" s="1"/>
      <c r="S276" s="1"/>
      <c r="T276" s="1"/>
      <c r="U276" s="1"/>
      <c r="V276" s="1"/>
      <c r="W276" s="1"/>
      <c r="X276" s="1"/>
      <c r="Y276" s="1"/>
      <c r="Z276" s="1"/>
    </row>
    <row r="277" spans="1:26">
      <c r="A277" s="1"/>
      <c r="B277" s="16"/>
      <c r="C277" s="16"/>
      <c r="D277" s="16"/>
      <c r="E277" s="16"/>
      <c r="F277" s="16"/>
      <c r="G277" s="16"/>
      <c r="K277" s="1"/>
      <c r="L277" s="1"/>
      <c r="M277" s="1"/>
      <c r="N277" s="1"/>
      <c r="O277" s="1"/>
      <c r="P277" s="1"/>
      <c r="Q277" s="1"/>
      <c r="R277" s="1"/>
      <c r="S277" s="1"/>
      <c r="T277" s="1"/>
      <c r="U277" s="1"/>
      <c r="V277" s="1"/>
      <c r="W277" s="1"/>
      <c r="X277" s="1"/>
      <c r="Y277" s="1"/>
      <c r="Z277" s="1"/>
    </row>
    <row r="278" spans="1:26">
      <c r="A278" s="1"/>
      <c r="B278" s="16"/>
      <c r="C278" s="16"/>
      <c r="D278" s="16"/>
      <c r="E278" s="16"/>
      <c r="F278" s="16"/>
      <c r="G278" s="16"/>
      <c r="K278" s="1"/>
      <c r="L278" s="1"/>
      <c r="M278" s="1"/>
      <c r="N278" s="1"/>
      <c r="O278" s="1"/>
      <c r="P278" s="1"/>
      <c r="Q278" s="1"/>
      <c r="R278" s="1"/>
      <c r="S278" s="1"/>
      <c r="T278" s="1"/>
      <c r="U278" s="1"/>
      <c r="V278" s="1"/>
      <c r="W278" s="1"/>
      <c r="X278" s="1"/>
      <c r="Y278" s="1"/>
      <c r="Z278" s="1"/>
    </row>
    <row r="279" spans="1:26">
      <c r="A279" s="1"/>
      <c r="B279" s="16"/>
      <c r="C279" s="16"/>
      <c r="D279" s="16"/>
      <c r="E279" s="16"/>
      <c r="F279" s="16"/>
      <c r="G279" s="16"/>
      <c r="K279" s="1"/>
      <c r="L279" s="1"/>
      <c r="M279" s="1"/>
      <c r="N279" s="1"/>
      <c r="O279" s="1"/>
      <c r="P279" s="1"/>
      <c r="Q279" s="1"/>
      <c r="R279" s="1"/>
      <c r="S279" s="1"/>
      <c r="T279" s="1"/>
      <c r="U279" s="1"/>
      <c r="V279" s="1"/>
      <c r="W279" s="1"/>
      <c r="X279" s="1"/>
      <c r="Y279" s="1"/>
      <c r="Z279" s="1"/>
    </row>
    <row r="280" spans="1:26">
      <c r="A280" s="1"/>
      <c r="B280" s="16"/>
      <c r="C280" s="16"/>
      <c r="D280" s="16"/>
      <c r="E280" s="16"/>
      <c r="F280" s="16"/>
      <c r="G280" s="16"/>
      <c r="K280" s="1"/>
      <c r="L280" s="1"/>
      <c r="M280" s="1"/>
      <c r="N280" s="1"/>
      <c r="O280" s="1"/>
      <c r="P280" s="1"/>
      <c r="Q280" s="1"/>
      <c r="R280" s="1"/>
      <c r="S280" s="1"/>
      <c r="T280" s="1"/>
      <c r="U280" s="1"/>
      <c r="V280" s="1"/>
      <c r="W280" s="1"/>
      <c r="X280" s="1"/>
      <c r="Y280" s="1"/>
      <c r="Z280" s="1"/>
    </row>
    <row r="281" spans="1:26">
      <c r="A281" s="1"/>
      <c r="B281" s="16"/>
      <c r="C281" s="16"/>
      <c r="D281" s="16"/>
      <c r="E281" s="16"/>
      <c r="F281" s="16"/>
      <c r="G281" s="16"/>
      <c r="K281" s="1"/>
      <c r="L281" s="1"/>
      <c r="M281" s="1"/>
      <c r="N281" s="1"/>
      <c r="O281" s="1"/>
      <c r="P281" s="1"/>
      <c r="Q281" s="1"/>
      <c r="R281" s="1"/>
      <c r="S281" s="1"/>
      <c r="T281" s="1"/>
      <c r="U281" s="1"/>
      <c r="V281" s="1"/>
      <c r="W281" s="1"/>
      <c r="X281" s="1"/>
      <c r="Y281" s="1"/>
      <c r="Z281" s="1"/>
    </row>
    <row r="282" spans="1:26">
      <c r="A282" s="1"/>
      <c r="B282" s="16"/>
      <c r="C282" s="16"/>
      <c r="D282" s="16"/>
      <c r="E282" s="16"/>
      <c r="F282" s="16"/>
      <c r="G282" s="16"/>
      <c r="K282" s="1"/>
      <c r="L282" s="1"/>
      <c r="M282" s="1"/>
      <c r="N282" s="1"/>
      <c r="O282" s="1"/>
      <c r="P282" s="1"/>
      <c r="Q282" s="1"/>
      <c r="R282" s="1"/>
      <c r="S282" s="1"/>
      <c r="T282" s="1"/>
      <c r="U282" s="1"/>
      <c r="V282" s="1"/>
      <c r="W282" s="1"/>
      <c r="X282" s="1"/>
      <c r="Y282" s="1"/>
      <c r="Z282" s="1"/>
    </row>
    <row r="283" spans="1:26">
      <c r="A283" s="1"/>
      <c r="B283" s="16"/>
      <c r="C283" s="16"/>
      <c r="D283" s="16"/>
      <c r="E283" s="16"/>
      <c r="F283" s="16"/>
      <c r="G283" s="16"/>
      <c r="K283" s="1"/>
      <c r="L283" s="1"/>
      <c r="M283" s="1"/>
      <c r="N283" s="1"/>
      <c r="O283" s="1"/>
      <c r="P283" s="1"/>
      <c r="Q283" s="1"/>
      <c r="R283" s="1"/>
      <c r="S283" s="1"/>
      <c r="T283" s="1"/>
      <c r="U283" s="1"/>
      <c r="V283" s="1"/>
      <c r="W283" s="1"/>
      <c r="X283" s="1"/>
      <c r="Y283" s="1"/>
      <c r="Z283" s="1"/>
    </row>
    <row r="284" spans="1:26">
      <c r="A284" s="1"/>
      <c r="B284" s="16"/>
      <c r="C284" s="16"/>
      <c r="D284" s="16"/>
      <c r="E284" s="16"/>
      <c r="F284" s="16"/>
      <c r="G284" s="16"/>
      <c r="K284" s="1"/>
      <c r="L284" s="1"/>
      <c r="M284" s="1"/>
      <c r="N284" s="1"/>
      <c r="O284" s="1"/>
      <c r="P284" s="1"/>
      <c r="Q284" s="1"/>
      <c r="R284" s="1"/>
      <c r="S284" s="1"/>
      <c r="T284" s="1"/>
      <c r="U284" s="1"/>
      <c r="V284" s="1"/>
      <c r="W284" s="1"/>
      <c r="X284" s="1"/>
      <c r="Y284" s="1"/>
      <c r="Z284" s="1"/>
    </row>
    <row r="285" spans="1:26">
      <c r="A285" s="1"/>
      <c r="B285" s="16"/>
      <c r="C285" s="16"/>
      <c r="D285" s="16"/>
      <c r="E285" s="16"/>
      <c r="F285" s="16"/>
      <c r="G285" s="16"/>
      <c r="K285" s="1"/>
      <c r="L285" s="1"/>
      <c r="M285" s="1"/>
      <c r="N285" s="1"/>
      <c r="O285" s="1"/>
      <c r="P285" s="1"/>
      <c r="Q285" s="1"/>
      <c r="R285" s="1"/>
      <c r="S285" s="1"/>
      <c r="T285" s="1"/>
      <c r="U285" s="1"/>
      <c r="V285" s="1"/>
      <c r="W285" s="1"/>
      <c r="X285" s="1"/>
      <c r="Y285" s="1"/>
      <c r="Z285" s="1"/>
    </row>
    <row r="286" spans="1:26">
      <c r="A286" s="1"/>
      <c r="B286" s="16"/>
      <c r="C286" s="16"/>
      <c r="D286" s="16"/>
      <c r="E286" s="16"/>
      <c r="F286" s="16"/>
      <c r="G286" s="16"/>
      <c r="K286" s="1"/>
      <c r="L286" s="1"/>
      <c r="M286" s="1"/>
      <c r="N286" s="1"/>
      <c r="O286" s="1"/>
      <c r="P286" s="1"/>
      <c r="Q286" s="1"/>
      <c r="R286" s="1"/>
      <c r="S286" s="1"/>
      <c r="T286" s="1"/>
      <c r="U286" s="1"/>
      <c r="V286" s="1"/>
      <c r="W286" s="1"/>
      <c r="X286" s="1"/>
      <c r="Y286" s="1"/>
      <c r="Z286" s="1"/>
    </row>
    <row r="287" spans="1:26">
      <c r="A287" s="1"/>
      <c r="B287" s="16"/>
      <c r="C287" s="16"/>
      <c r="D287" s="16"/>
      <c r="E287" s="16"/>
      <c r="F287" s="16"/>
      <c r="G287" s="16"/>
      <c r="K287" s="1"/>
      <c r="L287" s="1"/>
      <c r="M287" s="1"/>
      <c r="N287" s="1"/>
      <c r="O287" s="1"/>
      <c r="P287" s="1"/>
      <c r="Q287" s="1"/>
      <c r="R287" s="1"/>
      <c r="S287" s="1"/>
      <c r="T287" s="1"/>
      <c r="U287" s="1"/>
      <c r="V287" s="1"/>
      <c r="W287" s="1"/>
      <c r="X287" s="1"/>
      <c r="Y287" s="1"/>
      <c r="Z287" s="1"/>
    </row>
    <row r="288" spans="1:26">
      <c r="A288" s="1"/>
      <c r="B288" s="16"/>
      <c r="C288" s="16"/>
      <c r="D288" s="16"/>
      <c r="E288" s="16"/>
      <c r="F288" s="16"/>
      <c r="G288" s="16"/>
      <c r="K288" s="1"/>
      <c r="L288" s="1"/>
      <c r="M288" s="1"/>
      <c r="N288" s="1"/>
      <c r="O288" s="1"/>
      <c r="P288" s="1"/>
      <c r="Q288" s="1"/>
      <c r="R288" s="1"/>
      <c r="S288" s="1"/>
      <c r="T288" s="1"/>
      <c r="U288" s="1"/>
      <c r="V288" s="1"/>
      <c r="W288" s="1"/>
      <c r="X288" s="1"/>
      <c r="Y288" s="1"/>
      <c r="Z288" s="1"/>
    </row>
    <row r="289" spans="1:26">
      <c r="A289" s="1"/>
      <c r="B289" s="16"/>
      <c r="C289" s="16"/>
      <c r="D289" s="16"/>
      <c r="E289" s="16"/>
      <c r="F289" s="16"/>
      <c r="G289" s="16"/>
      <c r="K289" s="1"/>
      <c r="L289" s="1"/>
      <c r="M289" s="1"/>
      <c r="N289" s="1"/>
      <c r="O289" s="1"/>
      <c r="P289" s="1"/>
      <c r="Q289" s="1"/>
      <c r="R289" s="1"/>
      <c r="S289" s="1"/>
      <c r="T289" s="1"/>
      <c r="U289" s="1"/>
      <c r="V289" s="1"/>
      <c r="W289" s="1"/>
      <c r="X289" s="1"/>
      <c r="Y289" s="1"/>
      <c r="Z289" s="1"/>
    </row>
    <row r="290" spans="1:26">
      <c r="A290" s="1"/>
      <c r="B290" s="16"/>
      <c r="C290" s="16"/>
      <c r="D290" s="16"/>
      <c r="E290" s="16"/>
      <c r="F290" s="16"/>
      <c r="G290" s="16"/>
      <c r="K290" s="1"/>
      <c r="L290" s="1"/>
      <c r="M290" s="1"/>
      <c r="N290" s="1"/>
      <c r="O290" s="1"/>
      <c r="P290" s="1"/>
      <c r="Q290" s="1"/>
      <c r="R290" s="1"/>
      <c r="S290" s="1"/>
      <c r="T290" s="1"/>
      <c r="U290" s="1"/>
      <c r="V290" s="1"/>
      <c r="W290" s="1"/>
      <c r="X290" s="1"/>
      <c r="Y290" s="1"/>
      <c r="Z290" s="1"/>
    </row>
    <row r="291" spans="1:26">
      <c r="A291" s="1"/>
      <c r="B291" s="16"/>
      <c r="C291" s="16"/>
      <c r="D291" s="16"/>
      <c r="E291" s="16"/>
      <c r="F291" s="16"/>
      <c r="G291" s="16"/>
      <c r="K291" s="1"/>
      <c r="L291" s="1"/>
      <c r="M291" s="1"/>
      <c r="N291" s="1"/>
      <c r="O291" s="1"/>
      <c r="P291" s="1"/>
      <c r="Q291" s="1"/>
      <c r="R291" s="1"/>
      <c r="S291" s="1"/>
      <c r="T291" s="1"/>
      <c r="U291" s="1"/>
      <c r="V291" s="1"/>
      <c r="W291" s="1"/>
      <c r="X291" s="1"/>
      <c r="Y291" s="1"/>
      <c r="Z291" s="1"/>
    </row>
    <row r="292" spans="1:26">
      <c r="A292" s="1"/>
      <c r="B292" s="16"/>
      <c r="C292" s="16"/>
      <c r="D292" s="16"/>
      <c r="E292" s="16"/>
      <c r="F292" s="16"/>
      <c r="G292" s="16"/>
      <c r="K292" s="1"/>
      <c r="L292" s="1"/>
      <c r="M292" s="1"/>
      <c r="N292" s="1"/>
      <c r="O292" s="1"/>
      <c r="P292" s="1"/>
      <c r="Q292" s="1"/>
      <c r="R292" s="1"/>
      <c r="S292" s="1"/>
      <c r="T292" s="1"/>
      <c r="U292" s="1"/>
      <c r="V292" s="1"/>
      <c r="W292" s="1"/>
      <c r="X292" s="1"/>
      <c r="Y292" s="1"/>
      <c r="Z292" s="1"/>
    </row>
    <row r="293" spans="1:26">
      <c r="A293" s="1"/>
      <c r="B293" s="16"/>
      <c r="C293" s="16"/>
      <c r="D293" s="16"/>
      <c r="E293" s="16"/>
      <c r="F293" s="16"/>
      <c r="G293" s="16"/>
      <c r="K293" s="1"/>
      <c r="L293" s="1"/>
      <c r="M293" s="1"/>
      <c r="N293" s="1"/>
      <c r="O293" s="1"/>
      <c r="P293" s="1"/>
      <c r="Q293" s="1"/>
      <c r="R293" s="1"/>
      <c r="S293" s="1"/>
      <c r="T293" s="1"/>
      <c r="U293" s="1"/>
      <c r="V293" s="1"/>
      <c r="W293" s="1"/>
      <c r="X293" s="1"/>
      <c r="Y293" s="1"/>
      <c r="Z293" s="1"/>
    </row>
    <row r="294" spans="1:26">
      <c r="A294" s="1"/>
      <c r="B294" s="16"/>
      <c r="C294" s="16"/>
      <c r="D294" s="16"/>
      <c r="E294" s="16"/>
      <c r="F294" s="16"/>
      <c r="G294" s="16"/>
      <c r="K294" s="1"/>
      <c r="L294" s="1"/>
      <c r="M294" s="1"/>
      <c r="N294" s="1"/>
      <c r="O294" s="1"/>
      <c r="P294" s="1"/>
      <c r="Q294" s="1"/>
      <c r="R294" s="1"/>
      <c r="S294" s="1"/>
      <c r="T294" s="1"/>
      <c r="U294" s="1"/>
      <c r="V294" s="1"/>
      <c r="W294" s="1"/>
      <c r="X294" s="1"/>
      <c r="Y294" s="1"/>
      <c r="Z294" s="1"/>
    </row>
    <row r="295" spans="1:26">
      <c r="A295" s="1"/>
      <c r="B295" s="16"/>
      <c r="C295" s="16"/>
      <c r="D295" s="16"/>
      <c r="E295" s="16"/>
      <c r="F295" s="16"/>
      <c r="G295" s="16"/>
      <c r="K295" s="1"/>
      <c r="L295" s="1"/>
      <c r="M295" s="1"/>
      <c r="N295" s="1"/>
      <c r="O295" s="1"/>
      <c r="P295" s="1"/>
      <c r="Q295" s="1"/>
      <c r="R295" s="1"/>
      <c r="S295" s="1"/>
      <c r="T295" s="1"/>
      <c r="U295" s="1"/>
      <c r="V295" s="1"/>
      <c r="W295" s="1"/>
      <c r="X295" s="1"/>
      <c r="Y295" s="1"/>
      <c r="Z295" s="1"/>
    </row>
    <row r="296" spans="1:26">
      <c r="A296" s="1"/>
      <c r="B296" s="16"/>
      <c r="C296" s="16"/>
      <c r="D296" s="16"/>
      <c r="E296" s="16"/>
      <c r="F296" s="16"/>
      <c r="G296" s="16"/>
      <c r="K296" s="1"/>
      <c r="L296" s="1"/>
      <c r="M296" s="1"/>
      <c r="N296" s="1"/>
      <c r="O296" s="1"/>
      <c r="P296" s="1"/>
      <c r="Q296" s="1"/>
      <c r="R296" s="1"/>
      <c r="S296" s="1"/>
      <c r="T296" s="1"/>
      <c r="U296" s="1"/>
      <c r="V296" s="1"/>
      <c r="W296" s="1"/>
      <c r="X296" s="1"/>
      <c r="Y296" s="1"/>
      <c r="Z296" s="1"/>
    </row>
    <row r="297" spans="1:26">
      <c r="A297" s="1"/>
      <c r="B297" s="16"/>
      <c r="C297" s="16"/>
      <c r="D297" s="16"/>
      <c r="E297" s="16"/>
      <c r="F297" s="16"/>
      <c r="G297" s="16"/>
      <c r="K297" s="1"/>
      <c r="L297" s="1"/>
      <c r="M297" s="1"/>
      <c r="N297" s="1"/>
      <c r="O297" s="1"/>
      <c r="P297" s="1"/>
      <c r="Q297" s="1"/>
      <c r="R297" s="1"/>
      <c r="S297" s="1"/>
      <c r="T297" s="1"/>
      <c r="U297" s="1"/>
      <c r="V297" s="1"/>
      <c r="W297" s="1"/>
      <c r="X297" s="1"/>
      <c r="Y297" s="1"/>
      <c r="Z297" s="1"/>
    </row>
    <row r="298" spans="1:26">
      <c r="A298" s="1"/>
      <c r="B298" s="16"/>
      <c r="C298" s="16"/>
      <c r="D298" s="16"/>
      <c r="E298" s="16"/>
      <c r="F298" s="16"/>
      <c r="G298" s="16"/>
      <c r="K298" s="1"/>
      <c r="L298" s="1"/>
      <c r="M298" s="1"/>
      <c r="N298" s="1"/>
      <c r="O298" s="1"/>
      <c r="P298" s="1"/>
      <c r="Q298" s="1"/>
      <c r="R298" s="1"/>
      <c r="S298" s="1"/>
      <c r="T298" s="1"/>
      <c r="U298" s="1"/>
      <c r="V298" s="1"/>
      <c r="W298" s="1"/>
      <c r="X298" s="1"/>
      <c r="Y298" s="1"/>
      <c r="Z298" s="1"/>
    </row>
    <row r="299" spans="1:26">
      <c r="A299" s="1"/>
      <c r="B299" s="16"/>
      <c r="C299" s="16"/>
      <c r="D299" s="16"/>
      <c r="E299" s="16"/>
      <c r="F299" s="16"/>
      <c r="G299" s="16"/>
      <c r="K299" s="1"/>
      <c r="L299" s="1"/>
      <c r="M299" s="1"/>
      <c r="N299" s="1"/>
      <c r="O299" s="1"/>
      <c r="P299" s="1"/>
      <c r="Q299" s="1"/>
      <c r="R299" s="1"/>
      <c r="S299" s="1"/>
      <c r="T299" s="1"/>
      <c r="U299" s="1"/>
      <c r="V299" s="1"/>
      <c r="W299" s="1"/>
      <c r="X299" s="1"/>
      <c r="Y299" s="1"/>
      <c r="Z299" s="1"/>
    </row>
    <row r="300" spans="1:26">
      <c r="A300" s="1"/>
      <c r="B300" s="16"/>
      <c r="C300" s="16"/>
      <c r="D300" s="16"/>
      <c r="E300" s="16"/>
      <c r="F300" s="16"/>
      <c r="G300" s="16"/>
      <c r="K300" s="1"/>
      <c r="L300" s="1"/>
      <c r="M300" s="1"/>
      <c r="N300" s="1"/>
      <c r="O300" s="1"/>
      <c r="P300" s="1"/>
      <c r="Q300" s="1"/>
      <c r="R300" s="1"/>
      <c r="S300" s="1"/>
      <c r="T300" s="1"/>
      <c r="U300" s="1"/>
      <c r="V300" s="1"/>
      <c r="W300" s="1"/>
      <c r="X300" s="1"/>
      <c r="Y300" s="1"/>
      <c r="Z300" s="1"/>
    </row>
    <row r="301" spans="1:26">
      <c r="A301" s="1"/>
      <c r="B301" s="16"/>
      <c r="C301" s="16"/>
      <c r="D301" s="16"/>
      <c r="E301" s="16"/>
      <c r="F301" s="16"/>
      <c r="G301" s="16"/>
      <c r="K301" s="1"/>
      <c r="L301" s="1"/>
      <c r="M301" s="1"/>
      <c r="N301" s="1"/>
      <c r="O301" s="1"/>
      <c r="P301" s="1"/>
      <c r="Q301" s="1"/>
      <c r="R301" s="1"/>
      <c r="S301" s="1"/>
      <c r="T301" s="1"/>
      <c r="U301" s="1"/>
      <c r="V301" s="1"/>
      <c r="W301" s="1"/>
      <c r="X301" s="1"/>
      <c r="Y301" s="1"/>
      <c r="Z301" s="1"/>
    </row>
    <row r="302" spans="1:26">
      <c r="A302" s="1"/>
      <c r="B302" s="16"/>
      <c r="C302" s="16"/>
      <c r="D302" s="16"/>
      <c r="E302" s="16"/>
      <c r="F302" s="16"/>
      <c r="G302" s="16"/>
      <c r="K302" s="1"/>
      <c r="L302" s="1"/>
      <c r="M302" s="1"/>
      <c r="N302" s="1"/>
      <c r="O302" s="1"/>
      <c r="P302" s="1"/>
      <c r="Q302" s="1"/>
      <c r="R302" s="1"/>
      <c r="S302" s="1"/>
      <c r="T302" s="1"/>
      <c r="U302" s="1"/>
      <c r="V302" s="1"/>
      <c r="W302" s="1"/>
      <c r="X302" s="1"/>
      <c r="Y302" s="1"/>
      <c r="Z302" s="1"/>
    </row>
    <row r="303" spans="1:26">
      <c r="A303" s="1"/>
      <c r="B303" s="16"/>
      <c r="C303" s="16"/>
      <c r="D303" s="16"/>
      <c r="E303" s="16"/>
      <c r="F303" s="16"/>
      <c r="G303" s="16"/>
      <c r="K303" s="1"/>
      <c r="L303" s="1"/>
      <c r="M303" s="1"/>
      <c r="N303" s="1"/>
      <c r="O303" s="1"/>
      <c r="P303" s="1"/>
      <c r="Q303" s="1"/>
      <c r="R303" s="1"/>
      <c r="S303" s="1"/>
      <c r="T303" s="1"/>
      <c r="U303" s="1"/>
      <c r="V303" s="1"/>
      <c r="W303" s="1"/>
      <c r="X303" s="1"/>
      <c r="Y303" s="1"/>
      <c r="Z303" s="1"/>
    </row>
    <row r="304" spans="1:26">
      <c r="A304" s="1"/>
      <c r="B304" s="16"/>
      <c r="C304" s="16"/>
      <c r="D304" s="16"/>
      <c r="E304" s="16"/>
      <c r="F304" s="16"/>
      <c r="G304" s="16"/>
      <c r="K304" s="1"/>
      <c r="L304" s="1"/>
      <c r="M304" s="1"/>
      <c r="N304" s="1"/>
      <c r="O304" s="1"/>
      <c r="P304" s="1"/>
      <c r="Q304" s="1"/>
      <c r="R304" s="1"/>
      <c r="S304" s="1"/>
      <c r="T304" s="1"/>
      <c r="U304" s="1"/>
      <c r="V304" s="1"/>
      <c r="W304" s="1"/>
      <c r="X304" s="1"/>
      <c r="Y304" s="1"/>
      <c r="Z304" s="1"/>
    </row>
    <row r="305" spans="1:26">
      <c r="A305" s="1"/>
      <c r="B305" s="16"/>
      <c r="C305" s="16"/>
      <c r="D305" s="16"/>
      <c r="E305" s="16"/>
      <c r="F305" s="16"/>
      <c r="G305" s="16"/>
      <c r="K305" s="1"/>
      <c r="L305" s="1"/>
      <c r="M305" s="1"/>
      <c r="N305" s="1"/>
      <c r="O305" s="1"/>
      <c r="P305" s="1"/>
      <c r="Q305" s="1"/>
      <c r="R305" s="1"/>
      <c r="S305" s="1"/>
      <c r="T305" s="1"/>
      <c r="U305" s="1"/>
      <c r="V305" s="1"/>
      <c r="W305" s="1"/>
      <c r="X305" s="1"/>
      <c r="Y305" s="1"/>
      <c r="Z305" s="1"/>
    </row>
    <row r="306" spans="1:26">
      <c r="A306" s="1"/>
      <c r="B306" s="16"/>
      <c r="C306" s="16"/>
      <c r="D306" s="16"/>
      <c r="E306" s="16"/>
      <c r="F306" s="16"/>
      <c r="G306" s="16"/>
      <c r="K306" s="1"/>
      <c r="L306" s="1"/>
      <c r="M306" s="1"/>
      <c r="N306" s="1"/>
      <c r="O306" s="1"/>
      <c r="P306" s="1"/>
      <c r="Q306" s="1"/>
      <c r="R306" s="1"/>
      <c r="S306" s="1"/>
      <c r="T306" s="1"/>
      <c r="U306" s="1"/>
      <c r="V306" s="1"/>
      <c r="W306" s="1"/>
      <c r="X306" s="1"/>
      <c r="Y306" s="1"/>
      <c r="Z306" s="1"/>
    </row>
    <row r="307" spans="1:26">
      <c r="A307" s="1"/>
      <c r="B307" s="16"/>
      <c r="C307" s="16"/>
      <c r="D307" s="16"/>
      <c r="E307" s="16"/>
      <c r="F307" s="16"/>
      <c r="G307" s="16"/>
      <c r="K307" s="1"/>
      <c r="L307" s="1"/>
      <c r="M307" s="1"/>
      <c r="N307" s="1"/>
      <c r="O307" s="1"/>
      <c r="P307" s="1"/>
      <c r="Q307" s="1"/>
      <c r="R307" s="1"/>
      <c r="S307" s="1"/>
      <c r="T307" s="1"/>
      <c r="U307" s="1"/>
      <c r="V307" s="1"/>
      <c r="W307" s="1"/>
      <c r="X307" s="1"/>
      <c r="Y307" s="1"/>
      <c r="Z307" s="1"/>
    </row>
    <row r="308" spans="1:26">
      <c r="A308" s="1"/>
      <c r="B308" s="16"/>
      <c r="C308" s="16"/>
      <c r="D308" s="16"/>
      <c r="E308" s="16"/>
      <c r="F308" s="16"/>
      <c r="G308" s="16"/>
      <c r="K308" s="1"/>
      <c r="L308" s="1"/>
      <c r="M308" s="1"/>
      <c r="N308" s="1"/>
      <c r="O308" s="1"/>
      <c r="P308" s="1"/>
      <c r="Q308" s="1"/>
      <c r="R308" s="1"/>
      <c r="S308" s="1"/>
      <c r="T308" s="1"/>
      <c r="U308" s="1"/>
      <c r="V308" s="1"/>
      <c r="W308" s="1"/>
      <c r="X308" s="1"/>
      <c r="Y308" s="1"/>
      <c r="Z308" s="1"/>
    </row>
    <row r="309" spans="1:26">
      <c r="A309" s="1"/>
      <c r="B309" s="16"/>
      <c r="C309" s="16"/>
      <c r="D309" s="16"/>
      <c r="E309" s="16"/>
      <c r="F309" s="16"/>
      <c r="G309" s="16"/>
      <c r="K309" s="1"/>
      <c r="L309" s="1"/>
      <c r="M309" s="1"/>
      <c r="N309" s="1"/>
      <c r="O309" s="1"/>
      <c r="P309" s="1"/>
      <c r="Q309" s="1"/>
      <c r="R309" s="1"/>
      <c r="S309" s="1"/>
      <c r="T309" s="1"/>
      <c r="U309" s="1"/>
      <c r="V309" s="1"/>
      <c r="W309" s="1"/>
      <c r="X309" s="1"/>
      <c r="Y309" s="1"/>
      <c r="Z309" s="1"/>
    </row>
    <row r="310" spans="1:26">
      <c r="A310" s="1"/>
      <c r="B310" s="16"/>
      <c r="C310" s="16"/>
      <c r="D310" s="16"/>
      <c r="E310" s="16"/>
      <c r="F310" s="16"/>
      <c r="G310" s="16"/>
      <c r="K310" s="1"/>
      <c r="L310" s="1"/>
      <c r="M310" s="1"/>
      <c r="N310" s="1"/>
      <c r="O310" s="1"/>
      <c r="P310" s="1"/>
      <c r="Q310" s="1"/>
      <c r="R310" s="1"/>
      <c r="S310" s="1"/>
      <c r="T310" s="1"/>
      <c r="U310" s="1"/>
      <c r="V310" s="1"/>
      <c r="W310" s="1"/>
      <c r="X310" s="1"/>
      <c r="Y310" s="1"/>
      <c r="Z310" s="1"/>
    </row>
    <row r="311" spans="1:26">
      <c r="A311" s="1"/>
      <c r="B311" s="16"/>
      <c r="C311" s="16"/>
      <c r="D311" s="16"/>
      <c r="E311" s="16"/>
      <c r="F311" s="16"/>
      <c r="G311" s="16"/>
      <c r="K311" s="1"/>
      <c r="L311" s="1"/>
      <c r="M311" s="1"/>
      <c r="N311" s="1"/>
      <c r="O311" s="1"/>
      <c r="P311" s="1"/>
      <c r="Q311" s="1"/>
      <c r="R311" s="1"/>
      <c r="S311" s="1"/>
      <c r="T311" s="1"/>
      <c r="U311" s="1"/>
      <c r="V311" s="1"/>
      <c r="W311" s="1"/>
      <c r="X311" s="1"/>
      <c r="Y311" s="1"/>
      <c r="Z311" s="1"/>
    </row>
    <row r="312" spans="1:26">
      <c r="A312" s="1"/>
      <c r="B312" s="16"/>
      <c r="C312" s="16"/>
      <c r="D312" s="16"/>
      <c r="E312" s="16"/>
      <c r="F312" s="16"/>
      <c r="G312" s="16"/>
      <c r="K312" s="1"/>
      <c r="L312" s="1"/>
      <c r="M312" s="1"/>
      <c r="N312" s="1"/>
      <c r="O312" s="1"/>
      <c r="P312" s="1"/>
      <c r="Q312" s="1"/>
      <c r="R312" s="1"/>
      <c r="S312" s="1"/>
      <c r="T312" s="1"/>
      <c r="U312" s="1"/>
      <c r="V312" s="1"/>
      <c r="W312" s="1"/>
      <c r="X312" s="1"/>
      <c r="Y312" s="1"/>
      <c r="Z312" s="1"/>
    </row>
    <row r="313" spans="1:26">
      <c r="A313" s="1"/>
      <c r="B313" s="16"/>
      <c r="C313" s="16"/>
      <c r="D313" s="16"/>
      <c r="E313" s="16"/>
      <c r="F313" s="16"/>
      <c r="G313" s="16"/>
      <c r="K313" s="1"/>
      <c r="L313" s="1"/>
      <c r="M313" s="1"/>
      <c r="N313" s="1"/>
      <c r="O313" s="1"/>
      <c r="P313" s="1"/>
      <c r="Q313" s="1"/>
      <c r="R313" s="1"/>
      <c r="S313" s="1"/>
      <c r="T313" s="1"/>
      <c r="U313" s="1"/>
      <c r="V313" s="1"/>
      <c r="W313" s="1"/>
      <c r="X313" s="1"/>
      <c r="Y313" s="1"/>
      <c r="Z313" s="1"/>
    </row>
    <row r="314" spans="1:26">
      <c r="A314" s="1"/>
      <c r="B314" s="16"/>
      <c r="C314" s="16"/>
      <c r="D314" s="16"/>
      <c r="E314" s="16"/>
      <c r="F314" s="16"/>
      <c r="G314" s="16"/>
      <c r="K314" s="1"/>
      <c r="L314" s="1"/>
      <c r="M314" s="1"/>
      <c r="N314" s="1"/>
      <c r="O314" s="1"/>
      <c r="P314" s="1"/>
      <c r="Q314" s="1"/>
      <c r="R314" s="1"/>
      <c r="S314" s="1"/>
      <c r="T314" s="1"/>
      <c r="U314" s="1"/>
      <c r="V314" s="1"/>
      <c r="W314" s="1"/>
      <c r="X314" s="1"/>
      <c r="Y314" s="1"/>
      <c r="Z314" s="1"/>
    </row>
    <row r="315" spans="1:26">
      <c r="A315" s="1"/>
      <c r="B315" s="16"/>
      <c r="C315" s="16"/>
      <c r="D315" s="16"/>
      <c r="E315" s="16"/>
      <c r="F315" s="16"/>
      <c r="G315" s="16"/>
      <c r="K315" s="1"/>
      <c r="L315" s="1"/>
      <c r="M315" s="1"/>
      <c r="N315" s="1"/>
      <c r="O315" s="1"/>
      <c r="P315" s="1"/>
      <c r="Q315" s="1"/>
      <c r="R315" s="1"/>
      <c r="S315" s="1"/>
      <c r="T315" s="1"/>
      <c r="U315" s="1"/>
      <c r="V315" s="1"/>
      <c r="W315" s="1"/>
      <c r="X315" s="1"/>
      <c r="Y315" s="1"/>
      <c r="Z315" s="1"/>
    </row>
    <row r="316" spans="1:26">
      <c r="A316" s="1"/>
      <c r="B316" s="16"/>
      <c r="C316" s="16"/>
      <c r="D316" s="16"/>
      <c r="E316" s="16"/>
      <c r="F316" s="16"/>
      <c r="G316" s="16"/>
      <c r="K316" s="1"/>
      <c r="L316" s="1"/>
      <c r="M316" s="1"/>
      <c r="N316" s="1"/>
      <c r="O316" s="1"/>
      <c r="P316" s="1"/>
      <c r="Q316" s="1"/>
      <c r="R316" s="1"/>
      <c r="S316" s="1"/>
      <c r="T316" s="1"/>
      <c r="U316" s="1"/>
      <c r="V316" s="1"/>
      <c r="W316" s="1"/>
      <c r="X316" s="1"/>
      <c r="Y316" s="1"/>
      <c r="Z316" s="1"/>
    </row>
    <row r="317" spans="1:26">
      <c r="A317" s="1"/>
      <c r="B317" s="16"/>
      <c r="C317" s="16"/>
      <c r="D317" s="16"/>
      <c r="E317" s="16"/>
      <c r="F317" s="16"/>
      <c r="G317" s="16"/>
      <c r="K317" s="1"/>
      <c r="L317" s="1"/>
      <c r="M317" s="1"/>
      <c r="N317" s="1"/>
      <c r="O317" s="1"/>
      <c r="P317" s="1"/>
      <c r="Q317" s="1"/>
      <c r="R317" s="1"/>
      <c r="S317" s="1"/>
      <c r="T317" s="1"/>
      <c r="U317" s="1"/>
      <c r="V317" s="1"/>
      <c r="W317" s="1"/>
      <c r="X317" s="1"/>
      <c r="Y317" s="1"/>
      <c r="Z317" s="1"/>
    </row>
    <row r="318" spans="1:26">
      <c r="A318" s="1"/>
      <c r="B318" s="16"/>
      <c r="C318" s="16"/>
      <c r="D318" s="16"/>
      <c r="E318" s="16"/>
      <c r="F318" s="16"/>
      <c r="G318" s="16"/>
      <c r="K318" s="1"/>
      <c r="L318" s="1"/>
      <c r="M318" s="1"/>
      <c r="N318" s="1"/>
      <c r="O318" s="1"/>
      <c r="P318" s="1"/>
      <c r="Q318" s="1"/>
      <c r="R318" s="1"/>
      <c r="S318" s="1"/>
      <c r="T318" s="1"/>
      <c r="U318" s="1"/>
      <c r="V318" s="1"/>
      <c r="W318" s="1"/>
      <c r="X318" s="1"/>
      <c r="Y318" s="1"/>
      <c r="Z318" s="1"/>
    </row>
    <row r="319" spans="1:26">
      <c r="A319" s="1"/>
      <c r="B319" s="16"/>
      <c r="C319" s="16"/>
      <c r="D319" s="16"/>
      <c r="E319" s="16"/>
      <c r="F319" s="16"/>
      <c r="G319" s="16"/>
      <c r="K319" s="1"/>
      <c r="L319" s="1"/>
      <c r="M319" s="1"/>
      <c r="N319" s="1"/>
      <c r="O319" s="1"/>
      <c r="P319" s="1"/>
      <c r="Q319" s="1"/>
      <c r="R319" s="1"/>
      <c r="S319" s="1"/>
      <c r="T319" s="1"/>
      <c r="U319" s="1"/>
      <c r="V319" s="1"/>
      <c r="W319" s="1"/>
      <c r="X319" s="1"/>
      <c r="Y319" s="1"/>
      <c r="Z319" s="1"/>
    </row>
    <row r="320" spans="1:26">
      <c r="A320" s="1"/>
      <c r="B320" s="16"/>
      <c r="C320" s="16"/>
      <c r="D320" s="16"/>
      <c r="E320" s="16"/>
      <c r="F320" s="16"/>
      <c r="G320" s="16"/>
      <c r="K320" s="1"/>
      <c r="L320" s="1"/>
      <c r="M320" s="1"/>
      <c r="N320" s="1"/>
      <c r="O320" s="1"/>
      <c r="P320" s="1"/>
      <c r="Q320" s="1"/>
      <c r="R320" s="1"/>
      <c r="S320" s="1"/>
      <c r="T320" s="1"/>
      <c r="U320" s="1"/>
      <c r="V320" s="1"/>
      <c r="W320" s="1"/>
      <c r="X320" s="1"/>
      <c r="Y320" s="1"/>
      <c r="Z320" s="1"/>
    </row>
    <row r="321" spans="1:26">
      <c r="A321" s="1"/>
      <c r="B321" s="16"/>
      <c r="C321" s="16"/>
      <c r="D321" s="16"/>
      <c r="E321" s="16"/>
      <c r="F321" s="16"/>
      <c r="G321" s="16"/>
      <c r="K321" s="1"/>
      <c r="L321" s="1"/>
      <c r="M321" s="1"/>
      <c r="N321" s="1"/>
      <c r="O321" s="1"/>
      <c r="P321" s="1"/>
      <c r="Q321" s="1"/>
      <c r="R321" s="1"/>
      <c r="S321" s="1"/>
      <c r="T321" s="1"/>
      <c r="U321" s="1"/>
      <c r="V321" s="1"/>
      <c r="W321" s="1"/>
      <c r="X321" s="1"/>
      <c r="Y321" s="1"/>
      <c r="Z321" s="1"/>
    </row>
    <row r="322" spans="1:26">
      <c r="A322" s="1"/>
      <c r="B322" s="16"/>
      <c r="C322" s="16"/>
      <c r="D322" s="16"/>
      <c r="E322" s="16"/>
      <c r="F322" s="16"/>
      <c r="G322" s="16"/>
      <c r="K322" s="1"/>
      <c r="L322" s="1"/>
      <c r="M322" s="1"/>
      <c r="N322" s="1"/>
      <c r="O322" s="1"/>
      <c r="P322" s="1"/>
      <c r="Q322" s="1"/>
      <c r="R322" s="1"/>
      <c r="S322" s="1"/>
      <c r="T322" s="1"/>
      <c r="U322" s="1"/>
      <c r="V322" s="1"/>
      <c r="W322" s="1"/>
      <c r="X322" s="1"/>
      <c r="Y322" s="1"/>
      <c r="Z322" s="1"/>
    </row>
    <row r="323" spans="1:26">
      <c r="A323" s="1"/>
      <c r="B323" s="16"/>
      <c r="C323" s="16"/>
      <c r="D323" s="16"/>
      <c r="E323" s="16"/>
      <c r="F323" s="16"/>
      <c r="G323" s="16"/>
      <c r="K323" s="1"/>
      <c r="L323" s="1"/>
      <c r="M323" s="1"/>
      <c r="N323" s="1"/>
      <c r="O323" s="1"/>
      <c r="P323" s="1"/>
      <c r="Q323" s="1"/>
      <c r="R323" s="1"/>
      <c r="S323" s="1"/>
      <c r="T323" s="1"/>
      <c r="U323" s="1"/>
      <c r="V323" s="1"/>
      <c r="W323" s="1"/>
      <c r="X323" s="1"/>
      <c r="Y323" s="1"/>
      <c r="Z323" s="1"/>
    </row>
    <row r="324" spans="1:26">
      <c r="A324" s="1"/>
      <c r="B324" s="16"/>
      <c r="C324" s="16"/>
      <c r="D324" s="16"/>
      <c r="E324" s="16"/>
      <c r="F324" s="16"/>
      <c r="G324" s="16"/>
      <c r="K324" s="1"/>
      <c r="L324" s="1"/>
      <c r="M324" s="1"/>
      <c r="N324" s="1"/>
      <c r="O324" s="1"/>
      <c r="P324" s="1"/>
      <c r="Q324" s="1"/>
      <c r="R324" s="1"/>
      <c r="S324" s="1"/>
      <c r="T324" s="1"/>
      <c r="U324" s="1"/>
      <c r="V324" s="1"/>
      <c r="W324" s="1"/>
      <c r="X324" s="1"/>
      <c r="Y324" s="1"/>
      <c r="Z324" s="1"/>
    </row>
    <row r="325" spans="1:26">
      <c r="A325" s="1"/>
      <c r="B325" s="16"/>
      <c r="C325" s="16"/>
      <c r="D325" s="16"/>
      <c r="E325" s="16"/>
      <c r="F325" s="16"/>
      <c r="G325" s="16"/>
      <c r="K325" s="1"/>
      <c r="L325" s="1"/>
      <c r="M325" s="1"/>
      <c r="N325" s="1"/>
      <c r="O325" s="1"/>
      <c r="P325" s="1"/>
      <c r="Q325" s="1"/>
      <c r="R325" s="1"/>
      <c r="S325" s="1"/>
      <c r="T325" s="1"/>
      <c r="U325" s="1"/>
      <c r="V325" s="1"/>
      <c r="W325" s="1"/>
      <c r="X325" s="1"/>
      <c r="Y325" s="1"/>
      <c r="Z325" s="1"/>
    </row>
    <row r="326" spans="1:26">
      <c r="A326" s="1"/>
      <c r="B326" s="16"/>
      <c r="C326" s="16"/>
      <c r="D326" s="16"/>
      <c r="E326" s="16"/>
      <c r="F326" s="16"/>
      <c r="G326" s="16"/>
      <c r="K326" s="1"/>
      <c r="L326" s="1"/>
      <c r="M326" s="1"/>
      <c r="N326" s="1"/>
      <c r="O326" s="1"/>
      <c r="P326" s="1"/>
      <c r="Q326" s="1"/>
      <c r="R326" s="1"/>
      <c r="S326" s="1"/>
      <c r="T326" s="1"/>
      <c r="U326" s="1"/>
      <c r="V326" s="1"/>
      <c r="W326" s="1"/>
      <c r="X326" s="1"/>
      <c r="Y326" s="1"/>
      <c r="Z326" s="1"/>
    </row>
    <row r="327" spans="1:26">
      <c r="A327" s="1"/>
      <c r="B327" s="16"/>
      <c r="C327" s="16"/>
      <c r="D327" s="16"/>
      <c r="E327" s="16"/>
      <c r="F327" s="16"/>
      <c r="G327" s="16"/>
      <c r="K327" s="1"/>
      <c r="L327" s="1"/>
      <c r="M327" s="1"/>
      <c r="N327" s="1"/>
      <c r="O327" s="1"/>
      <c r="P327" s="1"/>
      <c r="Q327" s="1"/>
      <c r="R327" s="1"/>
      <c r="S327" s="1"/>
      <c r="T327" s="1"/>
      <c r="U327" s="1"/>
      <c r="V327" s="1"/>
      <c r="W327" s="1"/>
      <c r="X327" s="1"/>
      <c r="Y327" s="1"/>
      <c r="Z327" s="1"/>
    </row>
    <row r="328" spans="1:26">
      <c r="A328" s="1"/>
      <c r="B328" s="16"/>
      <c r="C328" s="16"/>
      <c r="D328" s="16"/>
      <c r="E328" s="16"/>
      <c r="F328" s="16"/>
      <c r="G328" s="16"/>
      <c r="K328" s="1"/>
      <c r="L328" s="1"/>
      <c r="M328" s="1"/>
      <c r="N328" s="1"/>
      <c r="O328" s="1"/>
      <c r="P328" s="1"/>
      <c r="Q328" s="1"/>
      <c r="R328" s="1"/>
      <c r="S328" s="1"/>
      <c r="T328" s="1"/>
      <c r="U328" s="1"/>
      <c r="V328" s="1"/>
      <c r="W328" s="1"/>
      <c r="X328" s="1"/>
      <c r="Y328" s="1"/>
      <c r="Z328" s="1"/>
    </row>
    <row r="329" spans="1:26">
      <c r="A329" s="1"/>
      <c r="B329" s="16"/>
      <c r="C329" s="16"/>
      <c r="D329" s="16"/>
      <c r="E329" s="16"/>
      <c r="F329" s="16"/>
      <c r="G329" s="16"/>
      <c r="K329" s="1"/>
      <c r="L329" s="1"/>
      <c r="M329" s="1"/>
      <c r="N329" s="1"/>
      <c r="O329" s="1"/>
      <c r="P329" s="1"/>
      <c r="Q329" s="1"/>
      <c r="R329" s="1"/>
      <c r="S329" s="1"/>
      <c r="T329" s="1"/>
      <c r="U329" s="1"/>
      <c r="V329" s="1"/>
      <c r="W329" s="1"/>
      <c r="X329" s="1"/>
      <c r="Y329" s="1"/>
      <c r="Z329" s="1"/>
    </row>
    <row r="330" spans="1:26">
      <c r="A330" s="1"/>
      <c r="B330" s="16"/>
      <c r="C330" s="16"/>
      <c r="D330" s="16"/>
      <c r="E330" s="16"/>
      <c r="F330" s="16"/>
      <c r="G330" s="16"/>
      <c r="K330" s="1"/>
      <c r="L330" s="1"/>
      <c r="M330" s="1"/>
      <c r="N330" s="1"/>
      <c r="O330" s="1"/>
      <c r="P330" s="1"/>
      <c r="Q330" s="1"/>
      <c r="R330" s="1"/>
      <c r="S330" s="1"/>
      <c r="T330" s="1"/>
      <c r="U330" s="1"/>
      <c r="V330" s="1"/>
      <c r="W330" s="1"/>
      <c r="X330" s="1"/>
      <c r="Y330" s="1"/>
      <c r="Z330" s="1"/>
    </row>
    <row r="331" spans="1:26">
      <c r="A331" s="1"/>
      <c r="B331" s="16"/>
      <c r="C331" s="16"/>
      <c r="D331" s="16"/>
      <c r="E331" s="16"/>
      <c r="F331" s="16"/>
      <c r="G331" s="16"/>
      <c r="K331" s="1"/>
      <c r="L331" s="1"/>
      <c r="M331" s="1"/>
      <c r="N331" s="1"/>
      <c r="O331" s="1"/>
      <c r="P331" s="1"/>
      <c r="Q331" s="1"/>
      <c r="R331" s="1"/>
      <c r="S331" s="1"/>
      <c r="T331" s="1"/>
      <c r="U331" s="1"/>
      <c r="V331" s="1"/>
      <c r="W331" s="1"/>
      <c r="X331" s="1"/>
      <c r="Y331" s="1"/>
      <c r="Z331" s="1"/>
    </row>
    <row r="332" spans="1:26">
      <c r="A332" s="1"/>
      <c r="B332" s="16"/>
      <c r="C332" s="16"/>
      <c r="D332" s="16"/>
      <c r="E332" s="16"/>
      <c r="F332" s="16"/>
      <c r="G332" s="16"/>
      <c r="K332" s="1"/>
      <c r="L332" s="1"/>
      <c r="M332" s="1"/>
      <c r="N332" s="1"/>
      <c r="O332" s="1"/>
      <c r="P332" s="1"/>
      <c r="Q332" s="1"/>
      <c r="R332" s="1"/>
      <c r="S332" s="1"/>
      <c r="T332" s="1"/>
      <c r="U332" s="1"/>
      <c r="V332" s="1"/>
      <c r="W332" s="1"/>
      <c r="X332" s="1"/>
      <c r="Y332" s="1"/>
      <c r="Z332" s="1"/>
    </row>
    <row r="333" spans="1:26">
      <c r="A333" s="1"/>
      <c r="B333" s="16"/>
      <c r="C333" s="16"/>
      <c r="D333" s="16"/>
      <c r="E333" s="16"/>
      <c r="F333" s="16"/>
      <c r="G333" s="16"/>
      <c r="K333" s="1"/>
      <c r="L333" s="1"/>
      <c r="M333" s="1"/>
      <c r="N333" s="1"/>
      <c r="O333" s="1"/>
      <c r="P333" s="1"/>
      <c r="Q333" s="1"/>
      <c r="R333" s="1"/>
      <c r="S333" s="1"/>
      <c r="T333" s="1"/>
      <c r="U333" s="1"/>
      <c r="V333" s="1"/>
      <c r="W333" s="1"/>
      <c r="X333" s="1"/>
      <c r="Y333" s="1"/>
      <c r="Z333" s="1"/>
    </row>
    <row r="334" spans="1:26">
      <c r="A334" s="1"/>
      <c r="B334" s="16"/>
      <c r="C334" s="16"/>
      <c r="D334" s="16"/>
      <c r="E334" s="16"/>
      <c r="F334" s="16"/>
      <c r="G334" s="16"/>
      <c r="K334" s="1"/>
      <c r="L334" s="1"/>
      <c r="M334" s="1"/>
      <c r="N334" s="1"/>
      <c r="O334" s="1"/>
      <c r="P334" s="1"/>
      <c r="Q334" s="1"/>
      <c r="R334" s="1"/>
      <c r="S334" s="1"/>
      <c r="T334" s="1"/>
      <c r="U334" s="1"/>
      <c r="V334" s="1"/>
      <c r="W334" s="1"/>
      <c r="X334" s="1"/>
      <c r="Y334" s="1"/>
      <c r="Z334" s="1"/>
    </row>
    <row r="335" spans="1:26">
      <c r="A335" s="1"/>
      <c r="B335" s="16"/>
      <c r="C335" s="16"/>
      <c r="D335" s="16"/>
      <c r="E335" s="16"/>
      <c r="F335" s="16"/>
      <c r="G335" s="16"/>
      <c r="K335" s="1"/>
      <c r="L335" s="1"/>
      <c r="M335" s="1"/>
      <c r="N335" s="1"/>
      <c r="O335" s="1"/>
      <c r="P335" s="1"/>
      <c r="Q335" s="1"/>
      <c r="R335" s="1"/>
      <c r="S335" s="1"/>
      <c r="T335" s="1"/>
      <c r="U335" s="1"/>
      <c r="V335" s="1"/>
      <c r="W335" s="1"/>
      <c r="X335" s="1"/>
      <c r="Y335" s="1"/>
      <c r="Z335" s="1"/>
    </row>
    <row r="336" spans="1:26">
      <c r="A336" s="1"/>
      <c r="B336" s="16"/>
      <c r="C336" s="16"/>
      <c r="D336" s="16"/>
      <c r="E336" s="16"/>
      <c r="F336" s="16"/>
      <c r="G336" s="16"/>
      <c r="K336" s="1"/>
      <c r="L336" s="1"/>
      <c r="M336" s="1"/>
      <c r="N336" s="1"/>
      <c r="O336" s="1"/>
      <c r="P336" s="1"/>
      <c r="Q336" s="1"/>
      <c r="R336" s="1"/>
      <c r="S336" s="1"/>
      <c r="T336" s="1"/>
      <c r="U336" s="1"/>
      <c r="V336" s="1"/>
      <c r="W336" s="1"/>
      <c r="X336" s="1"/>
      <c r="Y336" s="1"/>
      <c r="Z336" s="1"/>
    </row>
    <row r="337" spans="1:26">
      <c r="A337" s="1"/>
      <c r="B337" s="16"/>
      <c r="C337" s="16"/>
      <c r="D337" s="16"/>
      <c r="E337" s="16"/>
      <c r="F337" s="16"/>
      <c r="G337" s="16"/>
      <c r="K337" s="1"/>
      <c r="L337" s="1"/>
      <c r="M337" s="1"/>
      <c r="N337" s="1"/>
      <c r="O337" s="1"/>
      <c r="P337" s="1"/>
      <c r="Q337" s="1"/>
      <c r="R337" s="1"/>
      <c r="S337" s="1"/>
      <c r="T337" s="1"/>
      <c r="U337" s="1"/>
      <c r="V337" s="1"/>
      <c r="W337" s="1"/>
      <c r="X337" s="1"/>
      <c r="Y337" s="1"/>
      <c r="Z337" s="1"/>
    </row>
    <row r="338" spans="1:26">
      <c r="A338" s="1"/>
      <c r="B338" s="16"/>
      <c r="C338" s="16"/>
      <c r="D338" s="16"/>
      <c r="E338" s="16"/>
      <c r="F338" s="16"/>
      <c r="G338" s="16"/>
      <c r="K338" s="1"/>
      <c r="L338" s="1"/>
      <c r="M338" s="1"/>
      <c r="N338" s="1"/>
      <c r="O338" s="1"/>
      <c r="P338" s="1"/>
      <c r="Q338" s="1"/>
      <c r="R338" s="1"/>
      <c r="S338" s="1"/>
      <c r="T338" s="1"/>
      <c r="U338" s="1"/>
      <c r="V338" s="1"/>
      <c r="W338" s="1"/>
      <c r="X338" s="1"/>
      <c r="Y338" s="1"/>
      <c r="Z338" s="1"/>
    </row>
    <row r="339" spans="1:26">
      <c r="A339" s="1"/>
      <c r="B339" s="16"/>
      <c r="C339" s="16"/>
      <c r="D339" s="16"/>
      <c r="E339" s="16"/>
      <c r="F339" s="16"/>
      <c r="G339" s="16"/>
      <c r="K339" s="1"/>
      <c r="L339" s="1"/>
      <c r="M339" s="1"/>
      <c r="N339" s="1"/>
      <c r="O339" s="1"/>
      <c r="P339" s="1"/>
      <c r="Q339" s="1"/>
      <c r="R339" s="1"/>
      <c r="S339" s="1"/>
      <c r="T339" s="1"/>
      <c r="U339" s="1"/>
      <c r="V339" s="1"/>
      <c r="W339" s="1"/>
      <c r="X339" s="1"/>
      <c r="Y339" s="1"/>
      <c r="Z339" s="1"/>
    </row>
    <row r="340" spans="1:26">
      <c r="A340" s="1"/>
      <c r="B340" s="16"/>
      <c r="C340" s="16"/>
      <c r="D340" s="16"/>
      <c r="E340" s="16"/>
      <c r="F340" s="16"/>
      <c r="G340" s="16"/>
      <c r="K340" s="1"/>
      <c r="L340" s="1"/>
      <c r="M340" s="1"/>
      <c r="N340" s="1"/>
      <c r="O340" s="1"/>
      <c r="P340" s="1"/>
      <c r="Q340" s="1"/>
      <c r="R340" s="1"/>
      <c r="S340" s="1"/>
      <c r="T340" s="1"/>
      <c r="U340" s="1"/>
      <c r="V340" s="1"/>
      <c r="W340" s="1"/>
      <c r="X340" s="1"/>
      <c r="Y340" s="1"/>
      <c r="Z340" s="1"/>
    </row>
    <row r="341" spans="1:26">
      <c r="A341" s="1"/>
      <c r="B341" s="16"/>
      <c r="C341" s="16"/>
      <c r="D341" s="16"/>
      <c r="E341" s="16"/>
      <c r="F341" s="16"/>
      <c r="G341" s="16"/>
      <c r="K341" s="1"/>
      <c r="L341" s="1"/>
      <c r="M341" s="1"/>
      <c r="N341" s="1"/>
      <c r="O341" s="1"/>
      <c r="P341" s="1"/>
      <c r="Q341" s="1"/>
      <c r="R341" s="1"/>
      <c r="S341" s="1"/>
      <c r="T341" s="1"/>
      <c r="U341" s="1"/>
      <c r="V341" s="1"/>
      <c r="W341" s="1"/>
      <c r="X341" s="1"/>
      <c r="Y341" s="1"/>
      <c r="Z341" s="1"/>
    </row>
    <row r="342" spans="1:26">
      <c r="A342" s="1"/>
      <c r="B342" s="16"/>
      <c r="C342" s="16"/>
      <c r="D342" s="16"/>
      <c r="E342" s="16"/>
      <c r="F342" s="16"/>
      <c r="G342" s="16"/>
      <c r="K342" s="1"/>
      <c r="L342" s="1"/>
      <c r="M342" s="1"/>
      <c r="N342" s="1"/>
      <c r="O342" s="1"/>
      <c r="P342" s="1"/>
      <c r="Q342" s="1"/>
      <c r="R342" s="1"/>
      <c r="S342" s="1"/>
      <c r="T342" s="1"/>
      <c r="U342" s="1"/>
      <c r="V342" s="1"/>
      <c r="W342" s="1"/>
      <c r="X342" s="1"/>
      <c r="Y342" s="1"/>
      <c r="Z342" s="1"/>
    </row>
    <row r="343" spans="1:26">
      <c r="A343" s="1"/>
      <c r="B343" s="16"/>
      <c r="C343" s="16"/>
      <c r="D343" s="16"/>
      <c r="E343" s="16"/>
      <c r="F343" s="16"/>
      <c r="G343" s="16"/>
      <c r="K343" s="1"/>
      <c r="L343" s="1"/>
      <c r="M343" s="1"/>
      <c r="N343" s="1"/>
      <c r="O343" s="1"/>
      <c r="P343" s="1"/>
      <c r="Q343" s="1"/>
      <c r="R343" s="1"/>
      <c r="S343" s="1"/>
      <c r="T343" s="1"/>
      <c r="U343" s="1"/>
      <c r="V343" s="1"/>
      <c r="W343" s="1"/>
      <c r="X343" s="1"/>
      <c r="Y343" s="1"/>
      <c r="Z343" s="1"/>
    </row>
    <row r="344" spans="1:26">
      <c r="A344" s="1"/>
      <c r="B344" s="16"/>
      <c r="C344" s="16"/>
      <c r="D344" s="16"/>
      <c r="E344" s="16"/>
      <c r="F344" s="16"/>
      <c r="G344" s="16"/>
      <c r="K344" s="1"/>
      <c r="L344" s="1"/>
      <c r="M344" s="1"/>
      <c r="N344" s="1"/>
      <c r="O344" s="1"/>
      <c r="P344" s="1"/>
      <c r="Q344" s="1"/>
      <c r="R344" s="1"/>
      <c r="S344" s="1"/>
      <c r="T344" s="1"/>
      <c r="U344" s="1"/>
      <c r="V344" s="1"/>
      <c r="W344" s="1"/>
      <c r="X344" s="1"/>
      <c r="Y344" s="1"/>
      <c r="Z344" s="1"/>
    </row>
    <row r="345" spans="1:26">
      <c r="A345" s="1"/>
      <c r="B345" s="16"/>
      <c r="C345" s="16"/>
      <c r="D345" s="16"/>
      <c r="E345" s="16"/>
      <c r="F345" s="16"/>
      <c r="G345" s="16"/>
      <c r="K345" s="1"/>
      <c r="L345" s="1"/>
      <c r="M345" s="1"/>
      <c r="N345" s="1"/>
      <c r="O345" s="1"/>
      <c r="P345" s="1"/>
      <c r="Q345" s="1"/>
      <c r="R345" s="1"/>
      <c r="S345" s="1"/>
      <c r="T345" s="1"/>
      <c r="U345" s="1"/>
      <c r="V345" s="1"/>
      <c r="W345" s="1"/>
      <c r="X345" s="1"/>
      <c r="Y345" s="1"/>
      <c r="Z345" s="1"/>
    </row>
    <row r="346" spans="1:26">
      <c r="A346" s="1"/>
      <c r="B346" s="16"/>
      <c r="C346" s="16"/>
      <c r="D346" s="16"/>
      <c r="E346" s="16"/>
      <c r="F346" s="16"/>
      <c r="G346" s="16"/>
      <c r="K346" s="1"/>
      <c r="L346" s="1"/>
      <c r="M346" s="1"/>
      <c r="N346" s="1"/>
      <c r="O346" s="1"/>
      <c r="P346" s="1"/>
      <c r="Q346" s="1"/>
      <c r="R346" s="1"/>
      <c r="S346" s="1"/>
      <c r="T346" s="1"/>
      <c r="U346" s="1"/>
      <c r="V346" s="1"/>
      <c r="W346" s="1"/>
      <c r="X346" s="1"/>
      <c r="Y346" s="1"/>
      <c r="Z346" s="1"/>
    </row>
    <row r="347" spans="1:26">
      <c r="A347" s="1"/>
      <c r="B347" s="16"/>
      <c r="C347" s="16"/>
      <c r="D347" s="16"/>
      <c r="E347" s="16"/>
      <c r="F347" s="16"/>
      <c r="G347" s="16"/>
      <c r="K347" s="1"/>
      <c r="L347" s="1"/>
      <c r="M347" s="1"/>
      <c r="N347" s="1"/>
      <c r="O347" s="1"/>
      <c r="P347" s="1"/>
      <c r="Q347" s="1"/>
      <c r="R347" s="1"/>
      <c r="S347" s="1"/>
      <c r="T347" s="1"/>
      <c r="U347" s="1"/>
      <c r="V347" s="1"/>
      <c r="W347" s="1"/>
      <c r="X347" s="1"/>
      <c r="Y347" s="1"/>
      <c r="Z347" s="1"/>
    </row>
    <row r="348" spans="1:26">
      <c r="A348" s="1"/>
      <c r="B348" s="16"/>
      <c r="C348" s="16"/>
      <c r="D348" s="16"/>
      <c r="E348" s="16"/>
      <c r="F348" s="16"/>
      <c r="G348" s="16"/>
      <c r="K348" s="1"/>
      <c r="L348" s="1"/>
      <c r="M348" s="1"/>
      <c r="N348" s="1"/>
      <c r="O348" s="1"/>
      <c r="P348" s="1"/>
      <c r="Q348" s="1"/>
      <c r="R348" s="1"/>
      <c r="S348" s="1"/>
      <c r="T348" s="1"/>
      <c r="U348" s="1"/>
      <c r="V348" s="1"/>
      <c r="W348" s="1"/>
      <c r="X348" s="1"/>
      <c r="Y348" s="1"/>
      <c r="Z348" s="1"/>
    </row>
    <row r="349" spans="1:26">
      <c r="A349" s="1"/>
      <c r="B349" s="16"/>
      <c r="C349" s="16"/>
      <c r="D349" s="16"/>
      <c r="E349" s="16"/>
      <c r="F349" s="16"/>
      <c r="G349" s="16"/>
      <c r="K349" s="1"/>
      <c r="L349" s="1"/>
      <c r="M349" s="1"/>
      <c r="N349" s="1"/>
      <c r="O349" s="1"/>
      <c r="P349" s="1"/>
      <c r="Q349" s="1"/>
      <c r="R349" s="1"/>
      <c r="S349" s="1"/>
      <c r="T349" s="1"/>
      <c r="U349" s="1"/>
      <c r="V349" s="1"/>
      <c r="W349" s="1"/>
      <c r="X349" s="1"/>
      <c r="Y349" s="1"/>
      <c r="Z349" s="1"/>
    </row>
    <row r="350" spans="1:26">
      <c r="A350" s="1"/>
      <c r="B350" s="16"/>
      <c r="C350" s="16"/>
      <c r="D350" s="16"/>
      <c r="E350" s="16"/>
      <c r="F350" s="16"/>
      <c r="G350" s="16"/>
      <c r="K350" s="1"/>
      <c r="L350" s="1"/>
      <c r="M350" s="1"/>
      <c r="N350" s="1"/>
      <c r="O350" s="1"/>
      <c r="P350" s="1"/>
      <c r="Q350" s="1"/>
      <c r="R350" s="1"/>
      <c r="S350" s="1"/>
      <c r="T350" s="1"/>
      <c r="U350" s="1"/>
      <c r="V350" s="1"/>
      <c r="W350" s="1"/>
      <c r="X350" s="1"/>
      <c r="Y350" s="1"/>
      <c r="Z350" s="1"/>
    </row>
    <row r="351" spans="1:26">
      <c r="A351" s="1"/>
      <c r="B351" s="16"/>
      <c r="C351" s="16"/>
      <c r="D351" s="16"/>
      <c r="E351" s="16"/>
      <c r="F351" s="16"/>
      <c r="G351" s="16"/>
      <c r="K351" s="1"/>
      <c r="L351" s="1"/>
      <c r="M351" s="1"/>
      <c r="N351" s="1"/>
      <c r="O351" s="1"/>
      <c r="P351" s="1"/>
      <c r="Q351" s="1"/>
      <c r="R351" s="1"/>
      <c r="S351" s="1"/>
      <c r="T351" s="1"/>
      <c r="U351" s="1"/>
      <c r="V351" s="1"/>
      <c r="W351" s="1"/>
      <c r="X351" s="1"/>
      <c r="Y351" s="1"/>
      <c r="Z351" s="1"/>
    </row>
    <row r="352" spans="1:26">
      <c r="A352" s="1"/>
      <c r="B352" s="16"/>
      <c r="C352" s="16"/>
      <c r="D352" s="16"/>
      <c r="E352" s="16"/>
      <c r="F352" s="16"/>
      <c r="G352" s="16"/>
      <c r="K352" s="1"/>
      <c r="L352" s="1"/>
      <c r="M352" s="1"/>
      <c r="N352" s="1"/>
      <c r="O352" s="1"/>
      <c r="P352" s="1"/>
      <c r="Q352" s="1"/>
      <c r="R352" s="1"/>
      <c r="S352" s="1"/>
      <c r="T352" s="1"/>
      <c r="U352" s="1"/>
      <c r="V352" s="1"/>
      <c r="W352" s="1"/>
      <c r="X352" s="1"/>
      <c r="Y352" s="1"/>
      <c r="Z352" s="1"/>
    </row>
    <row r="353" spans="1:26">
      <c r="A353" s="1"/>
      <c r="B353" s="16"/>
      <c r="C353" s="16"/>
      <c r="D353" s="16"/>
      <c r="E353" s="16"/>
      <c r="F353" s="16"/>
      <c r="G353" s="16"/>
      <c r="K353" s="1"/>
      <c r="L353" s="1"/>
      <c r="M353" s="1"/>
      <c r="N353" s="1"/>
      <c r="O353" s="1"/>
      <c r="P353" s="1"/>
      <c r="Q353" s="1"/>
      <c r="R353" s="1"/>
      <c r="S353" s="1"/>
      <c r="T353" s="1"/>
      <c r="U353" s="1"/>
      <c r="V353" s="1"/>
      <c r="W353" s="1"/>
      <c r="X353" s="1"/>
      <c r="Y353" s="1"/>
      <c r="Z353" s="1"/>
    </row>
    <row r="354" spans="1:26">
      <c r="A354" s="1"/>
      <c r="B354" s="16"/>
      <c r="C354" s="16"/>
      <c r="D354" s="16"/>
      <c r="E354" s="16"/>
      <c r="F354" s="16"/>
      <c r="G354" s="16"/>
      <c r="K354" s="1"/>
      <c r="L354" s="1"/>
      <c r="M354" s="1"/>
      <c r="N354" s="1"/>
      <c r="O354" s="1"/>
      <c r="P354" s="1"/>
      <c r="Q354" s="1"/>
      <c r="R354" s="1"/>
      <c r="S354" s="1"/>
      <c r="T354" s="1"/>
      <c r="U354" s="1"/>
      <c r="V354" s="1"/>
      <c r="W354" s="1"/>
      <c r="X354" s="1"/>
      <c r="Y354" s="1"/>
      <c r="Z354" s="1"/>
    </row>
    <row r="355" spans="1:26">
      <c r="A355" s="1"/>
      <c r="B355" s="16"/>
      <c r="C355" s="16"/>
      <c r="D355" s="16"/>
      <c r="E355" s="16"/>
      <c r="F355" s="16"/>
      <c r="G355" s="16"/>
      <c r="K355" s="1"/>
      <c r="L355" s="1"/>
      <c r="M355" s="1"/>
      <c r="N355" s="1"/>
      <c r="O355" s="1"/>
      <c r="P355" s="1"/>
      <c r="Q355" s="1"/>
      <c r="R355" s="1"/>
      <c r="S355" s="1"/>
      <c r="T355" s="1"/>
      <c r="U355" s="1"/>
      <c r="V355" s="1"/>
      <c r="W355" s="1"/>
      <c r="X355" s="1"/>
      <c r="Y355" s="1"/>
      <c r="Z355" s="1"/>
    </row>
    <row r="356" spans="1:26">
      <c r="A356" s="1"/>
      <c r="B356" s="16"/>
      <c r="C356" s="16"/>
      <c r="D356" s="16"/>
      <c r="E356" s="16"/>
      <c r="F356" s="16"/>
      <c r="G356" s="16"/>
      <c r="K356" s="1"/>
      <c r="L356" s="1"/>
      <c r="M356" s="1"/>
      <c r="N356" s="1"/>
      <c r="O356" s="1"/>
      <c r="P356" s="1"/>
      <c r="Q356" s="1"/>
      <c r="R356" s="1"/>
      <c r="S356" s="1"/>
      <c r="T356" s="1"/>
      <c r="U356" s="1"/>
      <c r="V356" s="1"/>
      <c r="W356" s="1"/>
      <c r="X356" s="1"/>
      <c r="Y356" s="1"/>
      <c r="Z356" s="1"/>
    </row>
    <row r="357" spans="1:26">
      <c r="A357" s="1"/>
      <c r="B357" s="16"/>
      <c r="C357" s="16"/>
      <c r="D357" s="16"/>
      <c r="E357" s="16"/>
      <c r="F357" s="16"/>
      <c r="G357" s="16"/>
      <c r="K357" s="1"/>
      <c r="L357" s="1"/>
      <c r="M357" s="1"/>
      <c r="N357" s="1"/>
      <c r="O357" s="1"/>
      <c r="P357" s="1"/>
      <c r="Q357" s="1"/>
      <c r="R357" s="1"/>
      <c r="S357" s="1"/>
      <c r="T357" s="1"/>
      <c r="U357" s="1"/>
      <c r="V357" s="1"/>
      <c r="W357" s="1"/>
      <c r="X357" s="1"/>
      <c r="Y357" s="1"/>
      <c r="Z357" s="1"/>
    </row>
    <row r="358" spans="1:26">
      <c r="A358" s="1"/>
      <c r="B358" s="16"/>
      <c r="C358" s="16"/>
      <c r="D358" s="16"/>
      <c r="E358" s="16"/>
      <c r="F358" s="16"/>
      <c r="G358" s="16"/>
      <c r="K358" s="1"/>
      <c r="L358" s="1"/>
      <c r="M358" s="1"/>
      <c r="N358" s="1"/>
      <c r="O358" s="1"/>
      <c r="P358" s="1"/>
      <c r="Q358" s="1"/>
      <c r="R358" s="1"/>
      <c r="S358" s="1"/>
      <c r="T358" s="1"/>
      <c r="U358" s="1"/>
      <c r="V358" s="1"/>
      <c r="W358" s="1"/>
      <c r="X358" s="1"/>
      <c r="Y358" s="1"/>
      <c r="Z358" s="1"/>
    </row>
    <row r="359" spans="1:26">
      <c r="A359" s="1"/>
      <c r="B359" s="16"/>
      <c r="C359" s="16"/>
      <c r="D359" s="16"/>
      <c r="E359" s="16"/>
      <c r="F359" s="16"/>
      <c r="G359" s="16"/>
      <c r="K359" s="1"/>
      <c r="L359" s="1"/>
      <c r="M359" s="1"/>
      <c r="N359" s="1"/>
      <c r="O359" s="1"/>
      <c r="P359" s="1"/>
      <c r="Q359" s="1"/>
      <c r="R359" s="1"/>
      <c r="S359" s="1"/>
      <c r="T359" s="1"/>
      <c r="U359" s="1"/>
      <c r="V359" s="1"/>
      <c r="W359" s="1"/>
      <c r="X359" s="1"/>
      <c r="Y359" s="1"/>
      <c r="Z359" s="1"/>
    </row>
    <row r="360" spans="1:26">
      <c r="A360" s="1"/>
      <c r="B360" s="16"/>
      <c r="C360" s="16"/>
      <c r="D360" s="16"/>
      <c r="E360" s="16"/>
      <c r="F360" s="16"/>
      <c r="G360" s="16"/>
      <c r="K360" s="1"/>
      <c r="L360" s="1"/>
      <c r="M360" s="1"/>
      <c r="N360" s="1"/>
      <c r="O360" s="1"/>
      <c r="P360" s="1"/>
      <c r="Q360" s="1"/>
      <c r="R360" s="1"/>
      <c r="S360" s="1"/>
      <c r="T360" s="1"/>
      <c r="U360" s="1"/>
      <c r="V360" s="1"/>
      <c r="W360" s="1"/>
      <c r="X360" s="1"/>
      <c r="Y360" s="1"/>
      <c r="Z360" s="1"/>
    </row>
    <row r="361" spans="1:26">
      <c r="A361" s="1"/>
      <c r="B361" s="16"/>
      <c r="C361" s="16"/>
      <c r="D361" s="16"/>
      <c r="E361" s="16"/>
      <c r="F361" s="16"/>
      <c r="G361" s="16"/>
      <c r="K361" s="1"/>
      <c r="L361" s="1"/>
      <c r="M361" s="1"/>
      <c r="N361" s="1"/>
      <c r="O361" s="1"/>
      <c r="P361" s="1"/>
      <c r="Q361" s="1"/>
      <c r="R361" s="1"/>
      <c r="S361" s="1"/>
      <c r="T361" s="1"/>
      <c r="U361" s="1"/>
      <c r="V361" s="1"/>
      <c r="W361" s="1"/>
      <c r="X361" s="1"/>
      <c r="Y361" s="1"/>
      <c r="Z361" s="1"/>
    </row>
    <row r="362" spans="1:26">
      <c r="A362" s="1"/>
      <c r="B362" s="16"/>
      <c r="C362" s="16"/>
      <c r="D362" s="16"/>
      <c r="E362" s="16"/>
      <c r="F362" s="16"/>
      <c r="G362" s="16"/>
      <c r="K362" s="1"/>
      <c r="L362" s="1"/>
      <c r="M362" s="1"/>
      <c r="N362" s="1"/>
      <c r="O362" s="1"/>
      <c r="P362" s="1"/>
      <c r="Q362" s="1"/>
      <c r="R362" s="1"/>
      <c r="S362" s="1"/>
      <c r="T362" s="1"/>
      <c r="U362" s="1"/>
      <c r="V362" s="1"/>
      <c r="W362" s="1"/>
      <c r="X362" s="1"/>
      <c r="Y362" s="1"/>
      <c r="Z362" s="1"/>
    </row>
    <row r="363" spans="1:26">
      <c r="A363" s="1"/>
      <c r="B363" s="16"/>
      <c r="C363" s="16"/>
      <c r="D363" s="16"/>
      <c r="E363" s="16"/>
      <c r="F363" s="16"/>
      <c r="G363" s="16"/>
      <c r="K363" s="1"/>
      <c r="L363" s="1"/>
      <c r="M363" s="1"/>
      <c r="N363" s="1"/>
      <c r="O363" s="1"/>
      <c r="P363" s="1"/>
      <c r="Q363" s="1"/>
      <c r="R363" s="1"/>
      <c r="S363" s="1"/>
      <c r="T363" s="1"/>
      <c r="U363" s="1"/>
      <c r="V363" s="1"/>
      <c r="W363" s="1"/>
      <c r="X363" s="1"/>
      <c r="Y363" s="1"/>
      <c r="Z363" s="1"/>
    </row>
    <row r="364" spans="1:26">
      <c r="A364" s="1"/>
      <c r="B364" s="16"/>
      <c r="C364" s="16"/>
      <c r="D364" s="16"/>
      <c r="E364" s="16"/>
      <c r="F364" s="16"/>
      <c r="G364" s="16"/>
      <c r="K364" s="1"/>
      <c r="L364" s="1"/>
      <c r="M364" s="1"/>
      <c r="N364" s="1"/>
      <c r="O364" s="1"/>
      <c r="P364" s="1"/>
      <c r="Q364" s="1"/>
      <c r="R364" s="1"/>
      <c r="S364" s="1"/>
      <c r="T364" s="1"/>
      <c r="U364" s="1"/>
      <c r="V364" s="1"/>
      <c r="W364" s="1"/>
      <c r="X364" s="1"/>
      <c r="Y364" s="1"/>
      <c r="Z364" s="1"/>
    </row>
    <row r="365" spans="1:26">
      <c r="A365" s="1"/>
      <c r="B365" s="16"/>
      <c r="C365" s="16"/>
      <c r="D365" s="16"/>
      <c r="E365" s="16"/>
      <c r="F365" s="16"/>
      <c r="G365" s="16"/>
      <c r="K365" s="1"/>
      <c r="L365" s="1"/>
      <c r="M365" s="1"/>
      <c r="N365" s="1"/>
      <c r="O365" s="1"/>
      <c r="P365" s="1"/>
      <c r="Q365" s="1"/>
      <c r="R365" s="1"/>
      <c r="S365" s="1"/>
      <c r="T365" s="1"/>
      <c r="U365" s="1"/>
      <c r="V365" s="1"/>
      <c r="W365" s="1"/>
      <c r="X365" s="1"/>
      <c r="Y365" s="1"/>
      <c r="Z365" s="1"/>
    </row>
    <row r="366" spans="1:26">
      <c r="A366" s="1"/>
      <c r="B366" s="16"/>
      <c r="C366" s="16"/>
      <c r="D366" s="16"/>
      <c r="E366" s="16"/>
      <c r="F366" s="16"/>
      <c r="G366" s="16"/>
      <c r="K366" s="1"/>
      <c r="L366" s="1"/>
      <c r="M366" s="1"/>
      <c r="N366" s="1"/>
      <c r="O366" s="1"/>
      <c r="P366" s="1"/>
      <c r="Q366" s="1"/>
      <c r="R366" s="1"/>
      <c r="S366" s="1"/>
      <c r="T366" s="1"/>
      <c r="U366" s="1"/>
      <c r="V366" s="1"/>
      <c r="W366" s="1"/>
      <c r="X366" s="1"/>
      <c r="Y366" s="1"/>
      <c r="Z366" s="1"/>
    </row>
    <row r="367" spans="1:26">
      <c r="A367" s="1"/>
      <c r="B367" s="16"/>
      <c r="C367" s="16"/>
      <c r="D367" s="16"/>
      <c r="E367" s="16"/>
      <c r="F367" s="16"/>
      <c r="G367" s="16"/>
      <c r="K367" s="1"/>
      <c r="L367" s="1"/>
      <c r="M367" s="1"/>
      <c r="N367" s="1"/>
      <c r="O367" s="1"/>
      <c r="P367" s="1"/>
      <c r="Q367" s="1"/>
      <c r="R367" s="1"/>
      <c r="S367" s="1"/>
      <c r="T367" s="1"/>
      <c r="U367" s="1"/>
      <c r="V367" s="1"/>
      <c r="W367" s="1"/>
      <c r="X367" s="1"/>
      <c r="Y367" s="1"/>
      <c r="Z367" s="1"/>
    </row>
    <row r="368" spans="1:26">
      <c r="A368" s="1"/>
      <c r="B368" s="16"/>
      <c r="C368" s="16"/>
      <c r="D368" s="16"/>
      <c r="E368" s="16"/>
      <c r="F368" s="16"/>
      <c r="G368" s="16"/>
      <c r="K368" s="1"/>
      <c r="L368" s="1"/>
      <c r="M368" s="1"/>
      <c r="N368" s="1"/>
      <c r="O368" s="1"/>
      <c r="P368" s="1"/>
      <c r="Q368" s="1"/>
      <c r="R368" s="1"/>
      <c r="S368" s="1"/>
      <c r="T368" s="1"/>
      <c r="U368" s="1"/>
      <c r="V368" s="1"/>
      <c r="W368" s="1"/>
      <c r="X368" s="1"/>
      <c r="Y368" s="1"/>
      <c r="Z368" s="1"/>
    </row>
    <row r="369" spans="1:26">
      <c r="A369" s="1"/>
      <c r="B369" s="16"/>
      <c r="C369" s="16"/>
      <c r="D369" s="16"/>
      <c r="E369" s="16"/>
      <c r="F369" s="16"/>
      <c r="G369" s="16"/>
      <c r="K369" s="1"/>
      <c r="L369" s="1"/>
      <c r="M369" s="1"/>
      <c r="N369" s="1"/>
      <c r="O369" s="1"/>
      <c r="P369" s="1"/>
      <c r="Q369" s="1"/>
      <c r="R369" s="1"/>
      <c r="S369" s="1"/>
      <c r="T369" s="1"/>
      <c r="U369" s="1"/>
      <c r="V369" s="1"/>
      <c r="W369" s="1"/>
      <c r="X369" s="1"/>
      <c r="Y369" s="1"/>
      <c r="Z369" s="1"/>
    </row>
    <row r="370" spans="1:26">
      <c r="A370" s="1"/>
      <c r="B370" s="16"/>
      <c r="C370" s="16"/>
      <c r="D370" s="16"/>
      <c r="E370" s="16"/>
      <c r="F370" s="16"/>
      <c r="G370" s="16"/>
      <c r="K370" s="1"/>
      <c r="L370" s="1"/>
      <c r="M370" s="1"/>
      <c r="N370" s="1"/>
      <c r="O370" s="1"/>
      <c r="P370" s="1"/>
      <c r="Q370" s="1"/>
      <c r="R370" s="1"/>
      <c r="S370" s="1"/>
      <c r="T370" s="1"/>
      <c r="U370" s="1"/>
      <c r="V370" s="1"/>
      <c r="W370" s="1"/>
      <c r="X370" s="1"/>
      <c r="Y370" s="1"/>
      <c r="Z370" s="1"/>
    </row>
    <row r="371" spans="1:26">
      <c r="A371" s="1"/>
      <c r="B371" s="16"/>
      <c r="C371" s="16"/>
      <c r="D371" s="16"/>
      <c r="E371" s="16"/>
      <c r="F371" s="16"/>
      <c r="G371" s="16"/>
      <c r="K371" s="1"/>
      <c r="L371" s="1"/>
      <c r="M371" s="1"/>
      <c r="N371" s="1"/>
      <c r="O371" s="1"/>
      <c r="P371" s="1"/>
      <c r="Q371" s="1"/>
      <c r="R371" s="1"/>
      <c r="S371" s="1"/>
      <c r="T371" s="1"/>
      <c r="U371" s="1"/>
      <c r="V371" s="1"/>
      <c r="W371" s="1"/>
      <c r="X371" s="1"/>
      <c r="Y371" s="1"/>
      <c r="Z371" s="1"/>
    </row>
    <row r="372" spans="1:26">
      <c r="A372" s="1"/>
      <c r="B372" s="16"/>
      <c r="C372" s="16"/>
      <c r="D372" s="16"/>
      <c r="E372" s="16"/>
      <c r="F372" s="16"/>
      <c r="G372" s="16"/>
      <c r="K372" s="1"/>
      <c r="L372" s="1"/>
      <c r="M372" s="1"/>
      <c r="N372" s="1"/>
      <c r="O372" s="1"/>
      <c r="P372" s="1"/>
      <c r="Q372" s="1"/>
      <c r="R372" s="1"/>
      <c r="S372" s="1"/>
      <c r="T372" s="1"/>
      <c r="U372" s="1"/>
      <c r="V372" s="1"/>
      <c r="W372" s="1"/>
      <c r="X372" s="1"/>
      <c r="Y372" s="1"/>
      <c r="Z372" s="1"/>
    </row>
    <row r="373" spans="1:26">
      <c r="A373" s="1"/>
      <c r="B373" s="16"/>
      <c r="C373" s="16"/>
      <c r="D373" s="16"/>
      <c r="E373" s="16"/>
      <c r="F373" s="16"/>
      <c r="G373" s="16"/>
      <c r="K373" s="1"/>
      <c r="L373" s="1"/>
      <c r="M373" s="1"/>
      <c r="N373" s="1"/>
      <c r="O373" s="1"/>
      <c r="P373" s="1"/>
      <c r="Q373" s="1"/>
      <c r="R373" s="1"/>
      <c r="S373" s="1"/>
      <c r="T373" s="1"/>
      <c r="U373" s="1"/>
      <c r="V373" s="1"/>
      <c r="W373" s="1"/>
      <c r="X373" s="1"/>
      <c r="Y373" s="1"/>
      <c r="Z373" s="1"/>
    </row>
    <row r="374" spans="1:26">
      <c r="A374" s="1"/>
      <c r="B374" s="16"/>
      <c r="C374" s="16"/>
      <c r="D374" s="16"/>
      <c r="E374" s="16"/>
      <c r="F374" s="16"/>
      <c r="G374" s="16"/>
      <c r="K374" s="1"/>
      <c r="L374" s="1"/>
      <c r="M374" s="1"/>
      <c r="N374" s="1"/>
      <c r="O374" s="1"/>
      <c r="P374" s="1"/>
      <c r="Q374" s="1"/>
      <c r="R374" s="1"/>
      <c r="S374" s="1"/>
      <c r="T374" s="1"/>
      <c r="U374" s="1"/>
      <c r="V374" s="1"/>
      <c r="W374" s="1"/>
      <c r="X374" s="1"/>
      <c r="Y374" s="1"/>
      <c r="Z374" s="1"/>
    </row>
    <row r="375" spans="1:26">
      <c r="A375" s="1"/>
      <c r="B375" s="16"/>
      <c r="C375" s="16"/>
      <c r="D375" s="16"/>
      <c r="E375" s="16"/>
      <c r="F375" s="16"/>
      <c r="G375" s="16"/>
      <c r="K375" s="1"/>
      <c r="L375" s="1"/>
      <c r="M375" s="1"/>
      <c r="N375" s="1"/>
      <c r="O375" s="1"/>
      <c r="P375" s="1"/>
      <c r="Q375" s="1"/>
      <c r="R375" s="1"/>
      <c r="S375" s="1"/>
      <c r="T375" s="1"/>
      <c r="U375" s="1"/>
      <c r="V375" s="1"/>
      <c r="W375" s="1"/>
      <c r="X375" s="1"/>
      <c r="Y375" s="1"/>
      <c r="Z375" s="1"/>
    </row>
    <row r="376" spans="1:26">
      <c r="A376" s="1"/>
      <c r="B376" s="16"/>
      <c r="C376" s="16"/>
      <c r="D376" s="16"/>
      <c r="E376" s="16"/>
      <c r="F376" s="16"/>
      <c r="G376" s="16"/>
      <c r="K376" s="1"/>
      <c r="L376" s="1"/>
      <c r="M376" s="1"/>
      <c r="N376" s="1"/>
      <c r="O376" s="1"/>
      <c r="P376" s="1"/>
      <c r="Q376" s="1"/>
      <c r="R376" s="1"/>
      <c r="S376" s="1"/>
      <c r="T376" s="1"/>
      <c r="U376" s="1"/>
      <c r="V376" s="1"/>
      <c r="W376" s="1"/>
      <c r="X376" s="1"/>
      <c r="Y376" s="1"/>
      <c r="Z376" s="1"/>
    </row>
    <row r="377" spans="1:26">
      <c r="A377" s="1"/>
      <c r="B377" s="16"/>
      <c r="C377" s="16"/>
      <c r="D377" s="16"/>
      <c r="E377" s="16"/>
      <c r="F377" s="16"/>
      <c r="G377" s="16"/>
      <c r="K377" s="1"/>
      <c r="L377" s="1"/>
      <c r="M377" s="1"/>
      <c r="N377" s="1"/>
      <c r="O377" s="1"/>
      <c r="P377" s="1"/>
      <c r="Q377" s="1"/>
      <c r="R377" s="1"/>
      <c r="S377" s="1"/>
      <c r="T377" s="1"/>
      <c r="U377" s="1"/>
      <c r="V377" s="1"/>
      <c r="W377" s="1"/>
      <c r="X377" s="1"/>
      <c r="Y377" s="1"/>
      <c r="Z377" s="1"/>
    </row>
    <row r="378" spans="1:26">
      <c r="A378" s="1"/>
      <c r="B378" s="16"/>
      <c r="C378" s="16"/>
      <c r="D378" s="16"/>
      <c r="E378" s="16"/>
      <c r="F378" s="16"/>
      <c r="G378" s="16"/>
      <c r="K378" s="1"/>
      <c r="L378" s="1"/>
      <c r="M378" s="1"/>
      <c r="N378" s="1"/>
      <c r="O378" s="1"/>
      <c r="P378" s="1"/>
      <c r="Q378" s="1"/>
      <c r="R378" s="1"/>
      <c r="S378" s="1"/>
      <c r="T378" s="1"/>
      <c r="U378" s="1"/>
      <c r="V378" s="1"/>
      <c r="W378" s="1"/>
      <c r="X378" s="1"/>
      <c r="Y378" s="1"/>
      <c r="Z378" s="1"/>
    </row>
    <row r="379" spans="1:26">
      <c r="A379" s="1"/>
      <c r="B379" s="16"/>
      <c r="C379" s="16"/>
      <c r="D379" s="16"/>
      <c r="E379" s="16"/>
      <c r="F379" s="16"/>
      <c r="G379" s="16"/>
      <c r="K379" s="1"/>
      <c r="L379" s="1"/>
      <c r="M379" s="1"/>
      <c r="N379" s="1"/>
      <c r="O379" s="1"/>
      <c r="P379" s="1"/>
      <c r="Q379" s="1"/>
      <c r="R379" s="1"/>
      <c r="S379" s="1"/>
      <c r="T379" s="1"/>
      <c r="U379" s="1"/>
      <c r="V379" s="1"/>
      <c r="W379" s="1"/>
      <c r="X379" s="1"/>
      <c r="Y379" s="1"/>
      <c r="Z379" s="1"/>
    </row>
    <row r="380" spans="1:26">
      <c r="A380" s="1"/>
      <c r="B380" s="16"/>
      <c r="C380" s="16"/>
      <c r="D380" s="16"/>
      <c r="E380" s="16"/>
      <c r="F380" s="16"/>
      <c r="G380" s="16"/>
      <c r="K380" s="1"/>
      <c r="L380" s="1"/>
      <c r="M380" s="1"/>
      <c r="N380" s="1"/>
      <c r="O380" s="1"/>
      <c r="P380" s="1"/>
      <c r="Q380" s="1"/>
      <c r="R380" s="1"/>
      <c r="S380" s="1"/>
      <c r="T380" s="1"/>
      <c r="U380" s="1"/>
      <c r="V380" s="1"/>
      <c r="W380" s="1"/>
      <c r="X380" s="1"/>
      <c r="Y380" s="1"/>
      <c r="Z380" s="1"/>
    </row>
    <row r="381" spans="1:26">
      <c r="A381" s="1"/>
      <c r="B381" s="16"/>
      <c r="C381" s="16"/>
      <c r="D381" s="16"/>
      <c r="E381" s="16"/>
      <c r="F381" s="16"/>
      <c r="G381" s="16"/>
      <c r="K381" s="1"/>
      <c r="L381" s="1"/>
      <c r="M381" s="1"/>
      <c r="N381" s="1"/>
      <c r="O381" s="1"/>
      <c r="P381" s="1"/>
      <c r="Q381" s="1"/>
      <c r="R381" s="1"/>
      <c r="S381" s="1"/>
      <c r="T381" s="1"/>
      <c r="U381" s="1"/>
      <c r="V381" s="1"/>
      <c r="W381" s="1"/>
      <c r="X381" s="1"/>
      <c r="Y381" s="1"/>
      <c r="Z381" s="1"/>
    </row>
    <row r="382" spans="1:26">
      <c r="A382" s="1"/>
      <c r="B382" s="16"/>
      <c r="C382" s="16"/>
      <c r="D382" s="16"/>
      <c r="E382" s="16"/>
      <c r="F382" s="16"/>
      <c r="G382" s="16"/>
      <c r="K382" s="1"/>
      <c r="L382" s="1"/>
      <c r="M382" s="1"/>
      <c r="N382" s="1"/>
      <c r="O382" s="1"/>
      <c r="P382" s="1"/>
      <c r="Q382" s="1"/>
      <c r="R382" s="1"/>
      <c r="S382" s="1"/>
      <c r="T382" s="1"/>
      <c r="U382" s="1"/>
      <c r="V382" s="1"/>
      <c r="W382" s="1"/>
      <c r="X382" s="1"/>
      <c r="Y382" s="1"/>
      <c r="Z382" s="1"/>
    </row>
    <row r="383" spans="1:26">
      <c r="A383" s="1"/>
      <c r="B383" s="16"/>
      <c r="C383" s="16"/>
      <c r="D383" s="16"/>
      <c r="E383" s="16"/>
      <c r="F383" s="16"/>
      <c r="G383" s="16"/>
      <c r="K383" s="1"/>
      <c r="L383" s="1"/>
      <c r="M383" s="1"/>
      <c r="N383" s="1"/>
      <c r="O383" s="1"/>
      <c r="P383" s="1"/>
      <c r="Q383" s="1"/>
      <c r="R383" s="1"/>
      <c r="S383" s="1"/>
      <c r="T383" s="1"/>
      <c r="U383" s="1"/>
      <c r="V383" s="1"/>
      <c r="W383" s="1"/>
      <c r="X383" s="1"/>
      <c r="Y383" s="1"/>
      <c r="Z383" s="1"/>
    </row>
    <row r="384" spans="1:26">
      <c r="A384" s="1"/>
      <c r="B384" s="16"/>
      <c r="C384" s="16"/>
      <c r="D384" s="16"/>
      <c r="E384" s="16"/>
      <c r="F384" s="16"/>
      <c r="G384" s="16"/>
      <c r="K384" s="1"/>
      <c r="L384" s="1"/>
      <c r="M384" s="1"/>
      <c r="N384" s="1"/>
      <c r="O384" s="1"/>
      <c r="P384" s="1"/>
      <c r="Q384" s="1"/>
      <c r="R384" s="1"/>
      <c r="S384" s="1"/>
      <c r="T384" s="1"/>
      <c r="U384" s="1"/>
      <c r="V384" s="1"/>
      <c r="W384" s="1"/>
      <c r="X384" s="1"/>
      <c r="Y384" s="1"/>
      <c r="Z384" s="1"/>
    </row>
    <row r="385" spans="1:26">
      <c r="A385" s="1"/>
      <c r="B385" s="16"/>
      <c r="C385" s="16"/>
      <c r="D385" s="16"/>
      <c r="E385" s="16"/>
      <c r="F385" s="16"/>
      <c r="G385" s="16"/>
      <c r="K385" s="1"/>
      <c r="L385" s="1"/>
      <c r="M385" s="1"/>
      <c r="N385" s="1"/>
      <c r="O385" s="1"/>
      <c r="P385" s="1"/>
      <c r="Q385" s="1"/>
      <c r="R385" s="1"/>
      <c r="S385" s="1"/>
      <c r="T385" s="1"/>
      <c r="U385" s="1"/>
      <c r="V385" s="1"/>
      <c r="W385" s="1"/>
      <c r="X385" s="1"/>
      <c r="Y385" s="1"/>
      <c r="Z385" s="1"/>
    </row>
    <row r="386" spans="1:26">
      <c r="A386" s="1"/>
      <c r="B386" s="16"/>
      <c r="C386" s="16"/>
      <c r="D386" s="16"/>
      <c r="E386" s="16"/>
      <c r="F386" s="16"/>
      <c r="G386" s="16"/>
      <c r="K386" s="1"/>
      <c r="L386" s="1"/>
      <c r="M386" s="1"/>
      <c r="N386" s="1"/>
      <c r="O386" s="1"/>
      <c r="P386" s="1"/>
      <c r="Q386" s="1"/>
      <c r="R386" s="1"/>
      <c r="S386" s="1"/>
      <c r="T386" s="1"/>
      <c r="U386" s="1"/>
      <c r="V386" s="1"/>
      <c r="W386" s="1"/>
      <c r="X386" s="1"/>
      <c r="Y386" s="1"/>
      <c r="Z386" s="1"/>
    </row>
    <row r="387" spans="1:26">
      <c r="A387" s="1"/>
      <c r="B387" s="16"/>
      <c r="C387" s="16"/>
      <c r="D387" s="16"/>
      <c r="E387" s="16"/>
      <c r="F387" s="16"/>
      <c r="G387" s="16"/>
      <c r="K387" s="1"/>
      <c r="L387" s="1"/>
      <c r="M387" s="1"/>
      <c r="N387" s="1"/>
      <c r="O387" s="1"/>
      <c r="P387" s="1"/>
      <c r="Q387" s="1"/>
      <c r="R387" s="1"/>
      <c r="S387" s="1"/>
      <c r="T387" s="1"/>
      <c r="U387" s="1"/>
      <c r="V387" s="1"/>
      <c r="W387" s="1"/>
      <c r="X387" s="1"/>
      <c r="Y387" s="1"/>
      <c r="Z387" s="1"/>
    </row>
    <row r="388" spans="1:26">
      <c r="A388" s="1"/>
      <c r="B388" s="16"/>
      <c r="C388" s="16"/>
      <c r="D388" s="16"/>
      <c r="E388" s="16"/>
      <c r="F388" s="16"/>
      <c r="G388" s="16"/>
      <c r="K388" s="1"/>
      <c r="L388" s="1"/>
      <c r="M388" s="1"/>
      <c r="N388" s="1"/>
      <c r="O388" s="1"/>
      <c r="P388" s="1"/>
      <c r="Q388" s="1"/>
      <c r="R388" s="1"/>
      <c r="S388" s="1"/>
      <c r="T388" s="1"/>
      <c r="U388" s="1"/>
      <c r="V388" s="1"/>
      <c r="W388" s="1"/>
      <c r="X388" s="1"/>
      <c r="Y388" s="1"/>
      <c r="Z388" s="1"/>
    </row>
    <row r="389" spans="1:26">
      <c r="A389" s="1"/>
      <c r="B389" s="16"/>
      <c r="C389" s="16"/>
      <c r="D389" s="16"/>
      <c r="E389" s="16"/>
      <c r="F389" s="16"/>
      <c r="G389" s="16"/>
      <c r="K389" s="1"/>
      <c r="L389" s="1"/>
      <c r="M389" s="1"/>
      <c r="N389" s="1"/>
      <c r="O389" s="1"/>
      <c r="P389" s="1"/>
      <c r="Q389" s="1"/>
      <c r="R389" s="1"/>
      <c r="S389" s="1"/>
      <c r="T389" s="1"/>
      <c r="U389" s="1"/>
      <c r="V389" s="1"/>
      <c r="W389" s="1"/>
      <c r="X389" s="1"/>
      <c r="Y389" s="1"/>
      <c r="Z389" s="1"/>
    </row>
    <row r="390" spans="1:26">
      <c r="A390" s="1"/>
      <c r="B390" s="16"/>
      <c r="C390" s="16"/>
      <c r="D390" s="16"/>
      <c r="E390" s="16"/>
      <c r="F390" s="16"/>
      <c r="G390" s="16"/>
      <c r="K390" s="1"/>
      <c r="L390" s="1"/>
      <c r="M390" s="1"/>
      <c r="N390" s="1"/>
      <c r="O390" s="1"/>
      <c r="P390" s="1"/>
      <c r="Q390" s="1"/>
      <c r="R390" s="1"/>
      <c r="S390" s="1"/>
      <c r="T390" s="1"/>
      <c r="U390" s="1"/>
      <c r="V390" s="1"/>
      <c r="W390" s="1"/>
      <c r="X390" s="1"/>
      <c r="Y390" s="1"/>
      <c r="Z390" s="1"/>
    </row>
    <row r="391" spans="1:26">
      <c r="A391" s="1"/>
      <c r="B391" s="16"/>
      <c r="C391" s="16"/>
      <c r="D391" s="16"/>
      <c r="E391" s="16"/>
      <c r="F391" s="16"/>
      <c r="G391" s="16"/>
      <c r="K391" s="1"/>
      <c r="L391" s="1"/>
      <c r="M391" s="1"/>
      <c r="N391" s="1"/>
      <c r="O391" s="1"/>
      <c r="P391" s="1"/>
      <c r="Q391" s="1"/>
      <c r="R391" s="1"/>
      <c r="S391" s="1"/>
      <c r="T391" s="1"/>
      <c r="U391" s="1"/>
      <c r="V391" s="1"/>
      <c r="W391" s="1"/>
      <c r="X391" s="1"/>
      <c r="Y391" s="1"/>
      <c r="Z391" s="1"/>
    </row>
    <row r="392" spans="1:26">
      <c r="A392" s="1"/>
      <c r="B392" s="16"/>
      <c r="C392" s="16"/>
      <c r="D392" s="16"/>
      <c r="E392" s="16"/>
      <c r="F392" s="16"/>
      <c r="G392" s="16"/>
      <c r="K392" s="1"/>
      <c r="L392" s="1"/>
      <c r="M392" s="1"/>
      <c r="N392" s="1"/>
      <c r="O392" s="1"/>
      <c r="P392" s="1"/>
      <c r="Q392" s="1"/>
      <c r="R392" s="1"/>
      <c r="S392" s="1"/>
      <c r="T392" s="1"/>
      <c r="U392" s="1"/>
      <c r="V392" s="1"/>
      <c r="W392" s="1"/>
      <c r="X392" s="1"/>
      <c r="Y392" s="1"/>
      <c r="Z392" s="1"/>
    </row>
    <row r="393" spans="1:26">
      <c r="A393" s="1"/>
      <c r="B393" s="16"/>
      <c r="C393" s="16"/>
      <c r="D393" s="16"/>
      <c r="E393" s="16"/>
      <c r="F393" s="16"/>
      <c r="G393" s="16"/>
      <c r="K393" s="1"/>
      <c r="L393" s="1"/>
      <c r="M393" s="1"/>
      <c r="N393" s="1"/>
      <c r="O393" s="1"/>
      <c r="P393" s="1"/>
      <c r="Q393" s="1"/>
      <c r="R393" s="1"/>
      <c r="S393" s="1"/>
      <c r="T393" s="1"/>
      <c r="U393" s="1"/>
      <c r="V393" s="1"/>
      <c r="W393" s="1"/>
      <c r="X393" s="1"/>
      <c r="Y393" s="1"/>
      <c r="Z393" s="1"/>
    </row>
    <row r="394" spans="1:26">
      <c r="A394" s="1"/>
      <c r="B394" s="16"/>
      <c r="C394" s="16"/>
      <c r="D394" s="16"/>
      <c r="E394" s="16"/>
      <c r="F394" s="16"/>
      <c r="G394" s="16"/>
      <c r="K394" s="1"/>
      <c r="L394" s="1"/>
      <c r="M394" s="1"/>
      <c r="N394" s="1"/>
      <c r="O394" s="1"/>
      <c r="P394" s="1"/>
      <c r="Q394" s="1"/>
      <c r="R394" s="1"/>
      <c r="S394" s="1"/>
      <c r="T394" s="1"/>
      <c r="U394" s="1"/>
      <c r="V394" s="1"/>
      <c r="W394" s="1"/>
      <c r="X394" s="1"/>
      <c r="Y394" s="1"/>
      <c r="Z394" s="1"/>
    </row>
    <row r="395" spans="1:26">
      <c r="A395" s="1"/>
      <c r="B395" s="16"/>
      <c r="C395" s="16"/>
      <c r="D395" s="16"/>
      <c r="E395" s="16"/>
      <c r="F395" s="16"/>
      <c r="G395" s="16"/>
      <c r="K395" s="1"/>
      <c r="L395" s="1"/>
      <c r="M395" s="1"/>
      <c r="N395" s="1"/>
      <c r="O395" s="1"/>
      <c r="P395" s="1"/>
      <c r="Q395" s="1"/>
      <c r="R395" s="1"/>
      <c r="S395" s="1"/>
      <c r="T395" s="1"/>
      <c r="U395" s="1"/>
      <c r="V395" s="1"/>
      <c r="W395" s="1"/>
      <c r="X395" s="1"/>
      <c r="Y395" s="1"/>
      <c r="Z395" s="1"/>
    </row>
    <row r="396" spans="1:26">
      <c r="A396" s="1"/>
      <c r="B396" s="16"/>
      <c r="C396" s="16"/>
      <c r="D396" s="16"/>
      <c r="E396" s="16"/>
      <c r="F396" s="16"/>
      <c r="G396" s="16"/>
      <c r="K396" s="1"/>
      <c r="L396" s="1"/>
      <c r="M396" s="1"/>
      <c r="N396" s="1"/>
      <c r="O396" s="1"/>
      <c r="P396" s="1"/>
      <c r="Q396" s="1"/>
      <c r="R396" s="1"/>
      <c r="S396" s="1"/>
      <c r="T396" s="1"/>
      <c r="U396" s="1"/>
      <c r="V396" s="1"/>
      <c r="W396" s="1"/>
      <c r="X396" s="1"/>
      <c r="Y396" s="1"/>
      <c r="Z396" s="1"/>
    </row>
    <row r="397" spans="1:26">
      <c r="A397" s="1"/>
      <c r="B397" s="16"/>
      <c r="C397" s="16"/>
      <c r="D397" s="16"/>
      <c r="E397" s="16"/>
      <c r="F397" s="16"/>
      <c r="G397" s="16"/>
      <c r="K397" s="1"/>
      <c r="L397" s="1"/>
      <c r="M397" s="1"/>
      <c r="N397" s="1"/>
      <c r="O397" s="1"/>
      <c r="P397" s="1"/>
      <c r="Q397" s="1"/>
      <c r="R397" s="1"/>
      <c r="S397" s="1"/>
      <c r="T397" s="1"/>
      <c r="U397" s="1"/>
      <c r="V397" s="1"/>
      <c r="W397" s="1"/>
      <c r="X397" s="1"/>
      <c r="Y397" s="1"/>
      <c r="Z397" s="1"/>
    </row>
    <row r="398" spans="1:26">
      <c r="A398" s="1"/>
      <c r="B398" s="16"/>
      <c r="C398" s="16"/>
      <c r="D398" s="16"/>
      <c r="E398" s="16"/>
      <c r="F398" s="16"/>
      <c r="G398" s="16"/>
      <c r="K398" s="1"/>
      <c r="L398" s="1"/>
      <c r="M398" s="1"/>
      <c r="N398" s="1"/>
      <c r="O398" s="1"/>
      <c r="P398" s="1"/>
      <c r="Q398" s="1"/>
      <c r="R398" s="1"/>
      <c r="S398" s="1"/>
      <c r="T398" s="1"/>
      <c r="U398" s="1"/>
      <c r="V398" s="1"/>
      <c r="W398" s="1"/>
      <c r="X398" s="1"/>
      <c r="Y398" s="1"/>
      <c r="Z398" s="1"/>
    </row>
    <row r="399" spans="1:26">
      <c r="A399" s="1"/>
      <c r="B399" s="16"/>
      <c r="C399" s="16"/>
      <c r="D399" s="16"/>
      <c r="E399" s="16"/>
      <c r="F399" s="16"/>
      <c r="G399" s="16"/>
      <c r="K399" s="1"/>
      <c r="L399" s="1"/>
      <c r="M399" s="1"/>
      <c r="N399" s="1"/>
      <c r="O399" s="1"/>
      <c r="P399" s="1"/>
      <c r="Q399" s="1"/>
      <c r="R399" s="1"/>
      <c r="S399" s="1"/>
      <c r="T399" s="1"/>
      <c r="U399" s="1"/>
      <c r="V399" s="1"/>
      <c r="W399" s="1"/>
      <c r="X399" s="1"/>
      <c r="Y399" s="1"/>
      <c r="Z399" s="1"/>
    </row>
    <row r="400" spans="1:26">
      <c r="A400" s="1"/>
      <c r="B400" s="16"/>
      <c r="C400" s="16"/>
      <c r="D400" s="16"/>
      <c r="E400" s="16"/>
      <c r="F400" s="16"/>
      <c r="G400" s="16"/>
      <c r="K400" s="1"/>
      <c r="L400" s="1"/>
      <c r="M400" s="1"/>
      <c r="N400" s="1"/>
      <c r="O400" s="1"/>
      <c r="P400" s="1"/>
      <c r="Q400" s="1"/>
      <c r="R400" s="1"/>
      <c r="S400" s="1"/>
      <c r="T400" s="1"/>
      <c r="U400" s="1"/>
      <c r="V400" s="1"/>
      <c r="W400" s="1"/>
      <c r="X400" s="1"/>
      <c r="Y400" s="1"/>
      <c r="Z400" s="1"/>
    </row>
    <row r="401" spans="1:26">
      <c r="A401" s="1"/>
      <c r="B401" s="16"/>
      <c r="C401" s="16"/>
      <c r="D401" s="16"/>
      <c r="E401" s="16"/>
      <c r="F401" s="16"/>
      <c r="G401" s="16"/>
      <c r="K401" s="1"/>
      <c r="L401" s="1"/>
      <c r="M401" s="1"/>
      <c r="N401" s="1"/>
      <c r="O401" s="1"/>
      <c r="P401" s="1"/>
      <c r="Q401" s="1"/>
      <c r="R401" s="1"/>
      <c r="S401" s="1"/>
      <c r="T401" s="1"/>
      <c r="U401" s="1"/>
      <c r="V401" s="1"/>
      <c r="W401" s="1"/>
      <c r="X401" s="1"/>
      <c r="Y401" s="1"/>
      <c r="Z401" s="1"/>
    </row>
    <row r="402" spans="1:26">
      <c r="A402" s="1"/>
      <c r="B402" s="16"/>
      <c r="C402" s="16"/>
      <c r="D402" s="16"/>
      <c r="E402" s="16"/>
      <c r="F402" s="16"/>
      <c r="G402" s="16"/>
      <c r="K402" s="1"/>
      <c r="L402" s="1"/>
      <c r="M402" s="1"/>
      <c r="N402" s="1"/>
      <c r="O402" s="1"/>
      <c r="P402" s="1"/>
      <c r="Q402" s="1"/>
      <c r="R402" s="1"/>
      <c r="S402" s="1"/>
      <c r="T402" s="1"/>
      <c r="U402" s="1"/>
      <c r="V402" s="1"/>
      <c r="W402" s="1"/>
      <c r="X402" s="1"/>
      <c r="Y402" s="1"/>
      <c r="Z402" s="1"/>
    </row>
    <row r="403" spans="1:26">
      <c r="A403" s="1"/>
      <c r="B403" s="16"/>
      <c r="C403" s="16"/>
      <c r="D403" s="16"/>
      <c r="E403" s="16"/>
      <c r="F403" s="16"/>
      <c r="G403" s="16"/>
      <c r="K403" s="1"/>
      <c r="L403" s="1"/>
      <c r="M403" s="1"/>
      <c r="N403" s="1"/>
      <c r="O403" s="1"/>
      <c r="P403" s="1"/>
      <c r="Q403" s="1"/>
      <c r="R403" s="1"/>
      <c r="S403" s="1"/>
      <c r="T403" s="1"/>
      <c r="U403" s="1"/>
      <c r="V403" s="1"/>
      <c r="W403" s="1"/>
      <c r="X403" s="1"/>
      <c r="Y403" s="1"/>
      <c r="Z403" s="1"/>
    </row>
    <row r="404" spans="1:26">
      <c r="A404" s="1"/>
      <c r="B404" s="16"/>
      <c r="C404" s="16"/>
      <c r="D404" s="16"/>
      <c r="E404" s="16"/>
      <c r="F404" s="16"/>
      <c r="G404" s="16"/>
      <c r="K404" s="1"/>
      <c r="L404" s="1"/>
      <c r="M404" s="1"/>
      <c r="N404" s="1"/>
      <c r="O404" s="1"/>
      <c r="P404" s="1"/>
      <c r="Q404" s="1"/>
      <c r="R404" s="1"/>
      <c r="S404" s="1"/>
      <c r="T404" s="1"/>
      <c r="U404" s="1"/>
      <c r="V404" s="1"/>
      <c r="W404" s="1"/>
      <c r="X404" s="1"/>
      <c r="Y404" s="1"/>
      <c r="Z404" s="1"/>
    </row>
    <row r="405" spans="1:26">
      <c r="A405" s="1"/>
      <c r="B405" s="16"/>
      <c r="C405" s="16"/>
      <c r="D405" s="16"/>
      <c r="E405" s="16"/>
      <c r="F405" s="16"/>
      <c r="G405" s="16"/>
      <c r="K405" s="1"/>
      <c r="L405" s="1"/>
      <c r="M405" s="1"/>
      <c r="N405" s="1"/>
      <c r="O405" s="1"/>
      <c r="P405" s="1"/>
      <c r="Q405" s="1"/>
      <c r="R405" s="1"/>
      <c r="S405" s="1"/>
      <c r="T405" s="1"/>
      <c r="U405" s="1"/>
      <c r="V405" s="1"/>
      <c r="W405" s="1"/>
      <c r="X405" s="1"/>
      <c r="Y405" s="1"/>
      <c r="Z405" s="1"/>
    </row>
    <row r="406" spans="1:26">
      <c r="A406" s="1"/>
      <c r="B406" s="16"/>
      <c r="C406" s="16"/>
      <c r="D406" s="16"/>
      <c r="E406" s="16"/>
      <c r="F406" s="16"/>
      <c r="G406" s="16"/>
      <c r="K406" s="1"/>
      <c r="L406" s="1"/>
      <c r="M406" s="1"/>
      <c r="N406" s="1"/>
      <c r="O406" s="1"/>
      <c r="P406" s="1"/>
      <c r="Q406" s="1"/>
      <c r="R406" s="1"/>
      <c r="S406" s="1"/>
      <c r="T406" s="1"/>
      <c r="U406" s="1"/>
      <c r="V406" s="1"/>
      <c r="W406" s="1"/>
      <c r="X406" s="1"/>
      <c r="Y406" s="1"/>
      <c r="Z406" s="1"/>
    </row>
    <row r="407" spans="1:26">
      <c r="A407" s="1"/>
      <c r="B407" s="16"/>
      <c r="C407" s="16"/>
      <c r="D407" s="16"/>
      <c r="E407" s="16"/>
      <c r="F407" s="16"/>
      <c r="G407" s="16"/>
      <c r="K407" s="1"/>
      <c r="L407" s="1"/>
      <c r="M407" s="1"/>
      <c r="N407" s="1"/>
      <c r="O407" s="1"/>
      <c r="P407" s="1"/>
      <c r="Q407" s="1"/>
      <c r="R407" s="1"/>
      <c r="S407" s="1"/>
      <c r="T407" s="1"/>
      <c r="U407" s="1"/>
      <c r="V407" s="1"/>
      <c r="W407" s="1"/>
      <c r="X407" s="1"/>
      <c r="Y407" s="1"/>
      <c r="Z407" s="1"/>
    </row>
    <row r="408" spans="1:26">
      <c r="A408" s="1"/>
      <c r="B408" s="16"/>
      <c r="C408" s="16"/>
      <c r="D408" s="16"/>
      <c r="E408" s="16"/>
      <c r="F408" s="16"/>
      <c r="G408" s="16"/>
      <c r="K408" s="1"/>
      <c r="L408" s="1"/>
      <c r="M408" s="1"/>
      <c r="N408" s="1"/>
      <c r="O408" s="1"/>
      <c r="P408" s="1"/>
      <c r="Q408" s="1"/>
      <c r="R408" s="1"/>
      <c r="S408" s="1"/>
      <c r="T408" s="1"/>
      <c r="U408" s="1"/>
      <c r="V408" s="1"/>
      <c r="W408" s="1"/>
      <c r="X408" s="1"/>
      <c r="Y408" s="1"/>
      <c r="Z408" s="1"/>
    </row>
    <row r="409" spans="1:26">
      <c r="A409" s="1"/>
      <c r="B409" s="16"/>
      <c r="C409" s="16"/>
      <c r="D409" s="16"/>
      <c r="E409" s="16"/>
      <c r="F409" s="16"/>
      <c r="G409" s="16"/>
      <c r="K409" s="1"/>
      <c r="L409" s="1"/>
      <c r="M409" s="1"/>
      <c r="N409" s="1"/>
      <c r="O409" s="1"/>
      <c r="P409" s="1"/>
      <c r="Q409" s="1"/>
      <c r="R409" s="1"/>
      <c r="S409" s="1"/>
      <c r="T409" s="1"/>
      <c r="U409" s="1"/>
      <c r="V409" s="1"/>
      <c r="W409" s="1"/>
      <c r="X409" s="1"/>
      <c r="Y409" s="1"/>
      <c r="Z409" s="1"/>
    </row>
    <row r="410" spans="1:26">
      <c r="A410" s="1"/>
      <c r="B410" s="16"/>
      <c r="C410" s="16"/>
      <c r="D410" s="16"/>
      <c r="E410" s="16"/>
      <c r="F410" s="16"/>
      <c r="G410" s="16"/>
      <c r="K410" s="1"/>
      <c r="L410" s="1"/>
      <c r="M410" s="1"/>
      <c r="N410" s="1"/>
      <c r="O410" s="1"/>
      <c r="P410" s="1"/>
      <c r="Q410" s="1"/>
      <c r="R410" s="1"/>
      <c r="S410" s="1"/>
      <c r="T410" s="1"/>
      <c r="U410" s="1"/>
      <c r="V410" s="1"/>
      <c r="W410" s="1"/>
      <c r="X410" s="1"/>
      <c r="Y410" s="1"/>
      <c r="Z410" s="1"/>
    </row>
    <row r="411" spans="1:26">
      <c r="A411" s="1"/>
      <c r="B411" s="16"/>
      <c r="C411" s="16"/>
      <c r="D411" s="16"/>
      <c r="E411" s="16"/>
      <c r="F411" s="16"/>
      <c r="G411" s="16"/>
      <c r="K411" s="1"/>
      <c r="L411" s="1"/>
      <c r="M411" s="1"/>
      <c r="N411" s="1"/>
      <c r="O411" s="1"/>
      <c r="P411" s="1"/>
      <c r="Q411" s="1"/>
      <c r="R411" s="1"/>
      <c r="S411" s="1"/>
      <c r="T411" s="1"/>
      <c r="U411" s="1"/>
      <c r="V411" s="1"/>
      <c r="W411" s="1"/>
      <c r="X411" s="1"/>
      <c r="Y411" s="1"/>
      <c r="Z411" s="1"/>
    </row>
    <row r="412" spans="1:26">
      <c r="A412" s="1"/>
      <c r="B412" s="16"/>
      <c r="C412" s="16"/>
      <c r="D412" s="16"/>
      <c r="E412" s="16"/>
      <c r="F412" s="16"/>
      <c r="G412" s="16"/>
      <c r="K412" s="1"/>
      <c r="L412" s="1"/>
      <c r="M412" s="1"/>
      <c r="N412" s="1"/>
      <c r="O412" s="1"/>
      <c r="P412" s="1"/>
      <c r="Q412" s="1"/>
      <c r="R412" s="1"/>
      <c r="S412" s="1"/>
      <c r="T412" s="1"/>
      <c r="U412" s="1"/>
      <c r="V412" s="1"/>
      <c r="W412" s="1"/>
      <c r="X412" s="1"/>
      <c r="Y412" s="1"/>
      <c r="Z412" s="1"/>
    </row>
    <row r="413" spans="1:26">
      <c r="A413" s="1"/>
      <c r="B413" s="16"/>
      <c r="C413" s="16"/>
      <c r="D413" s="16"/>
      <c r="E413" s="16"/>
      <c r="F413" s="16"/>
      <c r="G413" s="16"/>
      <c r="K413" s="1"/>
      <c r="L413" s="1"/>
      <c r="M413" s="1"/>
      <c r="N413" s="1"/>
      <c r="O413" s="1"/>
      <c r="P413" s="1"/>
      <c r="Q413" s="1"/>
      <c r="R413" s="1"/>
      <c r="S413" s="1"/>
      <c r="T413" s="1"/>
      <c r="U413" s="1"/>
      <c r="V413" s="1"/>
      <c r="W413" s="1"/>
      <c r="X413" s="1"/>
      <c r="Y413" s="1"/>
      <c r="Z413" s="1"/>
    </row>
    <row r="414" spans="1:26">
      <c r="A414" s="1"/>
      <c r="B414" s="16"/>
      <c r="C414" s="16"/>
      <c r="D414" s="16"/>
      <c r="E414" s="16"/>
      <c r="F414" s="16"/>
      <c r="G414" s="16"/>
      <c r="K414" s="1"/>
      <c r="L414" s="1"/>
      <c r="M414" s="1"/>
      <c r="N414" s="1"/>
      <c r="O414" s="1"/>
      <c r="P414" s="1"/>
      <c r="Q414" s="1"/>
      <c r="R414" s="1"/>
      <c r="S414" s="1"/>
      <c r="T414" s="1"/>
      <c r="U414" s="1"/>
      <c r="V414" s="1"/>
      <c r="W414" s="1"/>
      <c r="X414" s="1"/>
      <c r="Y414" s="1"/>
      <c r="Z414" s="1"/>
    </row>
    <row r="415" spans="1:26">
      <c r="A415" s="1"/>
      <c r="B415" s="16"/>
      <c r="C415" s="16"/>
      <c r="D415" s="16"/>
      <c r="E415" s="16"/>
      <c r="F415" s="16"/>
      <c r="G415" s="16"/>
      <c r="K415" s="1"/>
      <c r="L415" s="1"/>
      <c r="M415" s="1"/>
      <c r="N415" s="1"/>
      <c r="O415" s="1"/>
      <c r="P415" s="1"/>
      <c r="Q415" s="1"/>
      <c r="R415" s="1"/>
      <c r="S415" s="1"/>
      <c r="T415" s="1"/>
      <c r="U415" s="1"/>
      <c r="V415" s="1"/>
      <c r="W415" s="1"/>
      <c r="X415" s="1"/>
      <c r="Y415" s="1"/>
      <c r="Z415" s="1"/>
    </row>
    <row r="416" spans="1:26">
      <c r="A416" s="1"/>
      <c r="B416" s="16"/>
      <c r="C416" s="16"/>
      <c r="D416" s="16"/>
      <c r="E416" s="16"/>
      <c r="F416" s="16"/>
      <c r="G416" s="16"/>
      <c r="K416" s="1"/>
      <c r="L416" s="1"/>
      <c r="M416" s="1"/>
      <c r="N416" s="1"/>
      <c r="O416" s="1"/>
      <c r="P416" s="1"/>
      <c r="Q416" s="1"/>
      <c r="R416" s="1"/>
      <c r="S416" s="1"/>
      <c r="T416" s="1"/>
      <c r="U416" s="1"/>
      <c r="V416" s="1"/>
      <c r="W416" s="1"/>
      <c r="X416" s="1"/>
      <c r="Y416" s="1"/>
      <c r="Z416" s="1"/>
    </row>
    <row r="417" spans="1:26">
      <c r="A417" s="1"/>
      <c r="B417" s="16"/>
      <c r="C417" s="16"/>
      <c r="D417" s="16"/>
      <c r="E417" s="16"/>
      <c r="F417" s="16"/>
      <c r="G417" s="16"/>
      <c r="K417" s="1"/>
      <c r="L417" s="1"/>
      <c r="M417" s="1"/>
      <c r="N417" s="1"/>
      <c r="O417" s="1"/>
      <c r="P417" s="1"/>
      <c r="Q417" s="1"/>
      <c r="R417" s="1"/>
      <c r="S417" s="1"/>
      <c r="T417" s="1"/>
      <c r="U417" s="1"/>
      <c r="V417" s="1"/>
      <c r="W417" s="1"/>
      <c r="X417" s="1"/>
      <c r="Y417" s="1"/>
      <c r="Z417" s="1"/>
    </row>
    <row r="418" spans="1:26">
      <c r="A418" s="1"/>
      <c r="B418" s="16"/>
      <c r="C418" s="16"/>
      <c r="D418" s="16"/>
      <c r="E418" s="16"/>
      <c r="F418" s="16"/>
      <c r="G418" s="16"/>
      <c r="K418" s="1"/>
      <c r="L418" s="1"/>
      <c r="M418" s="1"/>
      <c r="N418" s="1"/>
      <c r="O418" s="1"/>
      <c r="P418" s="1"/>
      <c r="Q418" s="1"/>
      <c r="R418" s="1"/>
      <c r="S418" s="1"/>
      <c r="T418" s="1"/>
      <c r="U418" s="1"/>
      <c r="V418" s="1"/>
      <c r="W418" s="1"/>
      <c r="X418" s="1"/>
      <c r="Y418" s="1"/>
      <c r="Z418" s="1"/>
    </row>
    <row r="419" spans="1:26">
      <c r="A419" s="1"/>
      <c r="B419" s="16"/>
      <c r="C419" s="16"/>
      <c r="D419" s="16"/>
      <c r="E419" s="16"/>
      <c r="F419" s="16"/>
      <c r="G419" s="16"/>
      <c r="K419" s="1"/>
      <c r="L419" s="1"/>
      <c r="M419" s="1"/>
      <c r="N419" s="1"/>
      <c r="O419" s="1"/>
      <c r="P419" s="1"/>
      <c r="Q419" s="1"/>
      <c r="R419" s="1"/>
      <c r="S419" s="1"/>
      <c r="T419" s="1"/>
      <c r="U419" s="1"/>
      <c r="V419" s="1"/>
      <c r="W419" s="1"/>
      <c r="X419" s="1"/>
      <c r="Y419" s="1"/>
      <c r="Z419" s="1"/>
    </row>
    <row r="420" spans="1:26">
      <c r="A420" s="1"/>
      <c r="B420" s="16"/>
      <c r="C420" s="16"/>
      <c r="D420" s="16"/>
      <c r="E420" s="16"/>
      <c r="F420" s="16"/>
      <c r="G420" s="16"/>
      <c r="K420" s="1"/>
      <c r="L420" s="1"/>
      <c r="M420" s="1"/>
      <c r="N420" s="1"/>
      <c r="O420" s="1"/>
      <c r="P420" s="1"/>
      <c r="Q420" s="1"/>
      <c r="R420" s="1"/>
      <c r="S420" s="1"/>
      <c r="T420" s="1"/>
      <c r="U420" s="1"/>
      <c r="V420" s="1"/>
      <c r="W420" s="1"/>
      <c r="X420" s="1"/>
      <c r="Y420" s="1"/>
      <c r="Z420" s="1"/>
    </row>
    <row r="421" spans="1:26">
      <c r="A421" s="1"/>
      <c r="B421" s="16"/>
      <c r="C421" s="16"/>
      <c r="D421" s="16"/>
      <c r="E421" s="16"/>
      <c r="F421" s="16"/>
      <c r="G421" s="16"/>
      <c r="K421" s="1"/>
      <c r="L421" s="1"/>
      <c r="M421" s="1"/>
      <c r="N421" s="1"/>
      <c r="O421" s="1"/>
      <c r="P421" s="1"/>
      <c r="Q421" s="1"/>
      <c r="R421" s="1"/>
      <c r="S421" s="1"/>
      <c r="T421" s="1"/>
      <c r="U421" s="1"/>
      <c r="V421" s="1"/>
      <c r="W421" s="1"/>
      <c r="X421" s="1"/>
      <c r="Y421" s="1"/>
      <c r="Z421" s="1"/>
    </row>
    <row r="422" spans="1:26">
      <c r="A422" s="1"/>
      <c r="B422" s="16"/>
      <c r="C422" s="16"/>
      <c r="D422" s="16"/>
      <c r="E422" s="16"/>
      <c r="F422" s="16"/>
      <c r="G422" s="16"/>
      <c r="K422" s="1"/>
      <c r="L422" s="1"/>
      <c r="M422" s="1"/>
      <c r="N422" s="1"/>
      <c r="O422" s="1"/>
      <c r="P422" s="1"/>
      <c r="Q422" s="1"/>
      <c r="R422" s="1"/>
      <c r="S422" s="1"/>
      <c r="T422" s="1"/>
      <c r="U422" s="1"/>
      <c r="V422" s="1"/>
      <c r="W422" s="1"/>
      <c r="X422" s="1"/>
      <c r="Y422" s="1"/>
      <c r="Z422" s="1"/>
    </row>
    <row r="423" spans="1:26">
      <c r="A423" s="1"/>
      <c r="B423" s="16"/>
      <c r="C423" s="16"/>
      <c r="D423" s="16"/>
      <c r="E423" s="16"/>
      <c r="F423" s="16"/>
      <c r="G423" s="16"/>
      <c r="K423" s="1"/>
      <c r="L423" s="1"/>
      <c r="M423" s="1"/>
      <c r="N423" s="1"/>
      <c r="O423" s="1"/>
      <c r="P423" s="1"/>
      <c r="Q423" s="1"/>
      <c r="R423" s="1"/>
      <c r="S423" s="1"/>
      <c r="T423" s="1"/>
      <c r="U423" s="1"/>
      <c r="V423" s="1"/>
      <c r="W423" s="1"/>
      <c r="X423" s="1"/>
      <c r="Y423" s="1"/>
      <c r="Z423" s="1"/>
    </row>
    <row r="424" spans="1:26">
      <c r="A424" s="1"/>
      <c r="B424" s="16"/>
      <c r="C424" s="16"/>
      <c r="D424" s="16"/>
      <c r="E424" s="16"/>
      <c r="F424" s="16"/>
      <c r="G424" s="16"/>
      <c r="K424" s="1"/>
      <c r="L424" s="1"/>
      <c r="M424" s="1"/>
      <c r="N424" s="1"/>
      <c r="O424" s="1"/>
      <c r="P424" s="1"/>
      <c r="Q424" s="1"/>
      <c r="R424" s="1"/>
      <c r="S424" s="1"/>
      <c r="T424" s="1"/>
      <c r="U424" s="1"/>
      <c r="V424" s="1"/>
      <c r="W424" s="1"/>
      <c r="X424" s="1"/>
      <c r="Y424" s="1"/>
      <c r="Z424" s="1"/>
    </row>
    <row r="425" spans="1:26">
      <c r="A425" s="1"/>
      <c r="B425" s="16"/>
      <c r="C425" s="16"/>
      <c r="D425" s="16"/>
      <c r="E425" s="16"/>
      <c r="F425" s="16"/>
      <c r="G425" s="16"/>
      <c r="K425" s="1"/>
      <c r="L425" s="1"/>
      <c r="M425" s="1"/>
      <c r="N425" s="1"/>
      <c r="O425" s="1"/>
      <c r="P425" s="1"/>
      <c r="Q425" s="1"/>
      <c r="R425" s="1"/>
      <c r="S425" s="1"/>
      <c r="T425" s="1"/>
      <c r="U425" s="1"/>
      <c r="V425" s="1"/>
      <c r="W425" s="1"/>
      <c r="X425" s="1"/>
      <c r="Y425" s="1"/>
      <c r="Z425" s="1"/>
    </row>
    <row r="426" spans="1:26">
      <c r="A426" s="1"/>
      <c r="B426" s="16"/>
      <c r="C426" s="16"/>
      <c r="D426" s="16"/>
      <c r="E426" s="16"/>
      <c r="F426" s="16"/>
      <c r="G426" s="16"/>
      <c r="K426" s="1"/>
      <c r="L426" s="1"/>
      <c r="M426" s="1"/>
      <c r="N426" s="1"/>
      <c r="O426" s="1"/>
      <c r="P426" s="1"/>
      <c r="Q426" s="1"/>
      <c r="R426" s="1"/>
      <c r="S426" s="1"/>
      <c r="T426" s="1"/>
      <c r="U426" s="1"/>
      <c r="V426" s="1"/>
      <c r="W426" s="1"/>
      <c r="X426" s="1"/>
      <c r="Y426" s="1"/>
      <c r="Z426" s="1"/>
    </row>
    <row r="427" spans="1:26">
      <c r="A427" s="1"/>
      <c r="B427" s="16"/>
      <c r="C427" s="16"/>
      <c r="D427" s="16"/>
      <c r="E427" s="16"/>
      <c r="F427" s="16"/>
      <c r="G427" s="16"/>
      <c r="K427" s="1"/>
      <c r="L427" s="1"/>
      <c r="M427" s="1"/>
      <c r="N427" s="1"/>
      <c r="O427" s="1"/>
      <c r="P427" s="1"/>
      <c r="Q427" s="1"/>
      <c r="R427" s="1"/>
      <c r="S427" s="1"/>
      <c r="T427" s="1"/>
      <c r="U427" s="1"/>
      <c r="V427" s="1"/>
      <c r="W427" s="1"/>
      <c r="X427" s="1"/>
      <c r="Y427" s="1"/>
      <c r="Z427" s="1"/>
    </row>
    <row r="428" spans="1:26">
      <c r="A428" s="1"/>
      <c r="B428" s="16"/>
      <c r="C428" s="16"/>
      <c r="D428" s="16"/>
      <c r="E428" s="16"/>
      <c r="F428" s="16"/>
      <c r="G428" s="16"/>
      <c r="K428" s="1"/>
      <c r="L428" s="1"/>
      <c r="M428" s="1"/>
      <c r="N428" s="1"/>
      <c r="O428" s="1"/>
      <c r="P428" s="1"/>
      <c r="Q428" s="1"/>
      <c r="R428" s="1"/>
      <c r="S428" s="1"/>
      <c r="T428" s="1"/>
      <c r="U428" s="1"/>
      <c r="V428" s="1"/>
      <c r="W428" s="1"/>
      <c r="X428" s="1"/>
      <c r="Y428" s="1"/>
      <c r="Z428" s="1"/>
    </row>
    <row r="429" spans="1:26">
      <c r="A429" s="1"/>
      <c r="B429" s="16"/>
      <c r="C429" s="16"/>
      <c r="D429" s="16"/>
      <c r="E429" s="16"/>
      <c r="F429" s="16"/>
      <c r="G429" s="16"/>
      <c r="K429" s="1"/>
      <c r="L429" s="1"/>
      <c r="M429" s="1"/>
      <c r="N429" s="1"/>
      <c r="O429" s="1"/>
      <c r="P429" s="1"/>
      <c r="Q429" s="1"/>
      <c r="R429" s="1"/>
      <c r="S429" s="1"/>
      <c r="T429" s="1"/>
      <c r="U429" s="1"/>
      <c r="V429" s="1"/>
      <c r="W429" s="1"/>
      <c r="X429" s="1"/>
      <c r="Y429" s="1"/>
      <c r="Z429" s="1"/>
    </row>
    <row r="430" spans="1:26">
      <c r="A430" s="1"/>
      <c r="B430" s="16"/>
      <c r="C430" s="16"/>
      <c r="D430" s="16"/>
      <c r="E430" s="16"/>
      <c r="F430" s="16"/>
      <c r="G430" s="16"/>
      <c r="K430" s="1"/>
      <c r="L430" s="1"/>
      <c r="M430" s="1"/>
      <c r="N430" s="1"/>
      <c r="O430" s="1"/>
      <c r="P430" s="1"/>
      <c r="Q430" s="1"/>
      <c r="R430" s="1"/>
      <c r="S430" s="1"/>
      <c r="T430" s="1"/>
      <c r="U430" s="1"/>
      <c r="V430" s="1"/>
      <c r="W430" s="1"/>
      <c r="X430" s="1"/>
      <c r="Y430" s="1"/>
      <c r="Z430" s="1"/>
    </row>
    <row r="431" spans="1:26">
      <c r="A431" s="1"/>
      <c r="B431" s="16"/>
      <c r="C431" s="16"/>
      <c r="D431" s="16"/>
      <c r="E431" s="16"/>
      <c r="F431" s="16"/>
      <c r="G431" s="16"/>
      <c r="K431" s="1"/>
      <c r="L431" s="1"/>
      <c r="M431" s="1"/>
      <c r="N431" s="1"/>
      <c r="O431" s="1"/>
      <c r="P431" s="1"/>
      <c r="Q431" s="1"/>
      <c r="R431" s="1"/>
      <c r="S431" s="1"/>
      <c r="T431" s="1"/>
      <c r="U431" s="1"/>
      <c r="V431" s="1"/>
      <c r="W431" s="1"/>
      <c r="X431" s="1"/>
      <c r="Y431" s="1"/>
      <c r="Z431" s="1"/>
    </row>
    <row r="432" spans="1:26">
      <c r="A432" s="1"/>
      <c r="B432" s="16"/>
      <c r="C432" s="16"/>
      <c r="D432" s="16"/>
      <c r="E432" s="16"/>
      <c r="F432" s="16"/>
      <c r="G432" s="16"/>
      <c r="K432" s="1"/>
      <c r="L432" s="1"/>
      <c r="M432" s="1"/>
      <c r="N432" s="1"/>
      <c r="O432" s="1"/>
      <c r="P432" s="1"/>
      <c r="Q432" s="1"/>
      <c r="R432" s="1"/>
      <c r="S432" s="1"/>
      <c r="T432" s="1"/>
      <c r="U432" s="1"/>
      <c r="V432" s="1"/>
      <c r="W432" s="1"/>
      <c r="X432" s="1"/>
      <c r="Y432" s="1"/>
      <c r="Z432" s="1"/>
    </row>
    <row r="433" spans="1:26">
      <c r="A433" s="1"/>
      <c r="B433" s="16"/>
      <c r="C433" s="16"/>
      <c r="D433" s="16"/>
      <c r="E433" s="16"/>
      <c r="F433" s="16"/>
      <c r="G433" s="16"/>
      <c r="K433" s="1"/>
      <c r="L433" s="1"/>
      <c r="M433" s="1"/>
      <c r="N433" s="1"/>
      <c r="O433" s="1"/>
      <c r="P433" s="1"/>
      <c r="Q433" s="1"/>
      <c r="R433" s="1"/>
      <c r="S433" s="1"/>
      <c r="T433" s="1"/>
      <c r="U433" s="1"/>
      <c r="V433" s="1"/>
      <c r="W433" s="1"/>
      <c r="X433" s="1"/>
      <c r="Y433" s="1"/>
      <c r="Z433" s="1"/>
    </row>
    <row r="434" spans="1:26">
      <c r="A434" s="1"/>
      <c r="B434" s="16"/>
      <c r="C434" s="16"/>
      <c r="D434" s="16"/>
      <c r="E434" s="16"/>
      <c r="F434" s="16"/>
      <c r="G434" s="16"/>
      <c r="K434" s="1"/>
      <c r="L434" s="1"/>
      <c r="M434" s="1"/>
      <c r="N434" s="1"/>
      <c r="O434" s="1"/>
      <c r="P434" s="1"/>
      <c r="Q434" s="1"/>
      <c r="R434" s="1"/>
      <c r="S434" s="1"/>
      <c r="T434" s="1"/>
      <c r="U434" s="1"/>
      <c r="V434" s="1"/>
      <c r="W434" s="1"/>
      <c r="X434" s="1"/>
      <c r="Y434" s="1"/>
      <c r="Z434" s="1"/>
    </row>
    <row r="435" spans="1:26">
      <c r="A435" s="1"/>
      <c r="B435" s="16"/>
      <c r="C435" s="16"/>
      <c r="D435" s="16"/>
      <c r="E435" s="16"/>
      <c r="F435" s="16"/>
      <c r="G435" s="16"/>
      <c r="K435" s="1"/>
      <c r="L435" s="1"/>
      <c r="M435" s="1"/>
      <c r="N435" s="1"/>
      <c r="O435" s="1"/>
      <c r="P435" s="1"/>
      <c r="Q435" s="1"/>
      <c r="R435" s="1"/>
      <c r="S435" s="1"/>
      <c r="T435" s="1"/>
      <c r="U435" s="1"/>
      <c r="V435" s="1"/>
      <c r="W435" s="1"/>
      <c r="X435" s="1"/>
      <c r="Y435" s="1"/>
      <c r="Z435" s="1"/>
    </row>
    <row r="436" spans="1:26">
      <c r="A436" s="1"/>
      <c r="B436" s="16"/>
      <c r="C436" s="16"/>
      <c r="D436" s="16"/>
      <c r="E436" s="16"/>
      <c r="F436" s="16"/>
      <c r="G436" s="16"/>
      <c r="K436" s="1"/>
      <c r="L436" s="1"/>
      <c r="M436" s="1"/>
      <c r="N436" s="1"/>
      <c r="O436" s="1"/>
      <c r="P436" s="1"/>
      <c r="Q436" s="1"/>
      <c r="R436" s="1"/>
      <c r="S436" s="1"/>
      <c r="T436" s="1"/>
      <c r="U436" s="1"/>
      <c r="V436" s="1"/>
      <c r="W436" s="1"/>
      <c r="X436" s="1"/>
      <c r="Y436" s="1"/>
      <c r="Z436" s="1"/>
    </row>
    <row r="437" spans="1:26">
      <c r="A437" s="1"/>
      <c r="B437" s="16"/>
      <c r="C437" s="16"/>
      <c r="D437" s="16"/>
      <c r="E437" s="16"/>
      <c r="F437" s="16"/>
      <c r="G437" s="16"/>
      <c r="K437" s="1"/>
      <c r="L437" s="1"/>
      <c r="M437" s="1"/>
      <c r="N437" s="1"/>
      <c r="O437" s="1"/>
      <c r="P437" s="1"/>
      <c r="Q437" s="1"/>
      <c r="R437" s="1"/>
      <c r="S437" s="1"/>
      <c r="T437" s="1"/>
      <c r="U437" s="1"/>
      <c r="V437" s="1"/>
      <c r="W437" s="1"/>
      <c r="X437" s="1"/>
      <c r="Y437" s="1"/>
      <c r="Z437" s="1"/>
    </row>
    <row r="438" spans="1:26">
      <c r="A438" s="1"/>
      <c r="B438" s="16"/>
      <c r="C438" s="16"/>
      <c r="D438" s="16"/>
      <c r="E438" s="16"/>
      <c r="F438" s="16"/>
      <c r="G438" s="16"/>
      <c r="K438" s="1"/>
      <c r="L438" s="1"/>
      <c r="M438" s="1"/>
      <c r="N438" s="1"/>
      <c r="O438" s="1"/>
      <c r="P438" s="1"/>
      <c r="Q438" s="1"/>
      <c r="R438" s="1"/>
      <c r="S438" s="1"/>
      <c r="T438" s="1"/>
      <c r="U438" s="1"/>
      <c r="V438" s="1"/>
      <c r="W438" s="1"/>
      <c r="X438" s="1"/>
      <c r="Y438" s="1"/>
      <c r="Z438" s="1"/>
    </row>
    <row r="439" spans="1:26">
      <c r="A439" s="1"/>
      <c r="B439" s="16"/>
      <c r="C439" s="16"/>
      <c r="D439" s="16"/>
      <c r="E439" s="16"/>
      <c r="F439" s="16"/>
      <c r="G439" s="16"/>
      <c r="K439" s="1"/>
      <c r="L439" s="1"/>
      <c r="M439" s="1"/>
      <c r="N439" s="1"/>
      <c r="O439" s="1"/>
      <c r="P439" s="1"/>
      <c r="Q439" s="1"/>
      <c r="R439" s="1"/>
      <c r="S439" s="1"/>
      <c r="T439" s="1"/>
      <c r="U439" s="1"/>
      <c r="V439" s="1"/>
      <c r="W439" s="1"/>
      <c r="X439" s="1"/>
      <c r="Y439" s="1"/>
      <c r="Z439" s="1"/>
    </row>
    <row r="440" spans="1:26">
      <c r="A440" s="1"/>
      <c r="B440" s="16"/>
      <c r="C440" s="16"/>
      <c r="D440" s="16"/>
      <c r="E440" s="16"/>
      <c r="F440" s="16"/>
      <c r="G440" s="16"/>
      <c r="K440" s="1"/>
      <c r="L440" s="1"/>
      <c r="M440" s="1"/>
      <c r="N440" s="1"/>
      <c r="O440" s="1"/>
      <c r="P440" s="1"/>
      <c r="Q440" s="1"/>
      <c r="R440" s="1"/>
      <c r="S440" s="1"/>
      <c r="T440" s="1"/>
      <c r="U440" s="1"/>
      <c r="V440" s="1"/>
      <c r="W440" s="1"/>
      <c r="X440" s="1"/>
      <c r="Y440" s="1"/>
      <c r="Z440" s="1"/>
    </row>
    <row r="441" spans="1:26">
      <c r="A441" s="1"/>
      <c r="B441" s="16"/>
      <c r="C441" s="16"/>
      <c r="D441" s="16"/>
      <c r="E441" s="16"/>
      <c r="F441" s="16"/>
      <c r="G441" s="16"/>
      <c r="K441" s="1"/>
      <c r="L441" s="1"/>
      <c r="M441" s="1"/>
      <c r="N441" s="1"/>
      <c r="O441" s="1"/>
      <c r="P441" s="1"/>
      <c r="Q441" s="1"/>
      <c r="R441" s="1"/>
      <c r="S441" s="1"/>
      <c r="T441" s="1"/>
      <c r="U441" s="1"/>
      <c r="V441" s="1"/>
      <c r="W441" s="1"/>
      <c r="X441" s="1"/>
      <c r="Y441" s="1"/>
      <c r="Z441" s="1"/>
    </row>
    <row r="442" spans="1:26">
      <c r="A442" s="1"/>
      <c r="B442" s="16"/>
      <c r="C442" s="16"/>
      <c r="D442" s="16"/>
      <c r="E442" s="16"/>
      <c r="F442" s="16"/>
      <c r="G442" s="16"/>
      <c r="K442" s="1"/>
      <c r="L442" s="1"/>
      <c r="M442" s="1"/>
      <c r="N442" s="1"/>
      <c r="O442" s="1"/>
      <c r="P442" s="1"/>
      <c r="Q442" s="1"/>
      <c r="R442" s="1"/>
      <c r="S442" s="1"/>
      <c r="T442" s="1"/>
      <c r="U442" s="1"/>
      <c r="V442" s="1"/>
      <c r="W442" s="1"/>
      <c r="X442" s="1"/>
      <c r="Y442" s="1"/>
      <c r="Z442" s="1"/>
    </row>
    <row r="443" spans="1:26">
      <c r="A443" s="1"/>
      <c r="B443" s="16"/>
      <c r="C443" s="16"/>
      <c r="D443" s="16"/>
      <c r="E443" s="16"/>
      <c r="F443" s="16"/>
      <c r="G443" s="16"/>
      <c r="K443" s="1"/>
      <c r="L443" s="1"/>
      <c r="M443" s="1"/>
      <c r="N443" s="1"/>
      <c r="O443" s="1"/>
      <c r="P443" s="1"/>
      <c r="Q443" s="1"/>
      <c r="R443" s="1"/>
      <c r="S443" s="1"/>
      <c r="T443" s="1"/>
      <c r="U443" s="1"/>
      <c r="V443" s="1"/>
      <c r="W443" s="1"/>
      <c r="X443" s="1"/>
      <c r="Y443" s="1"/>
      <c r="Z443" s="1"/>
    </row>
    <row r="444" spans="1:26">
      <c r="A444" s="1"/>
      <c r="B444" s="16"/>
      <c r="C444" s="16"/>
      <c r="D444" s="16"/>
      <c r="E444" s="16"/>
      <c r="F444" s="16"/>
      <c r="G444" s="16"/>
      <c r="K444" s="1"/>
      <c r="L444" s="1"/>
      <c r="M444" s="1"/>
      <c r="N444" s="1"/>
      <c r="O444" s="1"/>
      <c r="P444" s="1"/>
      <c r="Q444" s="1"/>
      <c r="R444" s="1"/>
      <c r="S444" s="1"/>
      <c r="T444" s="1"/>
      <c r="U444" s="1"/>
      <c r="V444" s="1"/>
      <c r="W444" s="1"/>
      <c r="X444" s="1"/>
      <c r="Y444" s="1"/>
      <c r="Z444" s="1"/>
    </row>
    <row r="445" spans="1:26">
      <c r="A445" s="1"/>
      <c r="B445" s="16"/>
      <c r="C445" s="16"/>
      <c r="D445" s="16"/>
      <c r="E445" s="16"/>
      <c r="F445" s="16"/>
      <c r="G445" s="16"/>
      <c r="K445" s="1"/>
      <c r="L445" s="1"/>
      <c r="M445" s="1"/>
      <c r="N445" s="1"/>
      <c r="O445" s="1"/>
      <c r="P445" s="1"/>
      <c r="Q445" s="1"/>
      <c r="R445" s="1"/>
      <c r="S445" s="1"/>
      <c r="T445" s="1"/>
      <c r="U445" s="1"/>
      <c r="V445" s="1"/>
      <c r="W445" s="1"/>
      <c r="X445" s="1"/>
      <c r="Y445" s="1"/>
      <c r="Z445" s="1"/>
    </row>
    <row r="446" spans="1:26">
      <c r="A446" s="1"/>
      <c r="B446" s="16"/>
      <c r="C446" s="16"/>
      <c r="D446" s="16"/>
      <c r="E446" s="16"/>
      <c r="F446" s="16"/>
      <c r="G446" s="16"/>
      <c r="K446" s="1"/>
      <c r="L446" s="1"/>
      <c r="M446" s="1"/>
      <c r="N446" s="1"/>
      <c r="O446" s="1"/>
      <c r="P446" s="1"/>
      <c r="Q446" s="1"/>
      <c r="R446" s="1"/>
      <c r="S446" s="1"/>
      <c r="T446" s="1"/>
      <c r="U446" s="1"/>
      <c r="V446" s="1"/>
      <c r="W446" s="1"/>
      <c r="X446" s="1"/>
      <c r="Y446" s="1"/>
      <c r="Z446" s="1"/>
    </row>
    <row r="447" spans="1:26">
      <c r="A447" s="1"/>
      <c r="B447" s="16"/>
      <c r="C447" s="16"/>
      <c r="D447" s="16"/>
      <c r="E447" s="16"/>
      <c r="F447" s="16"/>
      <c r="G447" s="16"/>
      <c r="K447" s="1"/>
      <c r="L447" s="1"/>
      <c r="M447" s="1"/>
      <c r="N447" s="1"/>
      <c r="O447" s="1"/>
      <c r="P447" s="1"/>
      <c r="Q447" s="1"/>
      <c r="R447" s="1"/>
      <c r="S447" s="1"/>
      <c r="T447" s="1"/>
      <c r="U447" s="1"/>
      <c r="V447" s="1"/>
      <c r="W447" s="1"/>
      <c r="X447" s="1"/>
      <c r="Y447" s="1"/>
      <c r="Z447" s="1"/>
    </row>
    <row r="448" spans="1:26">
      <c r="A448" s="1"/>
      <c r="B448" s="16"/>
      <c r="C448" s="16"/>
      <c r="D448" s="16"/>
      <c r="E448" s="16"/>
      <c r="F448" s="16"/>
      <c r="G448" s="16"/>
      <c r="K448" s="1"/>
      <c r="L448" s="1"/>
      <c r="M448" s="1"/>
      <c r="N448" s="1"/>
      <c r="O448" s="1"/>
      <c r="P448" s="1"/>
      <c r="Q448" s="1"/>
      <c r="R448" s="1"/>
      <c r="S448" s="1"/>
      <c r="T448" s="1"/>
      <c r="U448" s="1"/>
      <c r="V448" s="1"/>
      <c r="W448" s="1"/>
      <c r="X448" s="1"/>
      <c r="Y448" s="1"/>
      <c r="Z448" s="1"/>
    </row>
    <row r="449" spans="1:26">
      <c r="A449" s="1"/>
      <c r="B449" s="16"/>
      <c r="C449" s="16"/>
      <c r="D449" s="16"/>
      <c r="E449" s="16"/>
      <c r="F449" s="16"/>
      <c r="G449" s="16"/>
      <c r="K449" s="1"/>
      <c r="L449" s="1"/>
      <c r="M449" s="1"/>
      <c r="N449" s="1"/>
      <c r="O449" s="1"/>
      <c r="P449" s="1"/>
      <c r="Q449" s="1"/>
      <c r="R449" s="1"/>
      <c r="S449" s="1"/>
      <c r="T449" s="1"/>
      <c r="U449" s="1"/>
      <c r="V449" s="1"/>
      <c r="W449" s="1"/>
      <c r="X449" s="1"/>
      <c r="Y449" s="1"/>
      <c r="Z449" s="1"/>
    </row>
    <row r="450" spans="1:26">
      <c r="A450" s="1"/>
      <c r="B450" s="16"/>
      <c r="C450" s="16"/>
      <c r="D450" s="16"/>
      <c r="E450" s="16"/>
      <c r="F450" s="16"/>
      <c r="G450" s="16"/>
      <c r="K450" s="1"/>
      <c r="L450" s="1"/>
      <c r="M450" s="1"/>
      <c r="N450" s="1"/>
      <c r="O450" s="1"/>
      <c r="P450" s="1"/>
      <c r="Q450" s="1"/>
      <c r="R450" s="1"/>
      <c r="S450" s="1"/>
      <c r="T450" s="1"/>
      <c r="U450" s="1"/>
      <c r="V450" s="1"/>
      <c r="W450" s="1"/>
      <c r="X450" s="1"/>
      <c r="Y450" s="1"/>
      <c r="Z450" s="1"/>
    </row>
    <row r="451" spans="1:26">
      <c r="A451" s="1"/>
      <c r="B451" s="16"/>
      <c r="C451" s="16"/>
      <c r="D451" s="16"/>
      <c r="E451" s="16"/>
      <c r="F451" s="16"/>
      <c r="G451" s="16"/>
      <c r="K451" s="1"/>
      <c r="L451" s="1"/>
      <c r="M451" s="1"/>
      <c r="N451" s="1"/>
      <c r="O451" s="1"/>
      <c r="P451" s="1"/>
      <c r="Q451" s="1"/>
      <c r="R451" s="1"/>
      <c r="S451" s="1"/>
      <c r="T451" s="1"/>
      <c r="U451" s="1"/>
      <c r="V451" s="1"/>
      <c r="W451" s="1"/>
      <c r="X451" s="1"/>
      <c r="Y451" s="1"/>
      <c r="Z451" s="1"/>
    </row>
    <row r="452" spans="1:26">
      <c r="A452" s="1"/>
      <c r="B452" s="16"/>
      <c r="C452" s="16"/>
      <c r="D452" s="16"/>
      <c r="E452" s="16"/>
      <c r="F452" s="16"/>
      <c r="G452" s="16"/>
      <c r="K452" s="1"/>
      <c r="L452" s="1"/>
      <c r="M452" s="1"/>
      <c r="N452" s="1"/>
      <c r="O452" s="1"/>
      <c r="P452" s="1"/>
      <c r="Q452" s="1"/>
      <c r="R452" s="1"/>
      <c r="S452" s="1"/>
      <c r="T452" s="1"/>
      <c r="U452" s="1"/>
      <c r="V452" s="1"/>
      <c r="W452" s="1"/>
      <c r="X452" s="1"/>
      <c r="Y452" s="1"/>
      <c r="Z452" s="1"/>
    </row>
    <row r="453" spans="1:26">
      <c r="A453" s="1"/>
      <c r="B453" s="16"/>
      <c r="C453" s="16"/>
      <c r="D453" s="16"/>
      <c r="E453" s="16"/>
      <c r="F453" s="16"/>
      <c r="G453" s="16"/>
      <c r="K453" s="1"/>
      <c r="L453" s="1"/>
      <c r="M453" s="1"/>
      <c r="N453" s="1"/>
      <c r="O453" s="1"/>
      <c r="P453" s="1"/>
      <c r="Q453" s="1"/>
      <c r="R453" s="1"/>
      <c r="S453" s="1"/>
      <c r="T453" s="1"/>
      <c r="U453" s="1"/>
      <c r="V453" s="1"/>
      <c r="W453" s="1"/>
      <c r="X453" s="1"/>
      <c r="Y453" s="1"/>
      <c r="Z453" s="1"/>
    </row>
    <row r="454" spans="1:26">
      <c r="A454" s="1"/>
      <c r="B454" s="16"/>
      <c r="C454" s="16"/>
      <c r="D454" s="16"/>
      <c r="E454" s="16"/>
      <c r="F454" s="16"/>
      <c r="G454" s="16"/>
      <c r="K454" s="1"/>
      <c r="L454" s="1"/>
      <c r="M454" s="1"/>
      <c r="N454" s="1"/>
      <c r="O454" s="1"/>
      <c r="P454" s="1"/>
      <c r="Q454" s="1"/>
      <c r="R454" s="1"/>
      <c r="S454" s="1"/>
      <c r="T454" s="1"/>
      <c r="U454" s="1"/>
      <c r="V454" s="1"/>
      <c r="W454" s="1"/>
      <c r="X454" s="1"/>
      <c r="Y454" s="1"/>
      <c r="Z454" s="1"/>
    </row>
    <row r="455" spans="1:26">
      <c r="A455" s="1"/>
      <c r="B455" s="16"/>
      <c r="C455" s="16"/>
      <c r="D455" s="16"/>
      <c r="E455" s="16"/>
      <c r="F455" s="16"/>
      <c r="G455" s="16"/>
      <c r="K455" s="1"/>
      <c r="L455" s="1"/>
      <c r="M455" s="1"/>
      <c r="N455" s="1"/>
      <c r="O455" s="1"/>
      <c r="P455" s="1"/>
      <c r="Q455" s="1"/>
      <c r="R455" s="1"/>
      <c r="S455" s="1"/>
      <c r="T455" s="1"/>
      <c r="U455" s="1"/>
      <c r="V455" s="1"/>
      <c r="W455" s="1"/>
      <c r="X455" s="1"/>
      <c r="Y455" s="1"/>
      <c r="Z455" s="1"/>
    </row>
    <row r="456" spans="1:26">
      <c r="A456" s="1"/>
      <c r="B456" s="16"/>
      <c r="C456" s="16"/>
      <c r="D456" s="16"/>
      <c r="E456" s="16"/>
      <c r="F456" s="16"/>
      <c r="G456" s="16"/>
      <c r="K456" s="1"/>
      <c r="L456" s="1"/>
      <c r="M456" s="1"/>
      <c r="N456" s="1"/>
      <c r="O456" s="1"/>
      <c r="P456" s="1"/>
      <c r="Q456" s="1"/>
      <c r="R456" s="1"/>
      <c r="S456" s="1"/>
      <c r="T456" s="1"/>
      <c r="U456" s="1"/>
      <c r="V456" s="1"/>
      <c r="W456" s="1"/>
      <c r="X456" s="1"/>
      <c r="Y456" s="1"/>
      <c r="Z456" s="1"/>
    </row>
    <row r="457" spans="1:26">
      <c r="A457" s="1"/>
      <c r="B457" s="16"/>
      <c r="C457" s="16"/>
      <c r="D457" s="16"/>
      <c r="E457" s="16"/>
      <c r="F457" s="16"/>
      <c r="G457" s="16"/>
      <c r="K457" s="1"/>
      <c r="L457" s="1"/>
      <c r="M457" s="1"/>
      <c r="N457" s="1"/>
      <c r="O457" s="1"/>
      <c r="P457" s="1"/>
      <c r="Q457" s="1"/>
      <c r="R457" s="1"/>
      <c r="S457" s="1"/>
      <c r="T457" s="1"/>
      <c r="U457" s="1"/>
      <c r="V457" s="1"/>
      <c r="W457" s="1"/>
      <c r="X457" s="1"/>
      <c r="Y457" s="1"/>
      <c r="Z457" s="1"/>
    </row>
    <row r="458" spans="1:26">
      <c r="A458" s="1"/>
      <c r="B458" s="16"/>
      <c r="C458" s="16"/>
      <c r="D458" s="16"/>
      <c r="E458" s="16"/>
      <c r="F458" s="16"/>
      <c r="G458" s="16"/>
      <c r="K458" s="1"/>
      <c r="L458" s="1"/>
      <c r="M458" s="1"/>
      <c r="N458" s="1"/>
      <c r="O458" s="1"/>
      <c r="P458" s="1"/>
      <c r="Q458" s="1"/>
      <c r="R458" s="1"/>
      <c r="S458" s="1"/>
      <c r="T458" s="1"/>
      <c r="U458" s="1"/>
      <c r="V458" s="1"/>
      <c r="W458" s="1"/>
      <c r="X458" s="1"/>
      <c r="Y458" s="1"/>
      <c r="Z458" s="1"/>
    </row>
    <row r="459" spans="1:26">
      <c r="A459" s="1"/>
      <c r="B459" s="16"/>
      <c r="C459" s="16"/>
      <c r="D459" s="16"/>
      <c r="E459" s="16"/>
      <c r="F459" s="16"/>
      <c r="G459" s="16"/>
      <c r="K459" s="1"/>
      <c r="L459" s="1"/>
      <c r="M459" s="1"/>
      <c r="N459" s="1"/>
      <c r="O459" s="1"/>
      <c r="P459" s="1"/>
      <c r="Q459" s="1"/>
      <c r="R459" s="1"/>
      <c r="S459" s="1"/>
      <c r="T459" s="1"/>
      <c r="U459" s="1"/>
      <c r="V459" s="1"/>
      <c r="W459" s="1"/>
      <c r="X459" s="1"/>
      <c r="Y459" s="1"/>
      <c r="Z459" s="1"/>
    </row>
    <row r="460" spans="1:26">
      <c r="A460" s="1"/>
      <c r="B460" s="16"/>
      <c r="C460" s="16"/>
      <c r="D460" s="16"/>
      <c r="E460" s="16"/>
      <c r="F460" s="16"/>
      <c r="G460" s="16"/>
      <c r="K460" s="1"/>
      <c r="L460" s="1"/>
      <c r="M460" s="1"/>
      <c r="N460" s="1"/>
      <c r="O460" s="1"/>
      <c r="P460" s="1"/>
      <c r="Q460" s="1"/>
      <c r="R460" s="1"/>
      <c r="S460" s="1"/>
      <c r="T460" s="1"/>
      <c r="U460" s="1"/>
      <c r="V460" s="1"/>
      <c r="W460" s="1"/>
      <c r="X460" s="1"/>
      <c r="Y460" s="1"/>
      <c r="Z460" s="1"/>
    </row>
    <row r="461" spans="1:26">
      <c r="A461" s="1"/>
      <c r="B461" s="16"/>
      <c r="C461" s="16"/>
      <c r="D461" s="16"/>
      <c r="E461" s="16"/>
      <c r="F461" s="16"/>
      <c r="G461" s="16"/>
      <c r="K461" s="1"/>
      <c r="L461" s="1"/>
      <c r="M461" s="1"/>
      <c r="N461" s="1"/>
      <c r="O461" s="1"/>
      <c r="P461" s="1"/>
      <c r="Q461" s="1"/>
      <c r="R461" s="1"/>
      <c r="S461" s="1"/>
      <c r="T461" s="1"/>
      <c r="U461" s="1"/>
      <c r="V461" s="1"/>
      <c r="W461" s="1"/>
      <c r="X461" s="1"/>
      <c r="Y461" s="1"/>
      <c r="Z461" s="1"/>
    </row>
    <row r="462" spans="1:26">
      <c r="A462" s="1"/>
      <c r="B462" s="16"/>
      <c r="C462" s="16"/>
      <c r="D462" s="16"/>
      <c r="E462" s="16"/>
      <c r="F462" s="16"/>
      <c r="G462" s="16"/>
      <c r="K462" s="1"/>
      <c r="L462" s="1"/>
      <c r="M462" s="1"/>
      <c r="N462" s="1"/>
      <c r="O462" s="1"/>
      <c r="P462" s="1"/>
      <c r="Q462" s="1"/>
      <c r="R462" s="1"/>
      <c r="S462" s="1"/>
      <c r="T462" s="1"/>
      <c r="U462" s="1"/>
      <c r="V462" s="1"/>
      <c r="W462" s="1"/>
      <c r="X462" s="1"/>
      <c r="Y462" s="1"/>
      <c r="Z462" s="1"/>
    </row>
    <row r="463" spans="1:26">
      <c r="A463" s="1"/>
      <c r="B463" s="16"/>
      <c r="C463" s="16"/>
      <c r="D463" s="16"/>
      <c r="E463" s="16"/>
      <c r="F463" s="16"/>
      <c r="G463" s="16"/>
      <c r="K463" s="1"/>
      <c r="L463" s="1"/>
      <c r="M463" s="1"/>
      <c r="N463" s="1"/>
      <c r="O463" s="1"/>
      <c r="P463" s="1"/>
      <c r="Q463" s="1"/>
      <c r="R463" s="1"/>
      <c r="S463" s="1"/>
      <c r="T463" s="1"/>
      <c r="U463" s="1"/>
      <c r="V463" s="1"/>
      <c r="W463" s="1"/>
      <c r="X463" s="1"/>
      <c r="Y463" s="1"/>
      <c r="Z463" s="1"/>
    </row>
    <row r="464" spans="1:26">
      <c r="A464" s="1"/>
      <c r="B464" s="16"/>
      <c r="C464" s="16"/>
      <c r="D464" s="16"/>
      <c r="E464" s="16"/>
      <c r="F464" s="16"/>
      <c r="G464" s="16"/>
      <c r="K464" s="1"/>
      <c r="L464" s="1"/>
      <c r="M464" s="1"/>
      <c r="N464" s="1"/>
      <c r="O464" s="1"/>
      <c r="P464" s="1"/>
      <c r="Q464" s="1"/>
      <c r="R464" s="1"/>
      <c r="S464" s="1"/>
      <c r="T464" s="1"/>
      <c r="U464" s="1"/>
      <c r="V464" s="1"/>
      <c r="W464" s="1"/>
      <c r="X464" s="1"/>
      <c r="Y464" s="1"/>
      <c r="Z464" s="1"/>
    </row>
    <row r="465" spans="1:26">
      <c r="A465" s="1"/>
      <c r="B465" s="16"/>
      <c r="C465" s="16"/>
      <c r="D465" s="16"/>
      <c r="E465" s="16"/>
      <c r="F465" s="16"/>
      <c r="G465" s="16"/>
      <c r="K465" s="1"/>
      <c r="L465" s="1"/>
      <c r="M465" s="1"/>
      <c r="N465" s="1"/>
      <c r="O465" s="1"/>
      <c r="P465" s="1"/>
      <c r="Q465" s="1"/>
      <c r="R465" s="1"/>
      <c r="S465" s="1"/>
      <c r="T465" s="1"/>
      <c r="U465" s="1"/>
      <c r="V465" s="1"/>
      <c r="W465" s="1"/>
      <c r="X465" s="1"/>
      <c r="Y465" s="1"/>
      <c r="Z465" s="1"/>
    </row>
    <row r="466" spans="1:26">
      <c r="A466" s="1"/>
      <c r="B466" s="16"/>
      <c r="C466" s="16"/>
      <c r="D466" s="16"/>
      <c r="E466" s="16"/>
      <c r="F466" s="16"/>
      <c r="G466" s="16"/>
      <c r="K466" s="1"/>
      <c r="L466" s="1"/>
      <c r="M466" s="1"/>
      <c r="N466" s="1"/>
      <c r="O466" s="1"/>
      <c r="P466" s="1"/>
      <c r="Q466" s="1"/>
      <c r="R466" s="1"/>
      <c r="S466" s="1"/>
      <c r="T466" s="1"/>
      <c r="U466" s="1"/>
      <c r="V466" s="1"/>
      <c r="W466" s="1"/>
      <c r="X466" s="1"/>
      <c r="Y466" s="1"/>
      <c r="Z466" s="1"/>
    </row>
    <row r="467" spans="1:26">
      <c r="A467" s="1"/>
      <c r="B467" s="16"/>
      <c r="C467" s="16"/>
      <c r="D467" s="16"/>
      <c r="E467" s="16"/>
      <c r="F467" s="16"/>
      <c r="G467" s="16"/>
      <c r="K467" s="1"/>
      <c r="L467" s="1"/>
      <c r="M467" s="1"/>
      <c r="N467" s="1"/>
      <c r="O467" s="1"/>
      <c r="P467" s="1"/>
      <c r="Q467" s="1"/>
      <c r="R467" s="1"/>
      <c r="S467" s="1"/>
      <c r="T467" s="1"/>
      <c r="U467" s="1"/>
      <c r="V467" s="1"/>
      <c r="W467" s="1"/>
      <c r="X467" s="1"/>
      <c r="Y467" s="1"/>
      <c r="Z467" s="1"/>
    </row>
    <row r="468" spans="1:26">
      <c r="A468" s="1"/>
      <c r="B468" s="16"/>
      <c r="C468" s="16"/>
      <c r="D468" s="16"/>
      <c r="E468" s="16"/>
      <c r="F468" s="16"/>
      <c r="G468" s="16"/>
      <c r="K468" s="1"/>
      <c r="L468" s="1"/>
      <c r="M468" s="1"/>
      <c r="N468" s="1"/>
      <c r="O468" s="1"/>
      <c r="P468" s="1"/>
      <c r="Q468" s="1"/>
      <c r="R468" s="1"/>
      <c r="S468" s="1"/>
      <c r="T468" s="1"/>
      <c r="U468" s="1"/>
      <c r="V468" s="1"/>
      <c r="W468" s="1"/>
      <c r="X468" s="1"/>
      <c r="Y468" s="1"/>
      <c r="Z468" s="1"/>
    </row>
    <row r="469" spans="1:26">
      <c r="A469" s="1"/>
      <c r="B469" s="16"/>
      <c r="C469" s="16"/>
      <c r="D469" s="16"/>
      <c r="E469" s="16"/>
      <c r="F469" s="16"/>
      <c r="G469" s="16"/>
      <c r="K469" s="1"/>
      <c r="L469" s="1"/>
      <c r="M469" s="1"/>
      <c r="N469" s="1"/>
      <c r="O469" s="1"/>
      <c r="P469" s="1"/>
      <c r="Q469" s="1"/>
      <c r="R469" s="1"/>
      <c r="S469" s="1"/>
      <c r="T469" s="1"/>
      <c r="U469" s="1"/>
      <c r="V469" s="1"/>
      <c r="W469" s="1"/>
      <c r="X469" s="1"/>
      <c r="Y469" s="1"/>
      <c r="Z469" s="1"/>
    </row>
    <row r="470" spans="1:26">
      <c r="A470" s="1"/>
      <c r="B470" s="16"/>
      <c r="C470" s="16"/>
      <c r="D470" s="16"/>
      <c r="E470" s="16"/>
      <c r="F470" s="16"/>
      <c r="G470" s="16"/>
      <c r="K470" s="1"/>
      <c r="L470" s="1"/>
      <c r="M470" s="1"/>
      <c r="N470" s="1"/>
      <c r="O470" s="1"/>
      <c r="P470" s="1"/>
      <c r="Q470" s="1"/>
      <c r="R470" s="1"/>
      <c r="S470" s="1"/>
      <c r="T470" s="1"/>
      <c r="U470" s="1"/>
      <c r="V470" s="1"/>
      <c r="W470" s="1"/>
      <c r="X470" s="1"/>
      <c r="Y470" s="1"/>
      <c r="Z470" s="1"/>
    </row>
    <row r="471" spans="1:26">
      <c r="A471" s="1"/>
      <c r="B471" s="16"/>
      <c r="C471" s="16"/>
      <c r="D471" s="16"/>
      <c r="E471" s="16"/>
      <c r="F471" s="16"/>
      <c r="G471" s="16"/>
      <c r="K471" s="1"/>
      <c r="L471" s="1"/>
      <c r="M471" s="1"/>
      <c r="N471" s="1"/>
      <c r="O471" s="1"/>
      <c r="P471" s="1"/>
      <c r="Q471" s="1"/>
      <c r="R471" s="1"/>
      <c r="S471" s="1"/>
      <c r="T471" s="1"/>
      <c r="U471" s="1"/>
      <c r="V471" s="1"/>
      <c r="W471" s="1"/>
      <c r="X471" s="1"/>
      <c r="Y471" s="1"/>
      <c r="Z471" s="1"/>
    </row>
    <row r="472" spans="1:26">
      <c r="A472" s="1"/>
      <c r="B472" s="16"/>
      <c r="C472" s="16"/>
      <c r="D472" s="16"/>
      <c r="E472" s="16"/>
      <c r="F472" s="16"/>
      <c r="G472" s="16"/>
      <c r="K472" s="1"/>
      <c r="L472" s="1"/>
      <c r="M472" s="1"/>
      <c r="N472" s="1"/>
      <c r="O472" s="1"/>
      <c r="P472" s="1"/>
      <c r="Q472" s="1"/>
      <c r="R472" s="1"/>
      <c r="S472" s="1"/>
      <c r="T472" s="1"/>
      <c r="U472" s="1"/>
      <c r="V472" s="1"/>
      <c r="W472" s="1"/>
      <c r="X472" s="1"/>
      <c r="Y472" s="1"/>
      <c r="Z472" s="1"/>
    </row>
    <row r="473" spans="1:26">
      <c r="A473" s="1"/>
      <c r="B473" s="16"/>
      <c r="C473" s="16"/>
      <c r="D473" s="16"/>
      <c r="E473" s="16"/>
      <c r="F473" s="16"/>
      <c r="G473" s="16"/>
      <c r="K473" s="1"/>
      <c r="L473" s="1"/>
      <c r="M473" s="1"/>
      <c r="N473" s="1"/>
      <c r="O473" s="1"/>
      <c r="P473" s="1"/>
      <c r="Q473" s="1"/>
      <c r="R473" s="1"/>
      <c r="S473" s="1"/>
      <c r="T473" s="1"/>
      <c r="U473" s="1"/>
      <c r="V473" s="1"/>
      <c r="W473" s="1"/>
      <c r="X473" s="1"/>
      <c r="Y473" s="1"/>
      <c r="Z473" s="1"/>
    </row>
    <row r="474" spans="1:26">
      <c r="A474" s="1"/>
      <c r="B474" s="16"/>
      <c r="C474" s="16"/>
      <c r="D474" s="16"/>
      <c r="E474" s="16"/>
      <c r="F474" s="16"/>
      <c r="G474" s="16"/>
      <c r="K474" s="1"/>
      <c r="L474" s="1"/>
      <c r="M474" s="1"/>
      <c r="N474" s="1"/>
      <c r="O474" s="1"/>
      <c r="P474" s="1"/>
      <c r="Q474" s="1"/>
      <c r="R474" s="1"/>
      <c r="S474" s="1"/>
      <c r="T474" s="1"/>
      <c r="U474" s="1"/>
      <c r="V474" s="1"/>
      <c r="W474" s="1"/>
      <c r="X474" s="1"/>
      <c r="Y474" s="1"/>
      <c r="Z474" s="1"/>
    </row>
    <row r="475" spans="1:26">
      <c r="A475" s="1"/>
      <c r="B475" s="16"/>
      <c r="C475" s="16"/>
      <c r="D475" s="16"/>
      <c r="E475" s="16"/>
      <c r="F475" s="16"/>
      <c r="G475" s="16"/>
      <c r="K475" s="1"/>
      <c r="L475" s="1"/>
      <c r="M475" s="1"/>
      <c r="N475" s="1"/>
      <c r="O475" s="1"/>
      <c r="P475" s="1"/>
      <c r="Q475" s="1"/>
      <c r="R475" s="1"/>
      <c r="S475" s="1"/>
      <c r="T475" s="1"/>
      <c r="U475" s="1"/>
      <c r="V475" s="1"/>
      <c r="W475" s="1"/>
      <c r="X475" s="1"/>
      <c r="Y475" s="1"/>
      <c r="Z475" s="1"/>
    </row>
    <row r="476" spans="1:26">
      <c r="A476" s="1"/>
      <c r="B476" s="16"/>
      <c r="C476" s="16"/>
      <c r="D476" s="16"/>
      <c r="E476" s="16"/>
      <c r="F476" s="16"/>
      <c r="G476" s="16"/>
      <c r="K476" s="1"/>
      <c r="L476" s="1"/>
      <c r="M476" s="1"/>
      <c r="N476" s="1"/>
      <c r="O476" s="1"/>
      <c r="P476" s="1"/>
      <c r="Q476" s="1"/>
      <c r="R476" s="1"/>
      <c r="S476" s="1"/>
      <c r="T476" s="1"/>
      <c r="U476" s="1"/>
      <c r="V476" s="1"/>
      <c r="W476" s="1"/>
      <c r="X476" s="1"/>
      <c r="Y476" s="1"/>
      <c r="Z476" s="1"/>
    </row>
    <row r="477" spans="1:26">
      <c r="A477" s="1"/>
      <c r="B477" s="16"/>
      <c r="C477" s="16"/>
      <c r="D477" s="16"/>
      <c r="E477" s="16"/>
      <c r="F477" s="16"/>
      <c r="G477" s="16"/>
      <c r="K477" s="1"/>
      <c r="L477" s="1"/>
      <c r="M477" s="1"/>
      <c r="N477" s="1"/>
      <c r="O477" s="1"/>
      <c r="P477" s="1"/>
      <c r="Q477" s="1"/>
      <c r="R477" s="1"/>
      <c r="S477" s="1"/>
      <c r="T477" s="1"/>
      <c r="U477" s="1"/>
      <c r="V477" s="1"/>
      <c r="W477" s="1"/>
      <c r="X477" s="1"/>
      <c r="Y477" s="1"/>
      <c r="Z477" s="1"/>
    </row>
    <row r="478" spans="1:26">
      <c r="A478" s="1"/>
      <c r="B478" s="16"/>
      <c r="C478" s="16"/>
      <c r="D478" s="16"/>
      <c r="E478" s="16"/>
      <c r="F478" s="16"/>
      <c r="G478" s="16"/>
      <c r="K478" s="1"/>
      <c r="L478" s="1"/>
      <c r="M478" s="1"/>
      <c r="N478" s="1"/>
      <c r="O478" s="1"/>
      <c r="P478" s="1"/>
      <c r="Q478" s="1"/>
      <c r="R478" s="1"/>
      <c r="S478" s="1"/>
      <c r="T478" s="1"/>
      <c r="U478" s="1"/>
      <c r="V478" s="1"/>
      <c r="W478" s="1"/>
      <c r="X478" s="1"/>
      <c r="Y478" s="1"/>
      <c r="Z478" s="1"/>
    </row>
    <row r="479" spans="1:26">
      <c r="A479" s="1"/>
      <c r="B479" s="16"/>
      <c r="C479" s="16"/>
      <c r="D479" s="16"/>
      <c r="E479" s="16"/>
      <c r="F479" s="16"/>
      <c r="G479" s="16"/>
      <c r="K479" s="1"/>
      <c r="L479" s="1"/>
      <c r="M479" s="1"/>
      <c r="N479" s="1"/>
      <c r="O479" s="1"/>
      <c r="P479" s="1"/>
      <c r="Q479" s="1"/>
      <c r="R479" s="1"/>
      <c r="S479" s="1"/>
      <c r="T479" s="1"/>
      <c r="U479" s="1"/>
      <c r="V479" s="1"/>
      <c r="W479" s="1"/>
      <c r="X479" s="1"/>
      <c r="Y479" s="1"/>
      <c r="Z479" s="1"/>
    </row>
    <row r="480" spans="1:26">
      <c r="A480" s="1"/>
      <c r="B480" s="16"/>
      <c r="C480" s="16"/>
      <c r="D480" s="16"/>
      <c r="E480" s="16"/>
      <c r="F480" s="16"/>
      <c r="G480" s="16"/>
      <c r="K480" s="1"/>
      <c r="L480" s="1"/>
      <c r="M480" s="1"/>
      <c r="N480" s="1"/>
      <c r="O480" s="1"/>
      <c r="P480" s="1"/>
      <c r="Q480" s="1"/>
      <c r="R480" s="1"/>
      <c r="S480" s="1"/>
      <c r="T480" s="1"/>
      <c r="U480" s="1"/>
      <c r="V480" s="1"/>
      <c r="W480" s="1"/>
      <c r="X480" s="1"/>
      <c r="Y480" s="1"/>
      <c r="Z480" s="1"/>
    </row>
    <row r="481" spans="1:26">
      <c r="A481" s="1"/>
      <c r="B481" s="16"/>
      <c r="C481" s="16"/>
      <c r="D481" s="16"/>
      <c r="E481" s="16"/>
      <c r="F481" s="16"/>
      <c r="G481" s="16"/>
      <c r="K481" s="1"/>
      <c r="L481" s="1"/>
      <c r="M481" s="1"/>
      <c r="N481" s="1"/>
      <c r="O481" s="1"/>
      <c r="P481" s="1"/>
      <c r="Q481" s="1"/>
      <c r="R481" s="1"/>
      <c r="S481" s="1"/>
      <c r="T481" s="1"/>
      <c r="U481" s="1"/>
      <c r="V481" s="1"/>
      <c r="W481" s="1"/>
      <c r="X481" s="1"/>
      <c r="Y481" s="1"/>
      <c r="Z481" s="1"/>
    </row>
    <row r="482" spans="1:26">
      <c r="A482" s="1"/>
      <c r="B482" s="16"/>
      <c r="C482" s="16"/>
      <c r="D482" s="16"/>
      <c r="E482" s="16"/>
      <c r="F482" s="16"/>
      <c r="G482" s="16"/>
      <c r="K482" s="1"/>
      <c r="L482" s="1"/>
      <c r="M482" s="1"/>
      <c r="N482" s="1"/>
      <c r="O482" s="1"/>
      <c r="P482" s="1"/>
      <c r="Q482" s="1"/>
      <c r="R482" s="1"/>
      <c r="S482" s="1"/>
      <c r="T482" s="1"/>
      <c r="U482" s="1"/>
      <c r="V482" s="1"/>
      <c r="W482" s="1"/>
      <c r="X482" s="1"/>
      <c r="Y482" s="1"/>
      <c r="Z482" s="1"/>
    </row>
    <row r="483" spans="1:26">
      <c r="A483" s="1"/>
      <c r="B483" s="16"/>
      <c r="C483" s="16"/>
      <c r="D483" s="16"/>
      <c r="E483" s="16"/>
      <c r="F483" s="16"/>
      <c r="G483" s="16"/>
      <c r="K483" s="1"/>
      <c r="L483" s="1"/>
      <c r="M483" s="1"/>
      <c r="N483" s="1"/>
      <c r="O483" s="1"/>
      <c r="P483" s="1"/>
      <c r="Q483" s="1"/>
      <c r="R483" s="1"/>
      <c r="S483" s="1"/>
      <c r="T483" s="1"/>
      <c r="U483" s="1"/>
      <c r="V483" s="1"/>
      <c r="W483" s="1"/>
      <c r="X483" s="1"/>
      <c r="Y483" s="1"/>
      <c r="Z483" s="1"/>
    </row>
    <row r="484" spans="1:26">
      <c r="A484" s="1"/>
      <c r="B484" s="16"/>
      <c r="C484" s="16"/>
      <c r="D484" s="16"/>
      <c r="E484" s="16"/>
      <c r="F484" s="16"/>
      <c r="G484" s="16"/>
      <c r="K484" s="1"/>
      <c r="L484" s="1"/>
      <c r="M484" s="1"/>
      <c r="N484" s="1"/>
      <c r="O484" s="1"/>
      <c r="P484" s="1"/>
      <c r="Q484" s="1"/>
      <c r="R484" s="1"/>
      <c r="S484" s="1"/>
      <c r="T484" s="1"/>
      <c r="U484" s="1"/>
      <c r="V484" s="1"/>
      <c r="W484" s="1"/>
      <c r="X484" s="1"/>
      <c r="Y484" s="1"/>
      <c r="Z484" s="1"/>
    </row>
    <row r="485" spans="1:26">
      <c r="A485" s="1"/>
      <c r="B485" s="16"/>
      <c r="C485" s="16"/>
      <c r="D485" s="16"/>
      <c r="E485" s="16"/>
      <c r="F485" s="16"/>
      <c r="G485" s="16"/>
      <c r="K485" s="1"/>
      <c r="L485" s="1"/>
      <c r="M485" s="1"/>
      <c r="N485" s="1"/>
      <c r="O485" s="1"/>
      <c r="P485" s="1"/>
      <c r="Q485" s="1"/>
      <c r="R485" s="1"/>
      <c r="S485" s="1"/>
      <c r="T485" s="1"/>
      <c r="U485" s="1"/>
      <c r="V485" s="1"/>
      <c r="W485" s="1"/>
      <c r="X485" s="1"/>
      <c r="Y485" s="1"/>
      <c r="Z485" s="1"/>
    </row>
    <row r="486" spans="1:26">
      <c r="A486" s="1"/>
      <c r="B486" s="16"/>
      <c r="C486" s="16"/>
      <c r="D486" s="16"/>
      <c r="E486" s="16"/>
      <c r="F486" s="16"/>
      <c r="G486" s="16"/>
      <c r="K486" s="1"/>
      <c r="L486" s="1"/>
      <c r="M486" s="1"/>
      <c r="N486" s="1"/>
      <c r="O486" s="1"/>
      <c r="P486" s="1"/>
      <c r="Q486" s="1"/>
      <c r="R486" s="1"/>
      <c r="S486" s="1"/>
      <c r="T486" s="1"/>
      <c r="U486" s="1"/>
      <c r="V486" s="1"/>
      <c r="W486" s="1"/>
      <c r="X486" s="1"/>
      <c r="Y486" s="1"/>
      <c r="Z486" s="1"/>
    </row>
    <row r="487" spans="1:26">
      <c r="A487" s="1"/>
      <c r="B487" s="16"/>
      <c r="C487" s="16"/>
      <c r="D487" s="16"/>
      <c r="E487" s="16"/>
      <c r="F487" s="16"/>
      <c r="G487" s="16"/>
      <c r="K487" s="1"/>
      <c r="L487" s="1"/>
      <c r="M487" s="1"/>
      <c r="N487" s="1"/>
      <c r="O487" s="1"/>
      <c r="P487" s="1"/>
      <c r="Q487" s="1"/>
      <c r="R487" s="1"/>
      <c r="S487" s="1"/>
      <c r="T487" s="1"/>
      <c r="U487" s="1"/>
      <c r="V487" s="1"/>
      <c r="W487" s="1"/>
      <c r="X487" s="1"/>
      <c r="Y487" s="1"/>
      <c r="Z487" s="1"/>
    </row>
    <row r="488" spans="1:26">
      <c r="A488" s="1"/>
      <c r="B488" s="16"/>
      <c r="C488" s="16"/>
      <c r="D488" s="16"/>
      <c r="E488" s="16"/>
      <c r="F488" s="16"/>
      <c r="G488" s="16"/>
      <c r="K488" s="1"/>
      <c r="L488" s="1"/>
      <c r="M488" s="1"/>
      <c r="N488" s="1"/>
      <c r="O488" s="1"/>
      <c r="P488" s="1"/>
      <c r="Q488" s="1"/>
      <c r="R488" s="1"/>
      <c r="S488" s="1"/>
      <c r="T488" s="1"/>
      <c r="U488" s="1"/>
      <c r="V488" s="1"/>
      <c r="W488" s="1"/>
      <c r="X488" s="1"/>
      <c r="Y488" s="1"/>
      <c r="Z488" s="1"/>
    </row>
    <row r="489" spans="1:26">
      <c r="A489" s="1"/>
      <c r="B489" s="16"/>
      <c r="C489" s="16"/>
      <c r="D489" s="16"/>
      <c r="E489" s="16"/>
      <c r="F489" s="16"/>
      <c r="G489" s="16"/>
      <c r="K489" s="1"/>
      <c r="L489" s="1"/>
      <c r="M489" s="1"/>
      <c r="N489" s="1"/>
      <c r="O489" s="1"/>
      <c r="P489" s="1"/>
      <c r="Q489" s="1"/>
      <c r="R489" s="1"/>
      <c r="S489" s="1"/>
      <c r="T489" s="1"/>
      <c r="U489" s="1"/>
      <c r="V489" s="1"/>
      <c r="W489" s="1"/>
      <c r="X489" s="1"/>
      <c r="Y489" s="1"/>
      <c r="Z489" s="1"/>
    </row>
    <row r="490" spans="1:26">
      <c r="A490" s="1"/>
      <c r="B490" s="16"/>
      <c r="C490" s="16"/>
      <c r="D490" s="16"/>
      <c r="E490" s="16"/>
      <c r="F490" s="16"/>
      <c r="G490" s="16"/>
      <c r="K490" s="1"/>
      <c r="L490" s="1"/>
      <c r="M490" s="1"/>
      <c r="N490" s="1"/>
      <c r="O490" s="1"/>
      <c r="P490" s="1"/>
      <c r="Q490" s="1"/>
      <c r="R490" s="1"/>
      <c r="S490" s="1"/>
      <c r="T490" s="1"/>
      <c r="U490" s="1"/>
      <c r="V490" s="1"/>
      <c r="W490" s="1"/>
      <c r="X490" s="1"/>
      <c r="Y490" s="1"/>
      <c r="Z490" s="1"/>
    </row>
    <row r="491" spans="1:26">
      <c r="A491" s="1"/>
      <c r="B491" s="16"/>
      <c r="C491" s="16"/>
      <c r="D491" s="16"/>
      <c r="E491" s="16"/>
      <c r="F491" s="16"/>
      <c r="G491" s="16"/>
      <c r="K491" s="1"/>
      <c r="L491" s="1"/>
      <c r="M491" s="1"/>
      <c r="N491" s="1"/>
      <c r="O491" s="1"/>
      <c r="P491" s="1"/>
      <c r="Q491" s="1"/>
      <c r="R491" s="1"/>
      <c r="S491" s="1"/>
      <c r="T491" s="1"/>
      <c r="U491" s="1"/>
      <c r="V491" s="1"/>
      <c r="W491" s="1"/>
      <c r="X491" s="1"/>
      <c r="Y491" s="1"/>
      <c r="Z491" s="1"/>
    </row>
    <row r="492" spans="1:26">
      <c r="A492" s="1"/>
      <c r="B492" s="16"/>
      <c r="C492" s="16"/>
      <c r="D492" s="16"/>
      <c r="E492" s="16"/>
      <c r="F492" s="16"/>
      <c r="G492" s="16"/>
      <c r="K492" s="1"/>
      <c r="L492" s="1"/>
      <c r="M492" s="1"/>
      <c r="N492" s="1"/>
      <c r="O492" s="1"/>
      <c r="P492" s="1"/>
      <c r="Q492" s="1"/>
      <c r="R492" s="1"/>
      <c r="S492" s="1"/>
      <c r="T492" s="1"/>
      <c r="U492" s="1"/>
      <c r="V492" s="1"/>
      <c r="W492" s="1"/>
      <c r="X492" s="1"/>
      <c r="Y492" s="1"/>
      <c r="Z492" s="1"/>
    </row>
    <row r="493" spans="1:26">
      <c r="A493" s="1"/>
      <c r="B493" s="16"/>
      <c r="C493" s="16"/>
      <c r="D493" s="16"/>
      <c r="E493" s="16"/>
      <c r="F493" s="16"/>
      <c r="G493" s="16"/>
      <c r="K493" s="1"/>
      <c r="L493" s="1"/>
      <c r="M493" s="1"/>
      <c r="N493" s="1"/>
      <c r="O493" s="1"/>
      <c r="P493" s="1"/>
      <c r="Q493" s="1"/>
      <c r="R493" s="1"/>
      <c r="S493" s="1"/>
      <c r="T493" s="1"/>
      <c r="U493" s="1"/>
      <c r="V493" s="1"/>
      <c r="W493" s="1"/>
      <c r="X493" s="1"/>
      <c r="Y493" s="1"/>
      <c r="Z493" s="1"/>
    </row>
    <row r="494" spans="1:26">
      <c r="A494" s="1"/>
      <c r="B494" s="16"/>
      <c r="C494" s="16"/>
      <c r="D494" s="16"/>
      <c r="E494" s="16"/>
      <c r="F494" s="16"/>
      <c r="G494" s="16"/>
      <c r="K494" s="1"/>
      <c r="L494" s="1"/>
      <c r="M494" s="1"/>
      <c r="N494" s="1"/>
      <c r="O494" s="1"/>
      <c r="P494" s="1"/>
      <c r="Q494" s="1"/>
      <c r="R494" s="1"/>
      <c r="S494" s="1"/>
      <c r="T494" s="1"/>
      <c r="U494" s="1"/>
      <c r="V494" s="1"/>
      <c r="W494" s="1"/>
      <c r="X494" s="1"/>
      <c r="Y494" s="1"/>
      <c r="Z494" s="1"/>
    </row>
    <row r="495" spans="1:26">
      <c r="A495" s="1"/>
      <c r="B495" s="16"/>
      <c r="C495" s="16"/>
      <c r="D495" s="16"/>
      <c r="E495" s="16"/>
      <c r="F495" s="16"/>
      <c r="G495" s="16"/>
      <c r="K495" s="1"/>
      <c r="L495" s="1"/>
      <c r="M495" s="1"/>
      <c r="N495" s="1"/>
      <c r="O495" s="1"/>
      <c r="P495" s="1"/>
      <c r="Q495" s="1"/>
      <c r="R495" s="1"/>
      <c r="S495" s="1"/>
      <c r="T495" s="1"/>
      <c r="U495" s="1"/>
      <c r="V495" s="1"/>
      <c r="W495" s="1"/>
      <c r="X495" s="1"/>
      <c r="Y495" s="1"/>
      <c r="Z495" s="1"/>
    </row>
    <row r="496" spans="1:26">
      <c r="A496" s="1"/>
      <c r="B496" s="16"/>
      <c r="C496" s="16"/>
      <c r="D496" s="16"/>
      <c r="E496" s="16"/>
      <c r="F496" s="16"/>
      <c r="G496" s="16"/>
      <c r="K496" s="1"/>
      <c r="L496" s="1"/>
      <c r="M496" s="1"/>
      <c r="N496" s="1"/>
      <c r="O496" s="1"/>
      <c r="P496" s="1"/>
      <c r="Q496" s="1"/>
      <c r="R496" s="1"/>
      <c r="S496" s="1"/>
      <c r="T496" s="1"/>
      <c r="U496" s="1"/>
      <c r="V496" s="1"/>
      <c r="W496" s="1"/>
      <c r="X496" s="1"/>
      <c r="Y496" s="1"/>
      <c r="Z496" s="1"/>
    </row>
    <row r="497" spans="1:26">
      <c r="A497" s="1"/>
      <c r="B497" s="16"/>
      <c r="C497" s="16"/>
      <c r="D497" s="16"/>
      <c r="E497" s="16"/>
      <c r="F497" s="16"/>
      <c r="G497" s="16"/>
      <c r="K497" s="1"/>
      <c r="L497" s="1"/>
      <c r="M497" s="1"/>
      <c r="N497" s="1"/>
      <c r="O497" s="1"/>
      <c r="P497" s="1"/>
      <c r="Q497" s="1"/>
      <c r="R497" s="1"/>
      <c r="S497" s="1"/>
      <c r="T497" s="1"/>
      <c r="U497" s="1"/>
      <c r="V497" s="1"/>
      <c r="W497" s="1"/>
      <c r="X497" s="1"/>
      <c r="Y497" s="1"/>
      <c r="Z497" s="1"/>
    </row>
    <row r="498" spans="1:26">
      <c r="A498" s="1"/>
      <c r="B498" s="16"/>
      <c r="C498" s="16"/>
      <c r="D498" s="16"/>
      <c r="E498" s="16"/>
      <c r="F498" s="16"/>
      <c r="G498" s="16"/>
      <c r="K498" s="1"/>
      <c r="L498" s="1"/>
      <c r="M498" s="1"/>
      <c r="N498" s="1"/>
      <c r="O498" s="1"/>
      <c r="P498" s="1"/>
      <c r="Q498" s="1"/>
      <c r="R498" s="1"/>
      <c r="S498" s="1"/>
      <c r="T498" s="1"/>
      <c r="U498" s="1"/>
      <c r="V498" s="1"/>
      <c r="W498" s="1"/>
      <c r="X498" s="1"/>
      <c r="Y498" s="1"/>
      <c r="Z498" s="1"/>
    </row>
    <row r="499" spans="1:26">
      <c r="A499" s="1"/>
      <c r="B499" s="16"/>
      <c r="C499" s="16"/>
      <c r="D499" s="16"/>
      <c r="E499" s="16"/>
      <c r="F499" s="16"/>
      <c r="G499" s="16"/>
      <c r="K499" s="1"/>
      <c r="L499" s="1"/>
      <c r="M499" s="1"/>
      <c r="N499" s="1"/>
      <c r="O499" s="1"/>
      <c r="P499" s="1"/>
      <c r="Q499" s="1"/>
      <c r="R499" s="1"/>
      <c r="S499" s="1"/>
      <c r="T499" s="1"/>
      <c r="U499" s="1"/>
      <c r="V499" s="1"/>
      <c r="W499" s="1"/>
      <c r="X499" s="1"/>
      <c r="Y499" s="1"/>
      <c r="Z499" s="1"/>
    </row>
    <row r="500" spans="1:26">
      <c r="A500" s="1"/>
      <c r="B500" s="16"/>
      <c r="C500" s="16"/>
      <c r="D500" s="16"/>
      <c r="E500" s="16"/>
      <c r="F500" s="16"/>
      <c r="G500" s="16"/>
      <c r="K500" s="1"/>
      <c r="L500" s="1"/>
      <c r="M500" s="1"/>
      <c r="N500" s="1"/>
      <c r="O500" s="1"/>
      <c r="P500" s="1"/>
      <c r="Q500" s="1"/>
      <c r="R500" s="1"/>
      <c r="S500" s="1"/>
      <c r="T500" s="1"/>
      <c r="U500" s="1"/>
      <c r="V500" s="1"/>
      <c r="W500" s="1"/>
      <c r="X500" s="1"/>
      <c r="Y500" s="1"/>
      <c r="Z500" s="1"/>
    </row>
  </sheetData>
  <printOptions gridLines="1"/>
  <pageMargins left="0.74803149606299213" right="0.74803149606299213" top="0.98425196850393704" bottom="0.98425196850393704" header="0.51181102362204722" footer="0.51181102362204722"/>
  <pageSetup paperSize="9" scale="74" orientation="landscape" r:id="rId1"/>
  <headerFooter alignWithMargins="0">
    <oddHeader>&amp;A</oddHeader>
    <oddFooter>Side &amp;P af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D12094-786C-45B3-ADCD-66BBA46AD9D9}">
  <sheetPr codeName="Sheet5">
    <pageSetUpPr fitToPage="1"/>
  </sheetPr>
  <dimension ref="A1:Z500"/>
  <sheetViews>
    <sheetView zoomScale="80" workbookViewId="0"/>
  </sheetViews>
  <sheetFormatPr defaultRowHeight="12.75"/>
  <cols>
    <col min="1" max="1" width="19.7109375" customWidth="1"/>
    <col min="2" max="7" width="14.7109375" style="13" customWidth="1"/>
    <col min="8" max="8" width="13.7109375" style="20" customWidth="1"/>
    <col min="9" max="9" width="13.7109375" style="18" customWidth="1"/>
    <col min="10" max="10" width="10.7109375" style="18" customWidth="1"/>
  </cols>
  <sheetData>
    <row r="1" spans="1:26">
      <c r="A1" s="15" t="s">
        <v>1582</v>
      </c>
      <c r="B1" s="16"/>
      <c r="C1" s="16"/>
      <c r="D1" s="16"/>
      <c r="E1" s="16"/>
      <c r="F1" s="16"/>
      <c r="G1" s="16"/>
      <c r="H1" s="17" t="s">
        <v>1619</v>
      </c>
      <c r="K1" s="1"/>
      <c r="L1" s="1"/>
      <c r="M1" s="1"/>
      <c r="N1" s="1"/>
      <c r="O1" s="1"/>
      <c r="P1" s="1"/>
      <c r="Q1" s="1"/>
      <c r="R1" s="1"/>
      <c r="S1" s="1"/>
      <c r="T1" s="1"/>
      <c r="U1" s="1"/>
      <c r="V1" s="1"/>
      <c r="W1" s="1"/>
      <c r="X1" s="1"/>
      <c r="Y1" s="1"/>
      <c r="Z1" s="1"/>
    </row>
    <row r="2" spans="1:26">
      <c r="A2" s="19" t="s">
        <v>4029</v>
      </c>
      <c r="B2" s="16"/>
      <c r="C2" s="16"/>
      <c r="D2" s="16"/>
      <c r="E2" s="16"/>
      <c r="F2" s="16"/>
      <c r="G2" s="16"/>
      <c r="I2" s="18" t="s">
        <v>4027</v>
      </c>
      <c r="J2" s="18" t="s">
        <v>4028</v>
      </c>
      <c r="K2" s="1"/>
      <c r="L2" s="1"/>
      <c r="M2" s="1"/>
      <c r="N2" s="1"/>
      <c r="O2" s="1"/>
      <c r="P2" s="1"/>
      <c r="Q2" s="1"/>
      <c r="R2" s="1"/>
      <c r="S2" s="1"/>
      <c r="T2" s="1"/>
      <c r="U2" s="1"/>
      <c r="V2" s="1"/>
      <c r="W2" s="1"/>
      <c r="X2" s="1"/>
      <c r="Y2" s="1"/>
      <c r="Z2" s="1"/>
    </row>
    <row r="3" spans="1:26">
      <c r="A3" s="1"/>
      <c r="B3" s="16"/>
      <c r="C3" s="16"/>
      <c r="D3" s="16"/>
      <c r="E3" s="16"/>
      <c r="F3" s="16"/>
      <c r="G3" s="16"/>
      <c r="H3" s="20" t="s">
        <v>4027</v>
      </c>
      <c r="I3" s="18">
        <v>1</v>
      </c>
      <c r="J3" s="18">
        <v>0.94169999999999998</v>
      </c>
      <c r="K3" s="1"/>
      <c r="L3" s="1"/>
      <c r="M3" s="1"/>
      <c r="N3" s="1"/>
      <c r="O3" s="1"/>
      <c r="P3" s="1"/>
      <c r="Q3" s="1"/>
      <c r="R3" s="1"/>
      <c r="S3" s="1"/>
      <c r="T3" s="1"/>
      <c r="U3" s="1"/>
      <c r="V3" s="1"/>
      <c r="W3" s="1"/>
      <c r="X3" s="1"/>
      <c r="Y3" s="1"/>
      <c r="Z3" s="1"/>
    </row>
    <row r="4" spans="1:26">
      <c r="A4" s="1" t="s">
        <v>4030</v>
      </c>
      <c r="B4" s="16"/>
      <c r="C4" s="16"/>
      <c r="D4" s="16"/>
      <c r="E4" s="16"/>
      <c r="F4" s="16"/>
      <c r="G4" s="16"/>
      <c r="H4" s="20" t="s">
        <v>4028</v>
      </c>
      <c r="I4" s="18">
        <v>0.94169999999999998</v>
      </c>
      <c r="J4" s="18">
        <v>1</v>
      </c>
      <c r="K4" s="1"/>
      <c r="L4" s="1"/>
      <c r="M4" s="1"/>
      <c r="N4" s="1"/>
      <c r="O4" s="1"/>
      <c r="P4" s="1"/>
      <c r="Q4" s="1"/>
      <c r="R4" s="1"/>
      <c r="S4" s="1"/>
      <c r="T4" s="1"/>
      <c r="U4" s="1"/>
      <c r="V4" s="1"/>
      <c r="W4" s="1"/>
      <c r="X4" s="1"/>
      <c r="Y4" s="1"/>
      <c r="Z4" s="1"/>
    </row>
    <row r="5" spans="1:26">
      <c r="A5" s="1"/>
      <c r="B5" s="16"/>
      <c r="C5" s="16"/>
      <c r="D5" s="16"/>
      <c r="E5" s="16"/>
      <c r="F5" s="16"/>
      <c r="G5" s="16"/>
      <c r="K5" s="1"/>
      <c r="L5" s="1"/>
      <c r="M5" s="1"/>
      <c r="N5" s="1"/>
      <c r="O5" s="1"/>
      <c r="P5" s="1"/>
      <c r="Q5" s="1"/>
      <c r="R5" s="1"/>
      <c r="S5" s="1"/>
      <c r="T5" s="1"/>
      <c r="U5" s="1"/>
      <c r="V5" s="1"/>
      <c r="W5" s="1"/>
      <c r="X5" s="1"/>
      <c r="Y5" s="1"/>
      <c r="Z5" s="1"/>
    </row>
    <row r="6" spans="1:26">
      <c r="A6" s="1" t="s">
        <v>1587</v>
      </c>
      <c r="B6" s="16">
        <v>0.94169999999999998</v>
      </c>
      <c r="C6" s="16"/>
      <c r="D6" s="22" t="s">
        <v>1588</v>
      </c>
      <c r="E6" s="16"/>
      <c r="F6" s="16"/>
      <c r="G6" s="16"/>
      <c r="K6" s="1"/>
      <c r="L6" s="1"/>
      <c r="M6" s="1"/>
      <c r="N6" s="1"/>
      <c r="O6" s="1"/>
      <c r="P6" s="1"/>
      <c r="Q6" s="1"/>
      <c r="R6" s="1"/>
      <c r="S6" s="1"/>
      <c r="T6" s="1"/>
      <c r="U6" s="1"/>
      <c r="V6" s="1"/>
      <c r="W6" s="1"/>
      <c r="X6" s="1"/>
      <c r="Y6" s="1"/>
      <c r="Z6" s="1"/>
    </row>
    <row r="7" spans="1:26">
      <c r="A7" s="1" t="s">
        <v>1589</v>
      </c>
      <c r="B7" s="16">
        <v>0.92226699999999995</v>
      </c>
      <c r="C7" s="16"/>
      <c r="D7" s="16"/>
      <c r="E7" s="16"/>
      <c r="F7" s="16"/>
      <c r="G7" s="16"/>
      <c r="K7" s="1"/>
      <c r="L7" s="1"/>
      <c r="M7" s="1"/>
      <c r="N7" s="1"/>
      <c r="O7" s="1"/>
      <c r="P7" s="1"/>
      <c r="Q7" s="1"/>
      <c r="R7" s="1"/>
      <c r="S7" s="1"/>
      <c r="T7" s="1"/>
      <c r="U7" s="1"/>
      <c r="V7" s="1"/>
      <c r="W7" s="1"/>
      <c r="X7" s="1"/>
      <c r="Y7" s="1"/>
      <c r="Z7" s="1"/>
    </row>
    <row r="8" spans="1:26">
      <c r="A8" s="1" t="s">
        <v>4031</v>
      </c>
      <c r="B8" s="16">
        <v>41.793140999999999</v>
      </c>
      <c r="C8" s="16"/>
      <c r="D8" s="22" t="s">
        <v>4032</v>
      </c>
      <c r="E8" s="16"/>
      <c r="F8" s="16"/>
      <c r="G8" s="16"/>
      <c r="K8" s="1"/>
      <c r="L8" s="1"/>
      <c r="M8" s="1"/>
      <c r="N8" s="1"/>
      <c r="O8" s="1"/>
      <c r="P8" s="1"/>
      <c r="Q8" s="1"/>
      <c r="R8" s="1"/>
      <c r="S8" s="1"/>
      <c r="T8" s="1"/>
      <c r="U8" s="1"/>
      <c r="V8" s="1"/>
      <c r="W8" s="1"/>
      <c r="X8" s="1"/>
      <c r="Y8" s="1"/>
      <c r="Z8" s="1"/>
    </row>
    <row r="9" spans="1:26">
      <c r="A9" s="1" t="s">
        <v>412</v>
      </c>
      <c r="B9" s="16">
        <v>5</v>
      </c>
      <c r="C9" s="16"/>
      <c r="D9" s="16"/>
      <c r="E9" s="16"/>
      <c r="F9" s="16"/>
      <c r="G9" s="16"/>
      <c r="K9" s="1"/>
      <c r="L9" s="1"/>
      <c r="M9" s="1"/>
      <c r="N9" s="1"/>
      <c r="O9" s="1"/>
      <c r="P9" s="1"/>
      <c r="Q9" s="1"/>
      <c r="R9" s="1"/>
      <c r="S9" s="1"/>
      <c r="T9" s="1"/>
      <c r="U9" s="1"/>
      <c r="V9" s="1"/>
      <c r="W9" s="1"/>
      <c r="X9" s="1"/>
      <c r="Y9" s="1"/>
      <c r="Z9" s="1"/>
    </row>
    <row r="10" spans="1:26">
      <c r="A10" s="1"/>
      <c r="B10" s="16"/>
      <c r="C10" s="16"/>
      <c r="D10" s="16"/>
      <c r="E10" s="16"/>
      <c r="F10" s="16"/>
      <c r="G10" s="16"/>
      <c r="K10" s="1"/>
      <c r="L10" s="1"/>
      <c r="M10" s="1"/>
      <c r="N10" s="1"/>
      <c r="O10" s="1"/>
      <c r="P10" s="1"/>
      <c r="Q10" s="1"/>
      <c r="R10" s="1"/>
      <c r="S10" s="1"/>
      <c r="T10" s="1"/>
      <c r="U10" s="1"/>
      <c r="V10" s="1"/>
      <c r="W10" s="1"/>
      <c r="X10" s="1"/>
      <c r="Y10" s="1"/>
      <c r="Z10" s="1"/>
    </row>
    <row r="11" spans="1:26">
      <c r="A11" s="1"/>
      <c r="B11" s="16"/>
      <c r="C11" s="16"/>
      <c r="D11" s="16"/>
      <c r="E11" s="16"/>
      <c r="F11" s="16"/>
      <c r="G11" s="16"/>
      <c r="K11" s="1"/>
      <c r="L11" s="1"/>
      <c r="M11" s="1"/>
      <c r="N11" s="1"/>
      <c r="O11" s="1"/>
      <c r="P11" s="1"/>
      <c r="Q11" s="1"/>
      <c r="R11" s="1"/>
      <c r="S11" s="1"/>
      <c r="T11" s="1"/>
      <c r="U11" s="1"/>
      <c r="V11" s="1"/>
      <c r="W11" s="1"/>
      <c r="X11" s="1"/>
      <c r="Y11" s="1"/>
      <c r="Z11" s="1"/>
    </row>
    <row r="12" spans="1:26">
      <c r="A12" s="15" t="s">
        <v>1591</v>
      </c>
      <c r="B12" s="16"/>
      <c r="C12" s="16"/>
      <c r="D12" s="16"/>
      <c r="E12" s="16"/>
      <c r="F12" s="16"/>
      <c r="G12" s="16"/>
      <c r="K12" s="1"/>
      <c r="L12" s="1"/>
      <c r="M12" s="1"/>
      <c r="N12" s="1"/>
      <c r="O12" s="1"/>
      <c r="P12" s="1"/>
      <c r="Q12" s="1"/>
      <c r="R12" s="1"/>
      <c r="S12" s="1"/>
      <c r="T12" s="1"/>
      <c r="U12" s="1"/>
      <c r="V12" s="1"/>
      <c r="W12" s="1"/>
      <c r="X12" s="1"/>
      <c r="Y12" s="1"/>
      <c r="Z12" s="1"/>
    </row>
    <row r="13" spans="1:26">
      <c r="A13" s="1"/>
      <c r="B13" s="16"/>
      <c r="C13" s="16"/>
      <c r="D13" s="16"/>
      <c r="E13" s="16"/>
      <c r="F13" s="16"/>
      <c r="G13" s="16"/>
      <c r="K13" s="1"/>
      <c r="L13" s="1"/>
      <c r="M13" s="1"/>
      <c r="N13" s="1"/>
      <c r="O13" s="1"/>
      <c r="P13" s="1"/>
      <c r="Q13" s="1"/>
      <c r="R13" s="1"/>
      <c r="S13" s="1"/>
      <c r="T13" s="1"/>
      <c r="U13" s="1"/>
      <c r="V13" s="1"/>
      <c r="W13" s="1"/>
      <c r="X13" s="1"/>
      <c r="Y13" s="1"/>
      <c r="Z13" s="1"/>
    </row>
    <row r="14" spans="1:26">
      <c r="A14" s="1"/>
      <c r="B14" s="16" t="s">
        <v>1570</v>
      </c>
      <c r="C14" s="16" t="s">
        <v>687</v>
      </c>
      <c r="D14" s="16" t="s">
        <v>1571</v>
      </c>
      <c r="E14" s="16" t="s">
        <v>674</v>
      </c>
      <c r="F14" s="16"/>
      <c r="G14" s="16"/>
      <c r="K14" s="1"/>
      <c r="L14" s="1"/>
      <c r="M14" s="1"/>
      <c r="N14" s="1"/>
      <c r="O14" s="1"/>
      <c r="P14" s="1"/>
      <c r="Q14" s="1"/>
      <c r="R14" s="1"/>
      <c r="S14" s="1"/>
      <c r="T14" s="1"/>
      <c r="U14" s="1"/>
      <c r="V14" s="1"/>
      <c r="W14" s="1"/>
      <c r="X14" s="1"/>
      <c r="Y14" s="1"/>
      <c r="Z14" s="1"/>
    </row>
    <row r="15" spans="1:26">
      <c r="A15" s="1" t="s">
        <v>1573</v>
      </c>
      <c r="B15" s="16">
        <v>1</v>
      </c>
      <c r="C15" s="16">
        <v>84640</v>
      </c>
      <c r="D15" s="16">
        <v>48.458015000000003</v>
      </c>
      <c r="E15" s="16">
        <v>6.0819999999999997E-3</v>
      </c>
      <c r="F15" s="16"/>
      <c r="G15" s="16"/>
      <c r="K15" s="1"/>
      <c r="L15" s="1"/>
      <c r="M15" s="1"/>
      <c r="N15" s="1"/>
      <c r="O15" s="1"/>
      <c r="P15" s="1"/>
      <c r="Q15" s="1"/>
      <c r="R15" s="1"/>
      <c r="S15" s="1"/>
      <c r="T15" s="1"/>
      <c r="U15" s="1"/>
      <c r="V15" s="1"/>
      <c r="W15" s="1"/>
      <c r="X15" s="1"/>
      <c r="Y15" s="1"/>
      <c r="Z15" s="1"/>
    </row>
    <row r="16" spans="1:26">
      <c r="A16" s="1" t="s">
        <v>681</v>
      </c>
      <c r="B16" s="16">
        <v>3</v>
      </c>
      <c r="C16" s="16">
        <v>5240</v>
      </c>
      <c r="D16" s="16"/>
      <c r="E16" s="16"/>
      <c r="F16" s="16"/>
      <c r="G16" s="16"/>
      <c r="K16" s="1"/>
      <c r="L16" s="1"/>
      <c r="M16" s="1"/>
      <c r="N16" s="1"/>
      <c r="O16" s="1"/>
      <c r="P16" s="1"/>
      <c r="Q16" s="1"/>
      <c r="R16" s="1"/>
      <c r="S16" s="1"/>
      <c r="T16" s="1"/>
      <c r="U16" s="1"/>
      <c r="V16" s="1"/>
      <c r="W16" s="1"/>
      <c r="X16" s="1"/>
      <c r="Y16" s="1"/>
      <c r="Z16" s="1"/>
    </row>
    <row r="17" spans="1:26">
      <c r="A17" s="1" t="s">
        <v>1574</v>
      </c>
      <c r="B17" s="16">
        <v>4</v>
      </c>
      <c r="C17" s="16">
        <v>89880</v>
      </c>
      <c r="D17" s="16"/>
      <c r="E17" s="16"/>
      <c r="F17" s="16"/>
      <c r="G17" s="16"/>
      <c r="K17" s="1"/>
      <c r="L17" s="1"/>
      <c r="M17" s="1"/>
      <c r="N17" s="1"/>
      <c r="O17" s="1"/>
      <c r="P17" s="1"/>
      <c r="Q17" s="1"/>
      <c r="R17" s="1"/>
      <c r="S17" s="1"/>
      <c r="T17" s="1"/>
      <c r="U17" s="1"/>
      <c r="V17" s="1"/>
      <c r="W17" s="1"/>
      <c r="X17" s="1"/>
      <c r="Y17" s="1"/>
      <c r="Z17" s="1"/>
    </row>
    <row r="18" spans="1:26">
      <c r="A18" s="1"/>
      <c r="B18" s="16"/>
      <c r="C18" s="16"/>
      <c r="D18" s="16"/>
      <c r="E18" s="16"/>
      <c r="F18" s="16"/>
      <c r="G18" s="16"/>
      <c r="K18" s="1"/>
      <c r="L18" s="1"/>
      <c r="M18" s="1"/>
      <c r="N18" s="1"/>
      <c r="O18" s="1"/>
      <c r="P18" s="1"/>
      <c r="Q18" s="1"/>
      <c r="R18" s="1"/>
      <c r="S18" s="1"/>
      <c r="T18" s="1"/>
      <c r="U18" s="1"/>
      <c r="V18" s="1"/>
      <c r="W18" s="1"/>
      <c r="X18" s="1"/>
      <c r="Y18" s="1"/>
      <c r="Z18" s="1"/>
    </row>
    <row r="19" spans="1:26">
      <c r="A19" s="1"/>
      <c r="B19" s="16"/>
      <c r="C19" s="16"/>
      <c r="D19" s="16"/>
      <c r="E19" s="16"/>
      <c r="F19" s="16"/>
      <c r="G19" s="16"/>
      <c r="K19" s="1"/>
      <c r="L19" s="1"/>
      <c r="M19" s="1"/>
      <c r="N19" s="1"/>
      <c r="O19" s="1"/>
      <c r="P19" s="1"/>
      <c r="Q19" s="1"/>
      <c r="R19" s="1"/>
      <c r="S19" s="1"/>
      <c r="T19" s="1"/>
      <c r="U19" s="1"/>
      <c r="V19" s="1"/>
      <c r="W19" s="1"/>
      <c r="X19" s="1"/>
      <c r="Y19" s="1"/>
      <c r="Z19" s="1"/>
    </row>
    <row r="20" spans="1:26">
      <c r="A20" s="15" t="s">
        <v>1592</v>
      </c>
      <c r="B20" s="16"/>
      <c r="C20" s="16"/>
      <c r="D20" s="16"/>
      <c r="E20" s="16"/>
      <c r="F20" s="16"/>
      <c r="G20" s="16"/>
      <c r="K20" s="1"/>
      <c r="L20" s="1"/>
      <c r="M20" s="1"/>
      <c r="N20" s="1"/>
      <c r="O20" s="1"/>
      <c r="P20" s="1"/>
      <c r="Q20" s="1"/>
      <c r="R20" s="1"/>
      <c r="S20" s="1"/>
      <c r="T20" s="1"/>
      <c r="U20" s="1"/>
      <c r="V20" s="1"/>
      <c r="W20" s="1"/>
      <c r="X20" s="1"/>
      <c r="Y20" s="1"/>
      <c r="Z20" s="1"/>
    </row>
    <row r="21" spans="1:26">
      <c r="A21" s="1"/>
      <c r="B21" s="16"/>
      <c r="C21" s="16"/>
      <c r="D21" s="22" t="s">
        <v>4033</v>
      </c>
      <c r="E21" s="16"/>
      <c r="F21" s="16"/>
      <c r="G21" s="16"/>
      <c r="K21" s="1"/>
      <c r="L21" s="1"/>
      <c r="M21" s="1"/>
      <c r="N21" s="1"/>
      <c r="O21" s="1"/>
      <c r="P21" s="1"/>
      <c r="Q21" s="1"/>
      <c r="R21" s="1"/>
      <c r="S21" s="1"/>
      <c r="T21" s="1"/>
      <c r="U21" s="1"/>
      <c r="V21" s="1"/>
      <c r="W21" s="1"/>
      <c r="X21" s="1"/>
      <c r="Y21" s="1"/>
      <c r="Z21" s="1"/>
    </row>
    <row r="22" spans="1:26">
      <c r="A22" s="1"/>
      <c r="B22" s="16" t="s">
        <v>1597</v>
      </c>
      <c r="C22" s="16" t="s">
        <v>1598</v>
      </c>
      <c r="D22" s="16" t="s">
        <v>1594</v>
      </c>
      <c r="E22" s="16" t="s">
        <v>1595</v>
      </c>
      <c r="F22" s="16"/>
      <c r="G22" s="16"/>
      <c r="K22" s="1"/>
      <c r="L22" s="1"/>
      <c r="M22" s="1"/>
      <c r="N22" s="1"/>
      <c r="O22" s="1"/>
      <c r="P22" s="1"/>
      <c r="Q22" s="1"/>
      <c r="R22" s="1"/>
      <c r="S22" s="1"/>
      <c r="T22" s="1"/>
      <c r="U22" s="1"/>
      <c r="V22" s="1"/>
      <c r="W22" s="1"/>
      <c r="X22" s="1"/>
      <c r="Y22" s="1"/>
      <c r="Z22" s="1"/>
    </row>
    <row r="23" spans="1:26">
      <c r="A23" s="1" t="s">
        <v>1596</v>
      </c>
      <c r="B23" s="16">
        <v>860</v>
      </c>
      <c r="C23" s="16">
        <v>81.469830999999999</v>
      </c>
      <c r="D23" s="16">
        <v>600.72663799999998</v>
      </c>
      <c r="E23" s="16">
        <v>1119.2733619999999</v>
      </c>
      <c r="F23" s="16"/>
      <c r="G23" s="16"/>
      <c r="K23" s="1"/>
      <c r="L23" s="1"/>
      <c r="M23" s="1"/>
      <c r="N23" s="1"/>
      <c r="O23" s="1"/>
      <c r="P23" s="1"/>
      <c r="Q23" s="1"/>
      <c r="R23" s="1"/>
      <c r="S23" s="1"/>
      <c r="T23" s="1"/>
      <c r="U23" s="1"/>
      <c r="V23" s="1"/>
      <c r="W23" s="1"/>
      <c r="X23" s="1"/>
      <c r="Y23" s="1"/>
      <c r="Z23" s="1"/>
    </row>
    <row r="24" spans="1:26">
      <c r="A24" s="1" t="s">
        <v>4028</v>
      </c>
      <c r="B24" s="16">
        <v>0.46</v>
      </c>
      <c r="C24" s="37">
        <v>6.6081000000000001E-2</v>
      </c>
      <c r="D24" s="16">
        <v>0.24970200000000001</v>
      </c>
      <c r="E24" s="16">
        <v>0.67029799999999995</v>
      </c>
      <c r="F24" s="16"/>
      <c r="G24" s="16"/>
      <c r="K24" s="1"/>
      <c r="L24" s="1"/>
      <c r="M24" s="1"/>
      <c r="N24" s="1"/>
      <c r="O24" s="1"/>
      <c r="P24" s="1"/>
      <c r="Q24" s="1"/>
      <c r="R24" s="1"/>
      <c r="S24" s="1"/>
      <c r="T24" s="1"/>
      <c r="U24" s="1"/>
      <c r="V24" s="1"/>
      <c r="W24" s="1"/>
      <c r="X24" s="1"/>
      <c r="Y24" s="1"/>
      <c r="Z24" s="1"/>
    </row>
    <row r="25" spans="1:26">
      <c r="A25" s="1"/>
      <c r="B25" s="16"/>
      <c r="C25" s="16"/>
      <c r="D25" s="16"/>
      <c r="E25" s="16"/>
      <c r="F25" s="16"/>
      <c r="G25" s="16"/>
      <c r="K25" s="1"/>
      <c r="L25" s="1"/>
      <c r="M25" s="1"/>
      <c r="N25" s="1"/>
      <c r="O25" s="1"/>
      <c r="P25" s="1"/>
      <c r="Q25" s="1"/>
      <c r="R25" s="1"/>
      <c r="S25" s="1"/>
      <c r="T25" s="1"/>
      <c r="U25" s="1"/>
      <c r="V25" s="1"/>
      <c r="W25" s="1"/>
      <c r="X25" s="1"/>
      <c r="Y25" s="1"/>
      <c r="Z25" s="1"/>
    </row>
    <row r="26" spans="1:26">
      <c r="A26" s="1"/>
      <c r="B26" s="16"/>
      <c r="C26" s="16"/>
      <c r="D26" s="16"/>
      <c r="E26" s="16"/>
      <c r="F26" s="16"/>
      <c r="G26" s="16"/>
      <c r="K26" s="1"/>
      <c r="L26" s="1"/>
      <c r="M26" s="1"/>
      <c r="N26" s="1"/>
      <c r="O26" s="1"/>
      <c r="P26" s="1"/>
      <c r="Q26" s="1"/>
      <c r="R26" s="1"/>
      <c r="S26" s="1"/>
      <c r="T26" s="1"/>
      <c r="U26" s="1"/>
      <c r="V26" s="1"/>
      <c r="W26" s="1"/>
      <c r="X26" s="1"/>
      <c r="Y26" s="1"/>
      <c r="Z26" s="1"/>
    </row>
    <row r="27" spans="1:26">
      <c r="A27" s="15" t="s">
        <v>1599</v>
      </c>
      <c r="B27" s="16"/>
      <c r="C27" s="16"/>
      <c r="D27" s="16"/>
      <c r="E27" s="16"/>
      <c r="F27" s="16"/>
      <c r="G27" s="16"/>
      <c r="K27" s="1"/>
      <c r="L27" s="1"/>
      <c r="M27" s="1"/>
      <c r="N27" s="1"/>
      <c r="O27" s="1"/>
      <c r="P27" s="1"/>
      <c r="Q27" s="1"/>
      <c r="R27" s="1"/>
      <c r="S27" s="1"/>
      <c r="T27" s="1"/>
      <c r="U27" s="1"/>
      <c r="V27" s="1"/>
      <c r="W27" s="1"/>
      <c r="X27" s="1"/>
      <c r="Y27" s="1"/>
      <c r="Z27" s="1"/>
    </row>
    <row r="28" spans="1:26">
      <c r="A28" s="1"/>
      <c r="B28" s="16"/>
      <c r="C28" s="16"/>
      <c r="D28" s="16" t="s">
        <v>674</v>
      </c>
      <c r="E28" s="16" t="s">
        <v>674</v>
      </c>
      <c r="F28" s="16" t="s">
        <v>1601</v>
      </c>
      <c r="G28" s="13" t="s">
        <v>1601</v>
      </c>
      <c r="K28" s="1"/>
      <c r="L28" s="1"/>
      <c r="M28" s="1"/>
      <c r="N28" s="1"/>
      <c r="O28" s="1"/>
      <c r="P28" s="1"/>
      <c r="Q28" s="1"/>
      <c r="R28" s="1"/>
      <c r="S28" s="1"/>
      <c r="T28" s="1"/>
      <c r="U28" s="1"/>
      <c r="V28" s="1"/>
      <c r="W28" s="1"/>
      <c r="X28" s="1"/>
      <c r="Y28" s="1"/>
      <c r="Z28" s="1"/>
    </row>
    <row r="29" spans="1:26">
      <c r="A29" s="1"/>
      <c r="B29" s="16" t="s">
        <v>1597</v>
      </c>
      <c r="C29" s="16" t="s">
        <v>1600</v>
      </c>
      <c r="D29" s="16" t="s">
        <v>1602</v>
      </c>
      <c r="E29" s="16" t="s">
        <v>1603</v>
      </c>
      <c r="F29" s="16" t="s">
        <v>1602</v>
      </c>
      <c r="G29" s="18" t="s">
        <v>1603</v>
      </c>
      <c r="H29" s="18"/>
      <c r="J29" s="1"/>
      <c r="K29" s="1"/>
      <c r="L29" s="1"/>
      <c r="M29" s="1"/>
      <c r="N29" s="1"/>
      <c r="O29" s="1"/>
      <c r="P29" s="1"/>
      <c r="Q29" s="1"/>
      <c r="R29" s="1"/>
      <c r="S29" s="1"/>
      <c r="T29" s="1"/>
      <c r="U29" s="1"/>
      <c r="V29" s="1"/>
      <c r="W29" s="1"/>
      <c r="X29" s="1"/>
      <c r="Y29" s="1"/>
    </row>
    <row r="30" spans="1:26" ht="14.25">
      <c r="A30" s="1" t="s">
        <v>1596</v>
      </c>
      <c r="B30" s="16">
        <v>860</v>
      </c>
      <c r="C30" s="16">
        <v>10.556055000000001</v>
      </c>
      <c r="D30" s="16">
        <v>1.8159999999999999E-3</v>
      </c>
      <c r="E30" s="16">
        <v>9.0799999999999995E-4</v>
      </c>
      <c r="F30" s="30" t="s">
        <v>4034</v>
      </c>
      <c r="G30" s="30" t="s">
        <v>4035</v>
      </c>
      <c r="H30" s="18"/>
      <c r="J30" s="1"/>
      <c r="K30" s="1"/>
      <c r="L30" s="1"/>
      <c r="M30" s="1"/>
      <c r="N30" s="1"/>
      <c r="O30" s="1"/>
      <c r="P30" s="1"/>
      <c r="Q30" s="1"/>
      <c r="R30" s="1"/>
      <c r="S30" s="1"/>
      <c r="T30" s="1"/>
      <c r="U30" s="1"/>
      <c r="V30" s="1"/>
      <c r="W30" s="1"/>
      <c r="X30" s="1"/>
      <c r="Y30" s="1"/>
    </row>
    <row r="31" spans="1:26" ht="14.25">
      <c r="A31" s="1" t="s">
        <v>4028</v>
      </c>
      <c r="B31" s="16">
        <v>0.46</v>
      </c>
      <c r="C31" s="37">
        <v>-0.60531999999999997</v>
      </c>
      <c r="D31" s="16">
        <v>0.58769000000000005</v>
      </c>
      <c r="E31" s="37">
        <v>0.29384500000000002</v>
      </c>
      <c r="F31" s="30" t="s">
        <v>4044</v>
      </c>
      <c r="G31" s="38" t="s">
        <v>4045</v>
      </c>
      <c r="H31" s="18"/>
      <c r="J31" s="1"/>
      <c r="K31" s="1"/>
      <c r="L31" s="1"/>
      <c r="M31" s="1"/>
      <c r="N31" s="1"/>
      <c r="O31" s="1"/>
      <c r="P31" s="1"/>
      <c r="Q31" s="1"/>
      <c r="R31" s="1"/>
      <c r="S31" s="1"/>
      <c r="T31" s="1"/>
      <c r="U31" s="1"/>
      <c r="V31" s="1"/>
      <c r="W31" s="1"/>
      <c r="X31" s="1"/>
      <c r="Y31" s="1"/>
    </row>
    <row r="32" spans="1:26">
      <c r="A32" s="1"/>
      <c r="B32" s="16"/>
      <c r="C32" s="16"/>
      <c r="D32" s="16"/>
      <c r="E32" s="16"/>
      <c r="F32" s="16"/>
      <c r="G32" s="16"/>
      <c r="K32" s="1"/>
      <c r="L32" s="1"/>
      <c r="M32" s="1"/>
      <c r="N32" s="1"/>
      <c r="O32" s="1"/>
      <c r="P32" s="1"/>
      <c r="Q32" s="1"/>
      <c r="R32" s="1"/>
      <c r="S32" s="1"/>
      <c r="T32" s="1"/>
      <c r="U32" s="1"/>
      <c r="V32" s="1"/>
      <c r="W32" s="1"/>
      <c r="X32" s="1"/>
      <c r="Y32" s="1"/>
      <c r="Z32" s="1"/>
    </row>
    <row r="33" spans="1:26">
      <c r="A33" s="1"/>
      <c r="B33" s="16"/>
      <c r="C33" s="16"/>
      <c r="D33" s="16"/>
      <c r="E33" s="16"/>
      <c r="F33" s="16"/>
      <c r="G33" s="16"/>
      <c r="K33" s="1"/>
      <c r="L33" s="1"/>
      <c r="M33" s="1"/>
      <c r="N33" s="1"/>
      <c r="O33" s="1"/>
      <c r="P33" s="1"/>
      <c r="Q33" s="1"/>
      <c r="R33" s="1"/>
      <c r="S33" s="1"/>
      <c r="T33" s="1"/>
      <c r="U33" s="1"/>
      <c r="V33" s="1"/>
      <c r="W33" s="1"/>
      <c r="X33" s="1"/>
      <c r="Y33" s="1"/>
      <c r="Z33" s="1"/>
    </row>
    <row r="34" spans="1:26">
      <c r="A34" s="1"/>
      <c r="B34" s="16"/>
      <c r="C34" s="16"/>
      <c r="D34" s="16"/>
      <c r="E34" s="16"/>
      <c r="F34" s="16"/>
      <c r="G34" s="16"/>
      <c r="K34" s="1"/>
      <c r="L34" s="1"/>
      <c r="M34" s="1"/>
      <c r="N34" s="1"/>
      <c r="O34" s="1"/>
      <c r="P34" s="1"/>
      <c r="Q34" s="1"/>
      <c r="R34" s="1"/>
      <c r="S34" s="1"/>
      <c r="T34" s="1"/>
      <c r="U34" s="1"/>
      <c r="V34" s="1"/>
      <c r="W34" s="1"/>
      <c r="X34" s="1"/>
      <c r="Y34" s="1"/>
      <c r="Z34" s="1"/>
    </row>
    <row r="35" spans="1:26">
      <c r="A35" s="15" t="s">
        <v>1613</v>
      </c>
      <c r="B35" s="16"/>
      <c r="C35" s="16"/>
      <c r="D35" s="16"/>
      <c r="E35" s="16"/>
      <c r="F35" s="16"/>
      <c r="G35" s="16"/>
      <c r="K35" s="1"/>
      <c r="L35" s="1"/>
      <c r="M35" s="1"/>
      <c r="N35" s="1"/>
      <c r="O35" s="1"/>
      <c r="P35" s="1"/>
      <c r="Q35" s="1"/>
      <c r="R35" s="1"/>
      <c r="S35" s="1"/>
      <c r="T35" s="1"/>
      <c r="U35" s="1"/>
      <c r="V35" s="1"/>
      <c r="W35" s="1"/>
      <c r="X35" s="1"/>
      <c r="Y35" s="1"/>
      <c r="Z35" s="1"/>
    </row>
    <row r="36" spans="1:26">
      <c r="A36" s="1"/>
      <c r="B36" s="16"/>
      <c r="C36" s="16"/>
      <c r="D36" s="16"/>
      <c r="E36" s="16"/>
      <c r="F36" s="16"/>
      <c r="G36" s="16"/>
      <c r="K36" s="1"/>
      <c r="L36" s="1"/>
      <c r="M36" s="1"/>
      <c r="N36" s="1"/>
      <c r="O36" s="1"/>
      <c r="P36" s="1"/>
      <c r="Q36" s="1"/>
      <c r="R36" s="1"/>
      <c r="S36" s="1"/>
      <c r="T36" s="1"/>
      <c r="U36" s="1"/>
      <c r="V36" s="1"/>
      <c r="W36" s="1"/>
      <c r="X36" s="1"/>
      <c r="Y36" s="1"/>
      <c r="Z36" s="1"/>
    </row>
    <row r="37" spans="1:26">
      <c r="A37" s="1" t="s">
        <v>1614</v>
      </c>
      <c r="B37" s="16">
        <v>1200</v>
      </c>
      <c r="C37" s="16"/>
      <c r="D37" s="16"/>
      <c r="E37" s="16"/>
      <c r="F37" s="16"/>
      <c r="G37" s="16"/>
      <c r="K37" s="1"/>
      <c r="L37" s="1"/>
      <c r="M37" s="1"/>
      <c r="N37" s="1"/>
      <c r="O37" s="1"/>
      <c r="P37" s="1"/>
      <c r="Q37" s="1"/>
      <c r="R37" s="1"/>
      <c r="S37" s="1"/>
      <c r="T37" s="1"/>
      <c r="U37" s="1"/>
      <c r="V37" s="1"/>
      <c r="W37" s="1"/>
      <c r="X37" s="1"/>
      <c r="Y37" s="1"/>
      <c r="Z37" s="1"/>
    </row>
    <row r="38" spans="1:26">
      <c r="A38" s="1" t="s">
        <v>1615</v>
      </c>
      <c r="B38" s="16">
        <v>1412</v>
      </c>
      <c r="C38" s="16"/>
      <c r="D38" s="16"/>
      <c r="E38" s="16"/>
      <c r="F38" s="16"/>
      <c r="G38" s="16"/>
      <c r="K38" s="1"/>
      <c r="L38" s="1"/>
      <c r="M38" s="1"/>
      <c r="N38" s="1"/>
      <c r="O38" s="1"/>
      <c r="P38" s="1"/>
      <c r="Q38" s="1"/>
      <c r="R38" s="1"/>
      <c r="S38" s="1"/>
      <c r="T38" s="1"/>
      <c r="U38" s="1"/>
      <c r="V38" s="1"/>
      <c r="W38" s="1"/>
      <c r="X38" s="1"/>
      <c r="Y38" s="1"/>
      <c r="Z38" s="1"/>
    </row>
    <row r="39" spans="1:26">
      <c r="A39" s="1" t="s">
        <v>1616</v>
      </c>
      <c r="B39" s="16">
        <v>400000</v>
      </c>
      <c r="C39" s="16"/>
      <c r="D39" s="16"/>
      <c r="E39" s="16"/>
      <c r="F39" s="16"/>
      <c r="G39" s="16"/>
      <c r="K39" s="1"/>
      <c r="L39" s="1"/>
      <c r="M39" s="1"/>
      <c r="N39" s="1"/>
      <c r="O39" s="1"/>
      <c r="P39" s="1"/>
      <c r="Q39" s="1"/>
      <c r="R39" s="1"/>
      <c r="S39" s="1"/>
      <c r="T39" s="1"/>
      <c r="U39" s="1"/>
      <c r="V39" s="1"/>
      <c r="W39" s="1"/>
      <c r="X39" s="1"/>
      <c r="Y39" s="1"/>
      <c r="Z39" s="1"/>
    </row>
    <row r="40" spans="1:26">
      <c r="A40" s="1" t="s">
        <v>1617</v>
      </c>
      <c r="B40" s="16">
        <v>89880</v>
      </c>
      <c r="C40" s="16"/>
      <c r="D40" s="16"/>
      <c r="E40" s="16"/>
      <c r="F40" s="16"/>
      <c r="G40" s="16"/>
      <c r="K40" s="1"/>
      <c r="L40" s="1"/>
      <c r="M40" s="1"/>
      <c r="N40" s="1"/>
      <c r="O40" s="1"/>
      <c r="P40" s="1"/>
      <c r="Q40" s="1"/>
      <c r="R40" s="1"/>
      <c r="S40" s="1"/>
      <c r="T40" s="1"/>
      <c r="U40" s="1"/>
      <c r="V40" s="1"/>
      <c r="W40" s="1"/>
      <c r="X40" s="1"/>
      <c r="Y40" s="1"/>
      <c r="Z40" s="1"/>
    </row>
    <row r="41" spans="1:26">
      <c r="A41" s="1" t="s">
        <v>1618</v>
      </c>
      <c r="B41" s="16">
        <v>184000</v>
      </c>
      <c r="C41" s="16"/>
      <c r="D41" s="16"/>
      <c r="E41" s="16"/>
      <c r="F41" s="16"/>
      <c r="G41" s="16"/>
      <c r="K41" s="1"/>
      <c r="L41" s="1"/>
      <c r="M41" s="1"/>
      <c r="N41" s="1"/>
      <c r="O41" s="1"/>
      <c r="P41" s="1"/>
      <c r="Q41" s="1"/>
      <c r="R41" s="1"/>
      <c r="S41" s="1"/>
      <c r="T41" s="1"/>
      <c r="U41" s="1"/>
      <c r="V41" s="1"/>
      <c r="W41" s="1"/>
      <c r="X41" s="1"/>
      <c r="Y41" s="1"/>
      <c r="Z41" s="1"/>
    </row>
    <row r="42" spans="1:26">
      <c r="A42" s="1"/>
      <c r="B42" s="16"/>
      <c r="C42" s="16"/>
      <c r="D42" s="16"/>
      <c r="E42" s="16"/>
      <c r="F42" s="16"/>
      <c r="G42" s="16"/>
      <c r="K42" s="1"/>
      <c r="L42" s="1"/>
      <c r="M42" s="1"/>
      <c r="N42" s="1"/>
      <c r="O42" s="1"/>
      <c r="P42" s="1"/>
      <c r="Q42" s="1"/>
      <c r="R42" s="1"/>
      <c r="S42" s="1"/>
      <c r="T42" s="1"/>
      <c r="U42" s="1"/>
      <c r="V42" s="1"/>
      <c r="W42" s="1"/>
      <c r="X42" s="1"/>
      <c r="Y42" s="1"/>
      <c r="Z42" s="1"/>
    </row>
    <row r="43" spans="1:26">
      <c r="A43" s="1"/>
      <c r="B43" s="16"/>
      <c r="C43" s="16"/>
      <c r="D43" s="16"/>
      <c r="E43" s="16"/>
      <c r="F43" s="16"/>
      <c r="G43" s="16"/>
      <c r="K43" s="1"/>
      <c r="L43" s="1"/>
      <c r="M43" s="1"/>
      <c r="N43" s="1"/>
      <c r="O43" s="1"/>
      <c r="P43" s="1"/>
      <c r="Q43" s="1"/>
      <c r="R43" s="1"/>
      <c r="S43" s="1"/>
      <c r="T43" s="1"/>
      <c r="U43" s="1"/>
      <c r="V43" s="1"/>
      <c r="W43" s="1"/>
      <c r="X43" s="1"/>
      <c r="Y43" s="1"/>
      <c r="Z43" s="1"/>
    </row>
    <row r="44" spans="1:26">
      <c r="A44" s="1"/>
      <c r="B44" s="16"/>
      <c r="C44" s="16"/>
      <c r="D44" s="16"/>
      <c r="E44" s="16"/>
      <c r="F44" s="16"/>
      <c r="G44" s="16"/>
      <c r="K44" s="1"/>
      <c r="L44" s="1"/>
      <c r="M44" s="1"/>
      <c r="N44" s="1"/>
      <c r="O44" s="1"/>
      <c r="P44" s="1"/>
      <c r="Q44" s="1"/>
      <c r="R44" s="1"/>
      <c r="S44" s="1"/>
      <c r="T44" s="1"/>
      <c r="U44" s="1"/>
      <c r="V44" s="1"/>
      <c r="W44" s="1"/>
      <c r="X44" s="1"/>
      <c r="Y44" s="1"/>
      <c r="Z44" s="1"/>
    </row>
    <row r="45" spans="1:26">
      <c r="A45" s="1"/>
      <c r="B45" s="16"/>
      <c r="C45" s="16"/>
      <c r="D45" s="16"/>
      <c r="E45" s="16"/>
      <c r="F45" s="16"/>
      <c r="G45" s="16"/>
      <c r="K45" s="1"/>
      <c r="L45" s="1"/>
      <c r="M45" s="1"/>
      <c r="N45" s="1"/>
      <c r="O45" s="1"/>
      <c r="P45" s="1"/>
      <c r="Q45" s="1"/>
      <c r="R45" s="1"/>
      <c r="S45" s="1"/>
      <c r="T45" s="1"/>
      <c r="U45" s="1"/>
      <c r="V45" s="1"/>
      <c r="W45" s="1"/>
      <c r="X45" s="1"/>
      <c r="Y45" s="1"/>
      <c r="Z45" s="1"/>
    </row>
    <row r="46" spans="1:26">
      <c r="A46" s="1"/>
      <c r="B46" s="16"/>
      <c r="C46" s="16"/>
      <c r="D46" s="16"/>
      <c r="E46" s="16"/>
      <c r="F46" s="16"/>
      <c r="G46" s="16"/>
      <c r="K46" s="1"/>
      <c r="L46" s="1"/>
      <c r="M46" s="1"/>
      <c r="N46" s="1"/>
      <c r="O46" s="1"/>
      <c r="P46" s="1"/>
      <c r="Q46" s="1"/>
      <c r="R46" s="1"/>
      <c r="S46" s="1"/>
      <c r="T46" s="1"/>
      <c r="U46" s="1"/>
      <c r="V46" s="1"/>
      <c r="W46" s="1"/>
      <c r="X46" s="1"/>
      <c r="Y46" s="1"/>
      <c r="Z46" s="1"/>
    </row>
    <row r="47" spans="1:26">
      <c r="A47" s="1"/>
      <c r="B47" s="16"/>
      <c r="C47" s="16"/>
      <c r="D47" s="16"/>
      <c r="E47" s="16"/>
      <c r="F47" s="16"/>
      <c r="G47" s="16"/>
      <c r="K47" s="1"/>
      <c r="L47" s="1"/>
      <c r="M47" s="1"/>
      <c r="N47" s="1"/>
      <c r="O47" s="1"/>
      <c r="P47" s="1"/>
      <c r="Q47" s="1"/>
      <c r="R47" s="1"/>
      <c r="S47" s="1"/>
      <c r="T47" s="1"/>
      <c r="U47" s="1"/>
      <c r="V47" s="1"/>
      <c r="W47" s="1"/>
      <c r="X47" s="1"/>
      <c r="Y47" s="1"/>
      <c r="Z47" s="1"/>
    </row>
    <row r="48" spans="1:26">
      <c r="A48" s="1"/>
      <c r="B48" s="16"/>
      <c r="C48" s="16"/>
      <c r="D48" s="16"/>
      <c r="E48" s="16"/>
      <c r="F48" s="16"/>
      <c r="G48" s="16"/>
      <c r="K48" s="1"/>
      <c r="L48" s="1"/>
      <c r="M48" s="1"/>
      <c r="N48" s="1"/>
      <c r="O48" s="1"/>
      <c r="P48" s="1"/>
      <c r="Q48" s="1"/>
      <c r="R48" s="1"/>
      <c r="S48" s="1"/>
      <c r="T48" s="1"/>
      <c r="U48" s="1"/>
      <c r="V48" s="1"/>
      <c r="W48" s="1"/>
      <c r="X48" s="1"/>
      <c r="Y48" s="1"/>
      <c r="Z48" s="1"/>
    </row>
    <row r="49" spans="1:26">
      <c r="A49" s="1"/>
      <c r="B49" s="16"/>
      <c r="C49" s="16"/>
      <c r="D49" s="16"/>
      <c r="E49" s="16"/>
      <c r="F49" s="16"/>
      <c r="G49" s="16"/>
      <c r="K49" s="1"/>
      <c r="L49" s="1"/>
      <c r="M49" s="1"/>
      <c r="N49" s="1"/>
      <c r="O49" s="1"/>
      <c r="P49" s="1"/>
      <c r="Q49" s="1"/>
      <c r="R49" s="1"/>
      <c r="S49" s="1"/>
      <c r="T49" s="1"/>
      <c r="U49" s="1"/>
      <c r="V49" s="1"/>
      <c r="W49" s="1"/>
      <c r="X49" s="1"/>
      <c r="Y49" s="1"/>
      <c r="Z49" s="1"/>
    </row>
    <row r="50" spans="1:26">
      <c r="A50" s="1"/>
      <c r="B50" s="16"/>
      <c r="C50" s="16"/>
      <c r="D50" s="16"/>
      <c r="E50" s="16"/>
      <c r="F50" s="16"/>
      <c r="G50" s="16"/>
      <c r="K50" s="1"/>
      <c r="L50" s="1"/>
      <c r="M50" s="1"/>
      <c r="N50" s="1"/>
      <c r="O50" s="1"/>
      <c r="P50" s="1"/>
      <c r="Q50" s="1"/>
      <c r="R50" s="1"/>
      <c r="S50" s="1"/>
      <c r="T50" s="1"/>
      <c r="U50" s="1"/>
      <c r="V50" s="1"/>
      <c r="W50" s="1"/>
      <c r="X50" s="1"/>
      <c r="Y50" s="1"/>
      <c r="Z50" s="1"/>
    </row>
    <row r="51" spans="1:26">
      <c r="A51" s="1"/>
      <c r="B51" s="16"/>
      <c r="C51" s="16"/>
      <c r="D51" s="16"/>
      <c r="E51" s="16"/>
      <c r="F51" s="16"/>
      <c r="G51" s="16"/>
      <c r="K51" s="1"/>
      <c r="L51" s="1"/>
      <c r="M51" s="1"/>
      <c r="N51" s="1"/>
      <c r="O51" s="1"/>
      <c r="P51" s="1"/>
      <c r="Q51" s="1"/>
      <c r="R51" s="1"/>
      <c r="S51" s="1"/>
      <c r="T51" s="1"/>
      <c r="U51" s="1"/>
      <c r="V51" s="1"/>
      <c r="W51" s="1"/>
      <c r="X51" s="1"/>
      <c r="Y51" s="1"/>
      <c r="Z51" s="1"/>
    </row>
    <row r="52" spans="1:26">
      <c r="A52" s="1"/>
      <c r="B52" s="16"/>
      <c r="C52" s="16"/>
      <c r="D52" s="16"/>
      <c r="E52" s="16"/>
      <c r="F52" s="16"/>
      <c r="G52" s="16"/>
      <c r="K52" s="1"/>
      <c r="L52" s="1"/>
      <c r="M52" s="1"/>
      <c r="N52" s="1"/>
      <c r="O52" s="1"/>
      <c r="P52" s="1"/>
      <c r="Q52" s="1"/>
      <c r="R52" s="1"/>
      <c r="S52" s="1"/>
      <c r="T52" s="1"/>
      <c r="U52" s="1"/>
      <c r="V52" s="1"/>
      <c r="W52" s="1"/>
      <c r="X52" s="1"/>
      <c r="Y52" s="1"/>
      <c r="Z52" s="1"/>
    </row>
    <row r="53" spans="1:26">
      <c r="A53" s="1"/>
      <c r="B53" s="16"/>
      <c r="C53" s="16"/>
      <c r="D53" s="16"/>
      <c r="E53" s="16"/>
      <c r="F53" s="16"/>
      <c r="G53" s="16"/>
      <c r="K53" s="1"/>
      <c r="L53" s="1"/>
      <c r="M53" s="1"/>
      <c r="N53" s="1"/>
      <c r="O53" s="1"/>
      <c r="P53" s="1"/>
      <c r="Q53" s="1"/>
      <c r="R53" s="1"/>
      <c r="S53" s="1"/>
      <c r="T53" s="1"/>
      <c r="U53" s="1"/>
      <c r="V53" s="1"/>
      <c r="W53" s="1"/>
      <c r="X53" s="1"/>
      <c r="Y53" s="1"/>
      <c r="Z53" s="1"/>
    </row>
    <row r="54" spans="1:26">
      <c r="A54" s="1"/>
      <c r="B54" s="16"/>
      <c r="C54" s="16"/>
      <c r="D54" s="16"/>
      <c r="E54" s="16"/>
      <c r="F54" s="16"/>
      <c r="G54" s="16"/>
      <c r="K54" s="1"/>
      <c r="L54" s="1"/>
      <c r="M54" s="1"/>
      <c r="N54" s="1"/>
      <c r="O54" s="1"/>
      <c r="P54" s="1"/>
      <c r="Q54" s="1"/>
      <c r="R54" s="1"/>
      <c r="S54" s="1"/>
      <c r="T54" s="1"/>
      <c r="U54" s="1"/>
      <c r="V54" s="1"/>
      <c r="W54" s="1"/>
      <c r="X54" s="1"/>
      <c r="Y54" s="1"/>
      <c r="Z54" s="1"/>
    </row>
    <row r="55" spans="1:26">
      <c r="A55" s="1"/>
      <c r="B55" s="16"/>
      <c r="C55" s="16"/>
      <c r="D55" s="16"/>
      <c r="E55" s="16"/>
      <c r="F55" s="16"/>
      <c r="G55" s="16"/>
      <c r="K55" s="1"/>
      <c r="L55" s="1"/>
      <c r="M55" s="1"/>
      <c r="N55" s="1"/>
      <c r="O55" s="1"/>
      <c r="P55" s="1"/>
      <c r="Q55" s="1"/>
      <c r="R55" s="1"/>
      <c r="S55" s="1"/>
      <c r="T55" s="1"/>
      <c r="U55" s="1"/>
      <c r="V55" s="1"/>
      <c r="W55" s="1"/>
      <c r="X55" s="1"/>
      <c r="Y55" s="1"/>
      <c r="Z55" s="1"/>
    </row>
    <row r="56" spans="1:26">
      <c r="A56" s="1"/>
      <c r="B56" s="16"/>
      <c r="C56" s="16"/>
      <c r="D56" s="16"/>
      <c r="E56" s="16"/>
      <c r="F56" s="16"/>
      <c r="G56" s="16"/>
      <c r="K56" s="1"/>
      <c r="L56" s="1"/>
      <c r="M56" s="1"/>
      <c r="N56" s="1"/>
      <c r="O56" s="1"/>
      <c r="P56" s="1"/>
      <c r="Q56" s="1"/>
      <c r="R56" s="1"/>
      <c r="S56" s="1"/>
      <c r="T56" s="1"/>
      <c r="U56" s="1"/>
      <c r="V56" s="1"/>
      <c r="W56" s="1"/>
      <c r="X56" s="1"/>
      <c r="Y56" s="1"/>
      <c r="Z56" s="1"/>
    </row>
    <row r="57" spans="1:26">
      <c r="A57" s="1"/>
      <c r="B57" s="16"/>
      <c r="C57" s="16"/>
      <c r="D57" s="16"/>
      <c r="E57" s="16"/>
      <c r="F57" s="16"/>
      <c r="G57" s="16"/>
      <c r="K57" s="1"/>
      <c r="L57" s="1"/>
      <c r="M57" s="1"/>
      <c r="N57" s="1"/>
      <c r="O57" s="1"/>
      <c r="P57" s="1"/>
      <c r="Q57" s="1"/>
      <c r="R57" s="1"/>
      <c r="S57" s="1"/>
      <c r="T57" s="1"/>
      <c r="U57" s="1"/>
      <c r="V57" s="1"/>
      <c r="W57" s="1"/>
      <c r="X57" s="1"/>
      <c r="Y57" s="1"/>
      <c r="Z57" s="1"/>
    </row>
    <row r="58" spans="1:26">
      <c r="A58" s="1"/>
      <c r="B58" s="16"/>
      <c r="C58" s="16"/>
      <c r="D58" s="16"/>
      <c r="E58" s="16"/>
      <c r="F58" s="16"/>
      <c r="G58" s="16"/>
      <c r="K58" s="1"/>
      <c r="L58" s="1"/>
      <c r="M58" s="1"/>
      <c r="N58" s="1"/>
      <c r="O58" s="1"/>
      <c r="P58" s="1"/>
      <c r="Q58" s="1"/>
      <c r="R58" s="1"/>
      <c r="S58" s="1"/>
      <c r="T58" s="1"/>
      <c r="U58" s="1"/>
      <c r="V58" s="1"/>
      <c r="W58" s="1"/>
      <c r="X58" s="1"/>
      <c r="Y58" s="1"/>
      <c r="Z58" s="1"/>
    </row>
    <row r="59" spans="1:26">
      <c r="A59" s="1"/>
      <c r="B59" s="16"/>
      <c r="C59" s="16"/>
      <c r="D59" s="16"/>
      <c r="E59" s="16"/>
      <c r="F59" s="16"/>
      <c r="G59" s="16"/>
      <c r="K59" s="1"/>
      <c r="L59" s="1"/>
      <c r="M59" s="1"/>
      <c r="N59" s="1"/>
      <c r="O59" s="1"/>
      <c r="P59" s="1"/>
      <c r="Q59" s="1"/>
      <c r="R59" s="1"/>
      <c r="S59" s="1"/>
      <c r="T59" s="1"/>
      <c r="U59" s="1"/>
      <c r="V59" s="1"/>
      <c r="W59" s="1"/>
      <c r="X59" s="1"/>
      <c r="Y59" s="1"/>
      <c r="Z59" s="1"/>
    </row>
    <row r="60" spans="1:26">
      <c r="A60" s="1"/>
      <c r="B60" s="16"/>
      <c r="C60" s="16"/>
      <c r="D60" s="16"/>
      <c r="E60" s="16"/>
      <c r="F60" s="16"/>
      <c r="G60" s="16"/>
      <c r="K60" s="1"/>
      <c r="L60" s="1"/>
      <c r="M60" s="1"/>
      <c r="N60" s="1"/>
      <c r="O60" s="1"/>
      <c r="P60" s="1"/>
      <c r="Q60" s="1"/>
      <c r="R60" s="1"/>
      <c r="S60" s="1"/>
      <c r="T60" s="1"/>
      <c r="U60" s="1"/>
      <c r="V60" s="1"/>
      <c r="W60" s="1"/>
      <c r="X60" s="1"/>
      <c r="Y60" s="1"/>
      <c r="Z60" s="1"/>
    </row>
    <row r="61" spans="1:26">
      <c r="A61" s="1"/>
      <c r="B61" s="16"/>
      <c r="C61" s="16"/>
      <c r="D61" s="16"/>
      <c r="E61" s="16"/>
      <c r="F61" s="16"/>
      <c r="G61" s="16"/>
      <c r="K61" s="1"/>
      <c r="L61" s="1"/>
      <c r="M61" s="1"/>
      <c r="N61" s="1"/>
      <c r="O61" s="1"/>
      <c r="P61" s="1"/>
      <c r="Q61" s="1"/>
      <c r="R61" s="1"/>
      <c r="S61" s="1"/>
      <c r="T61" s="1"/>
      <c r="U61" s="1"/>
      <c r="V61" s="1"/>
      <c r="W61" s="1"/>
      <c r="X61" s="1"/>
      <c r="Y61" s="1"/>
      <c r="Z61" s="1"/>
    </row>
    <row r="62" spans="1:26">
      <c r="A62" s="1"/>
      <c r="B62" s="16"/>
      <c r="C62" s="16"/>
      <c r="D62" s="16"/>
      <c r="E62" s="16"/>
      <c r="F62" s="16"/>
      <c r="G62" s="16"/>
      <c r="K62" s="1"/>
      <c r="L62" s="1"/>
      <c r="M62" s="1"/>
      <c r="N62" s="1"/>
      <c r="O62" s="1"/>
      <c r="P62" s="1"/>
      <c r="Q62" s="1"/>
      <c r="R62" s="1"/>
      <c r="S62" s="1"/>
      <c r="T62" s="1"/>
      <c r="U62" s="1"/>
      <c r="V62" s="1"/>
      <c r="W62" s="1"/>
      <c r="X62" s="1"/>
      <c r="Y62" s="1"/>
      <c r="Z62" s="1"/>
    </row>
    <row r="63" spans="1:26">
      <c r="A63" s="1"/>
      <c r="B63" s="16"/>
      <c r="C63" s="16"/>
      <c r="D63" s="16"/>
      <c r="E63" s="16"/>
      <c r="F63" s="16"/>
      <c r="G63" s="16"/>
      <c r="K63" s="1"/>
      <c r="L63" s="1"/>
      <c r="M63" s="1"/>
      <c r="N63" s="1"/>
      <c r="O63" s="1"/>
      <c r="P63" s="1"/>
      <c r="Q63" s="1"/>
      <c r="R63" s="1"/>
      <c r="S63" s="1"/>
      <c r="T63" s="1"/>
      <c r="U63" s="1"/>
      <c r="V63" s="1"/>
      <c r="W63" s="1"/>
      <c r="X63" s="1"/>
      <c r="Y63" s="1"/>
      <c r="Z63" s="1"/>
    </row>
    <row r="64" spans="1:26">
      <c r="A64" s="1"/>
      <c r="B64" s="16"/>
      <c r="C64" s="16"/>
      <c r="D64" s="16"/>
      <c r="E64" s="16"/>
      <c r="F64" s="16"/>
      <c r="G64" s="16"/>
      <c r="K64" s="1"/>
      <c r="L64" s="1"/>
      <c r="M64" s="1"/>
      <c r="N64" s="1"/>
      <c r="O64" s="1"/>
      <c r="P64" s="1"/>
      <c r="Q64" s="1"/>
      <c r="R64" s="1"/>
      <c r="S64" s="1"/>
      <c r="T64" s="1"/>
      <c r="U64" s="1"/>
      <c r="V64" s="1"/>
      <c r="W64" s="1"/>
      <c r="X64" s="1"/>
      <c r="Y64" s="1"/>
      <c r="Z64" s="1"/>
    </row>
    <row r="65" spans="1:26">
      <c r="A65" s="1"/>
      <c r="B65" s="16"/>
      <c r="C65" s="16"/>
      <c r="D65" s="16"/>
      <c r="E65" s="16"/>
      <c r="F65" s="16"/>
      <c r="G65" s="16"/>
      <c r="K65" s="1"/>
      <c r="L65" s="1"/>
      <c r="M65" s="1"/>
      <c r="N65" s="1"/>
      <c r="O65" s="1"/>
      <c r="P65" s="1"/>
      <c r="Q65" s="1"/>
      <c r="R65" s="1"/>
      <c r="S65" s="1"/>
      <c r="T65" s="1"/>
      <c r="U65" s="1"/>
      <c r="V65" s="1"/>
      <c r="W65" s="1"/>
      <c r="X65" s="1"/>
      <c r="Y65" s="1"/>
      <c r="Z65" s="1"/>
    </row>
    <row r="66" spans="1:26">
      <c r="A66" s="1"/>
      <c r="B66" s="16"/>
      <c r="C66" s="16"/>
      <c r="D66" s="16"/>
      <c r="E66" s="16"/>
      <c r="F66" s="16"/>
      <c r="G66" s="16"/>
      <c r="K66" s="1"/>
      <c r="L66" s="1"/>
      <c r="M66" s="1"/>
      <c r="N66" s="1"/>
      <c r="O66" s="1"/>
      <c r="P66" s="1"/>
      <c r="Q66" s="1"/>
      <c r="R66" s="1"/>
      <c r="S66" s="1"/>
      <c r="T66" s="1"/>
      <c r="U66" s="1"/>
      <c r="V66" s="1"/>
      <c r="W66" s="1"/>
      <c r="X66" s="1"/>
      <c r="Y66" s="1"/>
      <c r="Z66" s="1"/>
    </row>
    <row r="67" spans="1:26">
      <c r="A67" s="1"/>
      <c r="B67" s="16"/>
      <c r="C67" s="16"/>
      <c r="D67" s="16"/>
      <c r="E67" s="16"/>
      <c r="F67" s="16"/>
      <c r="G67" s="16"/>
      <c r="K67" s="1"/>
      <c r="L67" s="1"/>
      <c r="M67" s="1"/>
      <c r="N67" s="1"/>
      <c r="O67" s="1"/>
      <c r="P67" s="1"/>
      <c r="Q67" s="1"/>
      <c r="R67" s="1"/>
      <c r="S67" s="1"/>
      <c r="T67" s="1"/>
      <c r="U67" s="1"/>
      <c r="V67" s="1"/>
      <c r="W67" s="1"/>
      <c r="X67" s="1"/>
      <c r="Y67" s="1"/>
      <c r="Z67" s="1"/>
    </row>
    <row r="68" spans="1:26">
      <c r="A68" s="1"/>
      <c r="B68" s="16"/>
      <c r="C68" s="16"/>
      <c r="D68" s="16"/>
      <c r="E68" s="16"/>
      <c r="F68" s="16"/>
      <c r="G68" s="16"/>
      <c r="K68" s="1"/>
      <c r="L68" s="1"/>
      <c r="M68" s="1"/>
      <c r="N68" s="1"/>
      <c r="O68" s="1"/>
      <c r="P68" s="1"/>
      <c r="Q68" s="1"/>
      <c r="R68" s="1"/>
      <c r="S68" s="1"/>
      <c r="T68" s="1"/>
      <c r="U68" s="1"/>
      <c r="V68" s="1"/>
      <c r="W68" s="1"/>
      <c r="X68" s="1"/>
      <c r="Y68" s="1"/>
      <c r="Z68" s="1"/>
    </row>
    <row r="69" spans="1:26">
      <c r="A69" s="1"/>
      <c r="B69" s="16"/>
      <c r="C69" s="16"/>
      <c r="D69" s="16"/>
      <c r="E69" s="16"/>
      <c r="F69" s="16"/>
      <c r="G69" s="16"/>
      <c r="K69" s="1"/>
      <c r="L69" s="1"/>
      <c r="M69" s="1"/>
      <c r="N69" s="1"/>
      <c r="O69" s="1"/>
      <c r="P69" s="1"/>
      <c r="Q69" s="1"/>
      <c r="R69" s="1"/>
      <c r="S69" s="1"/>
      <c r="T69" s="1"/>
      <c r="U69" s="1"/>
      <c r="V69" s="1"/>
      <c r="W69" s="1"/>
      <c r="X69" s="1"/>
      <c r="Y69" s="1"/>
      <c r="Z69" s="1"/>
    </row>
    <row r="70" spans="1:26">
      <c r="A70" s="1"/>
      <c r="B70" s="16"/>
      <c r="C70" s="16"/>
      <c r="D70" s="16"/>
      <c r="E70" s="16"/>
      <c r="F70" s="16"/>
      <c r="G70" s="16"/>
      <c r="K70" s="1"/>
      <c r="L70" s="1"/>
      <c r="M70" s="1"/>
      <c r="N70" s="1"/>
      <c r="O70" s="1"/>
      <c r="P70" s="1"/>
      <c r="Q70" s="1"/>
      <c r="R70" s="1"/>
      <c r="S70" s="1"/>
      <c r="T70" s="1"/>
      <c r="U70" s="1"/>
      <c r="V70" s="1"/>
      <c r="W70" s="1"/>
      <c r="X70" s="1"/>
      <c r="Y70" s="1"/>
      <c r="Z70" s="1"/>
    </row>
    <row r="71" spans="1:26">
      <c r="A71" s="1"/>
      <c r="B71" s="16"/>
      <c r="C71" s="16"/>
      <c r="D71" s="16"/>
      <c r="E71" s="16"/>
      <c r="F71" s="16"/>
      <c r="G71" s="16"/>
      <c r="K71" s="1"/>
      <c r="L71" s="1"/>
      <c r="M71" s="1"/>
      <c r="N71" s="1"/>
      <c r="O71" s="1"/>
      <c r="P71" s="1"/>
      <c r="Q71" s="1"/>
      <c r="R71" s="1"/>
      <c r="S71" s="1"/>
      <c r="T71" s="1"/>
      <c r="U71" s="1"/>
      <c r="V71" s="1"/>
      <c r="W71" s="1"/>
      <c r="X71" s="1"/>
      <c r="Y71" s="1"/>
      <c r="Z71" s="1"/>
    </row>
    <row r="72" spans="1:26">
      <c r="A72" s="1"/>
      <c r="B72" s="16"/>
      <c r="C72" s="16"/>
      <c r="D72" s="16"/>
      <c r="E72" s="16"/>
      <c r="F72" s="16"/>
      <c r="G72" s="16"/>
      <c r="K72" s="1"/>
      <c r="L72" s="1"/>
      <c r="M72" s="1"/>
      <c r="N72" s="1"/>
      <c r="O72" s="1"/>
      <c r="P72" s="1"/>
      <c r="Q72" s="1"/>
      <c r="R72" s="1"/>
      <c r="S72" s="1"/>
      <c r="T72" s="1"/>
      <c r="U72" s="1"/>
      <c r="V72" s="1"/>
      <c r="W72" s="1"/>
      <c r="X72" s="1"/>
      <c r="Y72" s="1"/>
      <c r="Z72" s="1"/>
    </row>
    <row r="73" spans="1:26">
      <c r="A73" s="1"/>
      <c r="B73" s="16"/>
      <c r="C73" s="16"/>
      <c r="D73" s="16"/>
      <c r="E73" s="16"/>
      <c r="F73" s="16"/>
      <c r="G73" s="16"/>
      <c r="K73" s="1"/>
      <c r="L73" s="1"/>
      <c r="M73" s="1"/>
      <c r="N73" s="1"/>
      <c r="O73" s="1"/>
      <c r="P73" s="1"/>
      <c r="Q73" s="1"/>
      <c r="R73" s="1"/>
      <c r="S73" s="1"/>
      <c r="T73" s="1"/>
      <c r="U73" s="1"/>
      <c r="V73" s="1"/>
      <c r="W73" s="1"/>
      <c r="X73" s="1"/>
      <c r="Y73" s="1"/>
      <c r="Z73" s="1"/>
    </row>
    <row r="74" spans="1:26">
      <c r="A74" s="1"/>
      <c r="B74" s="16"/>
      <c r="C74" s="16"/>
      <c r="D74" s="16"/>
      <c r="E74" s="16"/>
      <c r="F74" s="16"/>
      <c r="G74" s="16"/>
      <c r="K74" s="1"/>
      <c r="L74" s="1"/>
      <c r="M74" s="1"/>
      <c r="N74" s="1"/>
      <c r="O74" s="1"/>
      <c r="P74" s="1"/>
      <c r="Q74" s="1"/>
      <c r="R74" s="1"/>
      <c r="S74" s="1"/>
      <c r="T74" s="1"/>
      <c r="U74" s="1"/>
      <c r="V74" s="1"/>
      <c r="W74" s="1"/>
      <c r="X74" s="1"/>
      <c r="Y74" s="1"/>
      <c r="Z74" s="1"/>
    </row>
    <row r="75" spans="1:26">
      <c r="A75" s="1"/>
      <c r="B75" s="16"/>
      <c r="C75" s="16"/>
      <c r="D75" s="16"/>
      <c r="E75" s="16"/>
      <c r="F75" s="16"/>
      <c r="G75" s="16"/>
      <c r="K75" s="1"/>
      <c r="L75" s="1"/>
      <c r="M75" s="1"/>
      <c r="N75" s="1"/>
      <c r="O75" s="1"/>
      <c r="P75" s="1"/>
      <c r="Q75" s="1"/>
      <c r="R75" s="1"/>
      <c r="S75" s="1"/>
      <c r="T75" s="1"/>
      <c r="U75" s="1"/>
      <c r="V75" s="1"/>
      <c r="W75" s="1"/>
      <c r="X75" s="1"/>
      <c r="Y75" s="1"/>
      <c r="Z75" s="1"/>
    </row>
    <row r="76" spans="1:26">
      <c r="A76" s="1"/>
      <c r="B76" s="16"/>
      <c r="C76" s="16"/>
      <c r="D76" s="16"/>
      <c r="E76" s="16"/>
      <c r="F76" s="16"/>
      <c r="G76" s="16"/>
      <c r="K76" s="1"/>
      <c r="L76" s="1"/>
      <c r="M76" s="1"/>
      <c r="N76" s="1"/>
      <c r="O76" s="1"/>
      <c r="P76" s="1"/>
      <c r="Q76" s="1"/>
      <c r="R76" s="1"/>
      <c r="S76" s="1"/>
      <c r="T76" s="1"/>
      <c r="U76" s="1"/>
      <c r="V76" s="1"/>
      <c r="W76" s="1"/>
      <c r="X76" s="1"/>
      <c r="Y76" s="1"/>
      <c r="Z76" s="1"/>
    </row>
    <row r="77" spans="1:26">
      <c r="A77" s="1"/>
      <c r="B77" s="16"/>
      <c r="C77" s="16"/>
      <c r="D77" s="16"/>
      <c r="E77" s="16"/>
      <c r="F77" s="16"/>
      <c r="G77" s="16"/>
      <c r="K77" s="1"/>
      <c r="L77" s="1"/>
      <c r="M77" s="1"/>
      <c r="N77" s="1"/>
      <c r="O77" s="1"/>
      <c r="P77" s="1"/>
      <c r="Q77" s="1"/>
      <c r="R77" s="1"/>
      <c r="S77" s="1"/>
      <c r="T77" s="1"/>
      <c r="U77" s="1"/>
      <c r="V77" s="1"/>
      <c r="W77" s="1"/>
      <c r="X77" s="1"/>
      <c r="Y77" s="1"/>
      <c r="Z77" s="1"/>
    </row>
    <row r="78" spans="1:26">
      <c r="A78" s="1"/>
      <c r="B78" s="16"/>
      <c r="C78" s="16"/>
      <c r="D78" s="16"/>
      <c r="E78" s="16"/>
      <c r="F78" s="16"/>
      <c r="G78" s="16"/>
      <c r="K78" s="1"/>
      <c r="L78" s="1"/>
      <c r="M78" s="1"/>
      <c r="N78" s="1"/>
      <c r="O78" s="1"/>
      <c r="P78" s="1"/>
      <c r="Q78" s="1"/>
      <c r="R78" s="1"/>
      <c r="S78" s="1"/>
      <c r="T78" s="1"/>
      <c r="U78" s="1"/>
      <c r="V78" s="1"/>
      <c r="W78" s="1"/>
      <c r="X78" s="1"/>
      <c r="Y78" s="1"/>
      <c r="Z78" s="1"/>
    </row>
    <row r="79" spans="1:26">
      <c r="A79" s="1"/>
      <c r="B79" s="16"/>
      <c r="C79" s="16"/>
      <c r="D79" s="16"/>
      <c r="E79" s="16"/>
      <c r="F79" s="16"/>
      <c r="G79" s="16"/>
      <c r="K79" s="1"/>
      <c r="L79" s="1"/>
      <c r="M79" s="1"/>
      <c r="N79" s="1"/>
      <c r="O79" s="1"/>
      <c r="P79" s="1"/>
      <c r="Q79" s="1"/>
      <c r="R79" s="1"/>
      <c r="S79" s="1"/>
      <c r="T79" s="1"/>
      <c r="U79" s="1"/>
      <c r="V79" s="1"/>
      <c r="W79" s="1"/>
      <c r="X79" s="1"/>
      <c r="Y79" s="1"/>
      <c r="Z79" s="1"/>
    </row>
    <row r="80" spans="1:26">
      <c r="A80" s="1"/>
      <c r="B80" s="16"/>
      <c r="C80" s="16"/>
      <c r="D80" s="16"/>
      <c r="E80" s="16"/>
      <c r="F80" s="16"/>
      <c r="G80" s="16"/>
      <c r="K80" s="1"/>
      <c r="L80" s="1"/>
      <c r="M80" s="1"/>
      <c r="N80" s="1"/>
      <c r="O80" s="1"/>
      <c r="P80" s="1"/>
      <c r="Q80" s="1"/>
      <c r="R80" s="1"/>
      <c r="S80" s="1"/>
      <c r="T80" s="1"/>
      <c r="U80" s="1"/>
      <c r="V80" s="1"/>
      <c r="W80" s="1"/>
      <c r="X80" s="1"/>
      <c r="Y80" s="1"/>
      <c r="Z80" s="1"/>
    </row>
    <row r="81" spans="1:26">
      <c r="A81" s="1"/>
      <c r="B81" s="16"/>
      <c r="C81" s="16"/>
      <c r="D81" s="16"/>
      <c r="E81" s="16"/>
      <c r="F81" s="16"/>
      <c r="G81" s="16"/>
      <c r="K81" s="1"/>
      <c r="L81" s="1"/>
      <c r="M81" s="1"/>
      <c r="N81" s="1"/>
      <c r="O81" s="1"/>
      <c r="P81" s="1"/>
      <c r="Q81" s="1"/>
      <c r="R81" s="1"/>
      <c r="S81" s="1"/>
      <c r="T81" s="1"/>
      <c r="U81" s="1"/>
      <c r="V81" s="1"/>
      <c r="W81" s="1"/>
      <c r="X81" s="1"/>
      <c r="Y81" s="1"/>
      <c r="Z81" s="1"/>
    </row>
    <row r="82" spans="1:26">
      <c r="A82" s="1"/>
      <c r="B82" s="16"/>
      <c r="C82" s="16"/>
      <c r="D82" s="16"/>
      <c r="E82" s="16"/>
      <c r="F82" s="16"/>
      <c r="G82" s="16"/>
      <c r="K82" s="1"/>
      <c r="L82" s="1"/>
      <c r="M82" s="1"/>
      <c r="N82" s="1"/>
      <c r="O82" s="1"/>
      <c r="P82" s="1"/>
      <c r="Q82" s="1"/>
      <c r="R82" s="1"/>
      <c r="S82" s="1"/>
      <c r="T82" s="1"/>
      <c r="U82" s="1"/>
      <c r="V82" s="1"/>
      <c r="W82" s="1"/>
      <c r="X82" s="1"/>
      <c r="Y82" s="1"/>
      <c r="Z82" s="1"/>
    </row>
    <row r="83" spans="1:26">
      <c r="A83" s="1"/>
      <c r="B83" s="16"/>
      <c r="C83" s="16"/>
      <c r="D83" s="16"/>
      <c r="E83" s="16"/>
      <c r="F83" s="16"/>
      <c r="G83" s="16"/>
      <c r="K83" s="1"/>
      <c r="L83" s="1"/>
      <c r="M83" s="1"/>
      <c r="N83" s="1"/>
      <c r="O83" s="1"/>
      <c r="P83" s="1"/>
      <c r="Q83" s="1"/>
      <c r="R83" s="1"/>
      <c r="S83" s="1"/>
      <c r="T83" s="1"/>
      <c r="U83" s="1"/>
      <c r="V83" s="1"/>
      <c r="W83" s="1"/>
      <c r="X83" s="1"/>
      <c r="Y83" s="1"/>
      <c r="Z83" s="1"/>
    </row>
    <row r="84" spans="1:26">
      <c r="A84" s="1"/>
      <c r="B84" s="16"/>
      <c r="C84" s="16"/>
      <c r="D84" s="16"/>
      <c r="E84" s="16"/>
      <c r="F84" s="16"/>
      <c r="G84" s="16"/>
      <c r="K84" s="1"/>
      <c r="L84" s="1"/>
      <c r="M84" s="1"/>
      <c r="N84" s="1"/>
      <c r="O84" s="1"/>
      <c r="P84" s="1"/>
      <c r="Q84" s="1"/>
      <c r="R84" s="1"/>
      <c r="S84" s="1"/>
      <c r="T84" s="1"/>
      <c r="U84" s="1"/>
      <c r="V84" s="1"/>
      <c r="W84" s="1"/>
      <c r="X84" s="1"/>
      <c r="Y84" s="1"/>
      <c r="Z84" s="1"/>
    </row>
    <row r="85" spans="1:26">
      <c r="A85" s="1"/>
      <c r="B85" s="16"/>
      <c r="C85" s="16"/>
      <c r="D85" s="16"/>
      <c r="E85" s="16"/>
      <c r="F85" s="16"/>
      <c r="G85" s="16"/>
      <c r="K85" s="1"/>
      <c r="L85" s="1"/>
      <c r="M85" s="1"/>
      <c r="N85" s="1"/>
      <c r="O85" s="1"/>
      <c r="P85" s="1"/>
      <c r="Q85" s="1"/>
      <c r="R85" s="1"/>
      <c r="S85" s="1"/>
      <c r="T85" s="1"/>
      <c r="U85" s="1"/>
      <c r="V85" s="1"/>
      <c r="W85" s="1"/>
      <c r="X85" s="1"/>
      <c r="Y85" s="1"/>
      <c r="Z85" s="1"/>
    </row>
    <row r="86" spans="1:26">
      <c r="A86" s="1"/>
      <c r="B86" s="16"/>
      <c r="C86" s="16"/>
      <c r="D86" s="16"/>
      <c r="E86" s="16"/>
      <c r="F86" s="16"/>
      <c r="G86" s="16"/>
      <c r="K86" s="1"/>
      <c r="L86" s="1"/>
      <c r="M86" s="1"/>
      <c r="N86" s="1"/>
      <c r="O86" s="1"/>
      <c r="P86" s="1"/>
      <c r="Q86" s="1"/>
      <c r="R86" s="1"/>
      <c r="S86" s="1"/>
      <c r="T86" s="1"/>
      <c r="U86" s="1"/>
      <c r="V86" s="1"/>
      <c r="W86" s="1"/>
      <c r="X86" s="1"/>
      <c r="Y86" s="1"/>
      <c r="Z86" s="1"/>
    </row>
    <row r="87" spans="1:26">
      <c r="A87" s="1"/>
      <c r="B87" s="16"/>
      <c r="C87" s="16"/>
      <c r="D87" s="16"/>
      <c r="E87" s="16"/>
      <c r="F87" s="16"/>
      <c r="G87" s="16"/>
      <c r="K87" s="1"/>
      <c r="L87" s="1"/>
      <c r="M87" s="1"/>
      <c r="N87" s="1"/>
      <c r="O87" s="1"/>
      <c r="P87" s="1"/>
      <c r="Q87" s="1"/>
      <c r="R87" s="1"/>
      <c r="S87" s="1"/>
      <c r="T87" s="1"/>
      <c r="U87" s="1"/>
      <c r="V87" s="1"/>
      <c r="W87" s="1"/>
      <c r="X87" s="1"/>
      <c r="Y87" s="1"/>
      <c r="Z87" s="1"/>
    </row>
    <row r="88" spans="1:26">
      <c r="A88" s="1"/>
      <c r="B88" s="16"/>
      <c r="C88" s="16"/>
      <c r="D88" s="16"/>
      <c r="E88" s="16"/>
      <c r="F88" s="16"/>
      <c r="G88" s="16"/>
      <c r="K88" s="1"/>
      <c r="L88" s="1"/>
      <c r="M88" s="1"/>
      <c r="N88" s="1"/>
      <c r="O88" s="1"/>
      <c r="P88" s="1"/>
      <c r="Q88" s="1"/>
      <c r="R88" s="1"/>
      <c r="S88" s="1"/>
      <c r="T88" s="1"/>
      <c r="U88" s="1"/>
      <c r="V88" s="1"/>
      <c r="W88" s="1"/>
      <c r="X88" s="1"/>
      <c r="Y88" s="1"/>
      <c r="Z88" s="1"/>
    </row>
    <row r="89" spans="1:26">
      <c r="A89" s="1"/>
      <c r="B89" s="16"/>
      <c r="C89" s="16"/>
      <c r="D89" s="16"/>
      <c r="E89" s="16"/>
      <c r="F89" s="16"/>
      <c r="G89" s="16"/>
      <c r="K89" s="1"/>
      <c r="L89" s="1"/>
      <c r="M89" s="1"/>
      <c r="N89" s="1"/>
      <c r="O89" s="1"/>
      <c r="P89" s="1"/>
      <c r="Q89" s="1"/>
      <c r="R89" s="1"/>
      <c r="S89" s="1"/>
      <c r="T89" s="1"/>
      <c r="U89" s="1"/>
      <c r="V89" s="1"/>
      <c r="W89" s="1"/>
      <c r="X89" s="1"/>
      <c r="Y89" s="1"/>
      <c r="Z89" s="1"/>
    </row>
    <row r="90" spans="1:26">
      <c r="A90" s="1"/>
      <c r="B90" s="16"/>
      <c r="C90" s="16"/>
      <c r="D90" s="16"/>
      <c r="E90" s="16"/>
      <c r="F90" s="16"/>
      <c r="G90" s="16"/>
      <c r="K90" s="1"/>
      <c r="L90" s="1"/>
      <c r="M90" s="1"/>
      <c r="N90" s="1"/>
      <c r="O90" s="1"/>
      <c r="P90" s="1"/>
      <c r="Q90" s="1"/>
      <c r="R90" s="1"/>
      <c r="S90" s="1"/>
      <c r="T90" s="1"/>
      <c r="U90" s="1"/>
      <c r="V90" s="1"/>
      <c r="W90" s="1"/>
      <c r="X90" s="1"/>
      <c r="Y90" s="1"/>
      <c r="Z90" s="1"/>
    </row>
    <row r="91" spans="1:26">
      <c r="A91" s="1"/>
      <c r="B91" s="16"/>
      <c r="C91" s="16"/>
      <c r="D91" s="16"/>
      <c r="E91" s="16"/>
      <c r="F91" s="16"/>
      <c r="G91" s="16"/>
      <c r="K91" s="1"/>
      <c r="L91" s="1"/>
      <c r="M91" s="1"/>
      <c r="N91" s="1"/>
      <c r="O91" s="1"/>
      <c r="P91" s="1"/>
      <c r="Q91" s="1"/>
      <c r="R91" s="1"/>
      <c r="S91" s="1"/>
      <c r="T91" s="1"/>
      <c r="U91" s="1"/>
      <c r="V91" s="1"/>
      <c r="W91" s="1"/>
      <c r="X91" s="1"/>
      <c r="Y91" s="1"/>
      <c r="Z91" s="1"/>
    </row>
    <row r="92" spans="1:26">
      <c r="A92" s="1"/>
      <c r="B92" s="16"/>
      <c r="C92" s="16"/>
      <c r="D92" s="16"/>
      <c r="E92" s="16"/>
      <c r="F92" s="16"/>
      <c r="G92" s="16"/>
      <c r="K92" s="1"/>
      <c r="L92" s="1"/>
      <c r="M92" s="1"/>
      <c r="N92" s="1"/>
      <c r="O92" s="1"/>
      <c r="P92" s="1"/>
      <c r="Q92" s="1"/>
      <c r="R92" s="1"/>
      <c r="S92" s="1"/>
      <c r="T92" s="1"/>
      <c r="U92" s="1"/>
      <c r="V92" s="1"/>
      <c r="W92" s="1"/>
      <c r="X92" s="1"/>
      <c r="Y92" s="1"/>
      <c r="Z92" s="1"/>
    </row>
    <row r="93" spans="1:26">
      <c r="A93" s="1"/>
      <c r="B93" s="16"/>
      <c r="C93" s="16"/>
      <c r="D93" s="16"/>
      <c r="E93" s="16"/>
      <c r="F93" s="16"/>
      <c r="G93" s="16"/>
      <c r="K93" s="1"/>
      <c r="L93" s="1"/>
      <c r="M93" s="1"/>
      <c r="N93" s="1"/>
      <c r="O93" s="1"/>
      <c r="P93" s="1"/>
      <c r="Q93" s="1"/>
      <c r="R93" s="1"/>
      <c r="S93" s="1"/>
      <c r="T93" s="1"/>
      <c r="U93" s="1"/>
      <c r="V93" s="1"/>
      <c r="W93" s="1"/>
      <c r="X93" s="1"/>
      <c r="Y93" s="1"/>
      <c r="Z93" s="1"/>
    </row>
    <row r="94" spans="1:26">
      <c r="A94" s="1"/>
      <c r="B94" s="16"/>
      <c r="C94" s="16"/>
      <c r="D94" s="16"/>
      <c r="E94" s="16"/>
      <c r="F94" s="16"/>
      <c r="G94" s="16"/>
      <c r="K94" s="1"/>
      <c r="L94" s="1"/>
      <c r="M94" s="1"/>
      <c r="N94" s="1"/>
      <c r="O94" s="1"/>
      <c r="P94" s="1"/>
      <c r="Q94" s="1"/>
      <c r="R94" s="1"/>
      <c r="S94" s="1"/>
      <c r="T94" s="1"/>
      <c r="U94" s="1"/>
      <c r="V94" s="1"/>
      <c r="W94" s="1"/>
      <c r="X94" s="1"/>
      <c r="Y94" s="1"/>
      <c r="Z94" s="1"/>
    </row>
    <row r="95" spans="1:26">
      <c r="A95" s="1"/>
      <c r="B95" s="16"/>
      <c r="C95" s="16"/>
      <c r="D95" s="16"/>
      <c r="E95" s="16"/>
      <c r="F95" s="16"/>
      <c r="G95" s="16"/>
      <c r="K95" s="1"/>
      <c r="L95" s="1"/>
      <c r="M95" s="1"/>
      <c r="N95" s="1"/>
      <c r="O95" s="1"/>
      <c r="P95" s="1"/>
      <c r="Q95" s="1"/>
      <c r="R95" s="1"/>
      <c r="S95" s="1"/>
      <c r="T95" s="1"/>
      <c r="U95" s="1"/>
      <c r="V95" s="1"/>
      <c r="W95" s="1"/>
      <c r="X95" s="1"/>
      <c r="Y95" s="1"/>
      <c r="Z95" s="1"/>
    </row>
    <row r="96" spans="1:26">
      <c r="A96" s="1"/>
      <c r="B96" s="16"/>
      <c r="C96" s="16"/>
      <c r="D96" s="16"/>
      <c r="E96" s="16"/>
      <c r="F96" s="16"/>
      <c r="G96" s="16"/>
      <c r="K96" s="1"/>
      <c r="L96" s="1"/>
      <c r="M96" s="1"/>
      <c r="N96" s="1"/>
      <c r="O96" s="1"/>
      <c r="P96" s="1"/>
      <c r="Q96" s="1"/>
      <c r="R96" s="1"/>
      <c r="S96" s="1"/>
      <c r="T96" s="1"/>
      <c r="U96" s="1"/>
      <c r="V96" s="1"/>
      <c r="W96" s="1"/>
      <c r="X96" s="1"/>
      <c r="Y96" s="1"/>
      <c r="Z96" s="1"/>
    </row>
    <row r="97" spans="1:26">
      <c r="A97" s="1"/>
      <c r="B97" s="16"/>
      <c r="C97" s="16"/>
      <c r="D97" s="16"/>
      <c r="E97" s="16"/>
      <c r="F97" s="16"/>
      <c r="G97" s="16"/>
      <c r="K97" s="1"/>
      <c r="L97" s="1"/>
      <c r="M97" s="1"/>
      <c r="N97" s="1"/>
      <c r="O97" s="1"/>
      <c r="P97" s="1"/>
      <c r="Q97" s="1"/>
      <c r="R97" s="1"/>
      <c r="S97" s="1"/>
      <c r="T97" s="1"/>
      <c r="U97" s="1"/>
      <c r="V97" s="1"/>
      <c r="W97" s="1"/>
      <c r="X97" s="1"/>
      <c r="Y97" s="1"/>
      <c r="Z97" s="1"/>
    </row>
    <row r="98" spans="1:26">
      <c r="A98" s="1"/>
      <c r="B98" s="16"/>
      <c r="C98" s="16"/>
      <c r="D98" s="16"/>
      <c r="E98" s="16"/>
      <c r="F98" s="16"/>
      <c r="G98" s="16"/>
      <c r="K98" s="1"/>
      <c r="L98" s="1"/>
      <c r="M98" s="1"/>
      <c r="N98" s="1"/>
      <c r="O98" s="1"/>
      <c r="P98" s="1"/>
      <c r="Q98" s="1"/>
      <c r="R98" s="1"/>
      <c r="S98" s="1"/>
      <c r="T98" s="1"/>
      <c r="U98" s="1"/>
      <c r="V98" s="1"/>
      <c r="W98" s="1"/>
      <c r="X98" s="1"/>
      <c r="Y98" s="1"/>
      <c r="Z98" s="1"/>
    </row>
    <row r="99" spans="1:26">
      <c r="A99" s="1"/>
      <c r="B99" s="16"/>
      <c r="C99" s="16"/>
      <c r="D99" s="16"/>
      <c r="E99" s="16"/>
      <c r="F99" s="16"/>
      <c r="G99" s="16"/>
      <c r="K99" s="1"/>
      <c r="L99" s="1"/>
      <c r="M99" s="1"/>
      <c r="N99" s="1"/>
      <c r="O99" s="1"/>
      <c r="P99" s="1"/>
      <c r="Q99" s="1"/>
      <c r="R99" s="1"/>
      <c r="S99" s="1"/>
      <c r="T99" s="1"/>
      <c r="U99" s="1"/>
      <c r="V99" s="1"/>
      <c r="W99" s="1"/>
      <c r="X99" s="1"/>
      <c r="Y99" s="1"/>
      <c r="Z99" s="1"/>
    </row>
    <row r="100" spans="1:26">
      <c r="A100" s="1"/>
      <c r="B100" s="16"/>
      <c r="C100" s="16"/>
      <c r="D100" s="16"/>
      <c r="E100" s="16"/>
      <c r="F100" s="16"/>
      <c r="G100" s="16"/>
      <c r="K100" s="1"/>
      <c r="L100" s="1"/>
      <c r="M100" s="1"/>
      <c r="N100" s="1"/>
      <c r="O100" s="1"/>
      <c r="P100" s="1"/>
      <c r="Q100" s="1"/>
      <c r="R100" s="1"/>
      <c r="S100" s="1"/>
      <c r="T100" s="1"/>
      <c r="U100" s="1"/>
      <c r="V100" s="1"/>
      <c r="W100" s="1"/>
      <c r="X100" s="1"/>
      <c r="Y100" s="1"/>
      <c r="Z100" s="1"/>
    </row>
    <row r="101" spans="1:26">
      <c r="A101" s="1"/>
      <c r="B101" s="16"/>
      <c r="C101" s="16"/>
      <c r="D101" s="16"/>
      <c r="E101" s="16"/>
      <c r="F101" s="16"/>
      <c r="G101" s="16"/>
      <c r="K101" s="1"/>
      <c r="L101" s="1"/>
      <c r="M101" s="1"/>
      <c r="N101" s="1"/>
      <c r="O101" s="1"/>
      <c r="P101" s="1"/>
      <c r="Q101" s="1"/>
      <c r="R101" s="1"/>
      <c r="S101" s="1"/>
      <c r="T101" s="1"/>
      <c r="U101" s="1"/>
      <c r="V101" s="1"/>
      <c r="W101" s="1"/>
      <c r="X101" s="1"/>
      <c r="Y101" s="1"/>
      <c r="Z101" s="1"/>
    </row>
    <row r="102" spans="1:26">
      <c r="A102" s="1"/>
      <c r="B102" s="16"/>
      <c r="C102" s="16"/>
      <c r="D102" s="16"/>
      <c r="E102" s="16"/>
      <c r="F102" s="16"/>
      <c r="G102" s="16"/>
      <c r="K102" s="1"/>
      <c r="L102" s="1"/>
      <c r="M102" s="1"/>
      <c r="N102" s="1"/>
      <c r="O102" s="1"/>
      <c r="P102" s="1"/>
      <c r="Q102" s="1"/>
      <c r="R102" s="1"/>
      <c r="S102" s="1"/>
      <c r="T102" s="1"/>
      <c r="U102" s="1"/>
      <c r="V102" s="1"/>
      <c r="W102" s="1"/>
      <c r="X102" s="1"/>
      <c r="Y102" s="1"/>
      <c r="Z102" s="1"/>
    </row>
    <row r="103" spans="1:26">
      <c r="A103" s="1"/>
      <c r="B103" s="16"/>
      <c r="C103" s="16"/>
      <c r="D103" s="16"/>
      <c r="E103" s="16"/>
      <c r="F103" s="16"/>
      <c r="G103" s="16"/>
      <c r="K103" s="1"/>
      <c r="L103" s="1"/>
      <c r="M103" s="1"/>
      <c r="N103" s="1"/>
      <c r="O103" s="1"/>
      <c r="P103" s="1"/>
      <c r="Q103" s="1"/>
      <c r="R103" s="1"/>
      <c r="S103" s="1"/>
      <c r="T103" s="1"/>
      <c r="U103" s="1"/>
      <c r="V103" s="1"/>
      <c r="W103" s="1"/>
      <c r="X103" s="1"/>
      <c r="Y103" s="1"/>
      <c r="Z103" s="1"/>
    </row>
    <row r="104" spans="1:26">
      <c r="A104" s="1"/>
      <c r="B104" s="16"/>
      <c r="C104" s="16"/>
      <c r="D104" s="16"/>
      <c r="E104" s="16"/>
      <c r="F104" s="16"/>
      <c r="G104" s="16"/>
      <c r="K104" s="1"/>
      <c r="L104" s="1"/>
      <c r="M104" s="1"/>
      <c r="N104" s="1"/>
      <c r="O104" s="1"/>
      <c r="P104" s="1"/>
      <c r="Q104" s="1"/>
      <c r="R104" s="1"/>
      <c r="S104" s="1"/>
      <c r="T104" s="1"/>
      <c r="U104" s="1"/>
      <c r="V104" s="1"/>
      <c r="W104" s="1"/>
      <c r="X104" s="1"/>
      <c r="Y104" s="1"/>
      <c r="Z104" s="1"/>
    </row>
    <row r="105" spans="1:26">
      <c r="A105" s="1"/>
      <c r="B105" s="16"/>
      <c r="C105" s="16"/>
      <c r="D105" s="16"/>
      <c r="E105" s="16"/>
      <c r="F105" s="16"/>
      <c r="G105" s="16"/>
      <c r="K105" s="1"/>
      <c r="L105" s="1"/>
      <c r="M105" s="1"/>
      <c r="N105" s="1"/>
      <c r="O105" s="1"/>
      <c r="P105" s="1"/>
      <c r="Q105" s="1"/>
      <c r="R105" s="1"/>
      <c r="S105" s="1"/>
      <c r="T105" s="1"/>
      <c r="U105" s="1"/>
      <c r="V105" s="1"/>
      <c r="W105" s="1"/>
      <c r="X105" s="1"/>
      <c r="Y105" s="1"/>
      <c r="Z105" s="1"/>
    </row>
    <row r="106" spans="1:26">
      <c r="A106" s="1"/>
      <c r="B106" s="16"/>
      <c r="C106" s="16"/>
      <c r="D106" s="16"/>
      <c r="E106" s="16"/>
      <c r="F106" s="16"/>
      <c r="G106" s="16"/>
      <c r="K106" s="1"/>
      <c r="L106" s="1"/>
      <c r="M106" s="1"/>
      <c r="N106" s="1"/>
      <c r="O106" s="1"/>
      <c r="P106" s="1"/>
      <c r="Q106" s="1"/>
      <c r="R106" s="1"/>
      <c r="S106" s="1"/>
      <c r="T106" s="1"/>
      <c r="U106" s="1"/>
      <c r="V106" s="1"/>
      <c r="W106" s="1"/>
      <c r="X106" s="1"/>
      <c r="Y106" s="1"/>
      <c r="Z106" s="1"/>
    </row>
    <row r="107" spans="1:26">
      <c r="A107" s="1"/>
      <c r="B107" s="16"/>
      <c r="C107" s="16"/>
      <c r="D107" s="16"/>
      <c r="E107" s="16"/>
      <c r="F107" s="16"/>
      <c r="G107" s="16"/>
      <c r="K107" s="1"/>
      <c r="L107" s="1"/>
      <c r="M107" s="1"/>
      <c r="N107" s="1"/>
      <c r="O107" s="1"/>
      <c r="P107" s="1"/>
      <c r="Q107" s="1"/>
      <c r="R107" s="1"/>
      <c r="S107" s="1"/>
      <c r="T107" s="1"/>
      <c r="U107" s="1"/>
      <c r="V107" s="1"/>
      <c r="W107" s="1"/>
      <c r="X107" s="1"/>
      <c r="Y107" s="1"/>
      <c r="Z107" s="1"/>
    </row>
    <row r="108" spans="1:26">
      <c r="A108" s="1"/>
      <c r="B108" s="16"/>
      <c r="C108" s="16"/>
      <c r="D108" s="16"/>
      <c r="E108" s="16"/>
      <c r="F108" s="16"/>
      <c r="G108" s="16"/>
      <c r="K108" s="1"/>
      <c r="L108" s="1"/>
      <c r="M108" s="1"/>
      <c r="N108" s="1"/>
      <c r="O108" s="1"/>
      <c r="P108" s="1"/>
      <c r="Q108" s="1"/>
      <c r="R108" s="1"/>
      <c r="S108" s="1"/>
      <c r="T108" s="1"/>
      <c r="U108" s="1"/>
      <c r="V108" s="1"/>
      <c r="W108" s="1"/>
      <c r="X108" s="1"/>
      <c r="Y108" s="1"/>
      <c r="Z108" s="1"/>
    </row>
    <row r="109" spans="1:26">
      <c r="A109" s="1"/>
      <c r="B109" s="16"/>
      <c r="C109" s="16"/>
      <c r="D109" s="16"/>
      <c r="E109" s="16"/>
      <c r="F109" s="16"/>
      <c r="G109" s="16"/>
      <c r="K109" s="1"/>
      <c r="L109" s="1"/>
      <c r="M109" s="1"/>
      <c r="N109" s="1"/>
      <c r="O109" s="1"/>
      <c r="P109" s="1"/>
      <c r="Q109" s="1"/>
      <c r="R109" s="1"/>
      <c r="S109" s="1"/>
      <c r="T109" s="1"/>
      <c r="U109" s="1"/>
      <c r="V109" s="1"/>
      <c r="W109" s="1"/>
      <c r="X109" s="1"/>
      <c r="Y109" s="1"/>
      <c r="Z109" s="1"/>
    </row>
    <row r="110" spans="1:26">
      <c r="A110" s="1"/>
      <c r="B110" s="16"/>
      <c r="C110" s="16"/>
      <c r="D110" s="16"/>
      <c r="E110" s="16"/>
      <c r="F110" s="16"/>
      <c r="G110" s="16"/>
      <c r="K110" s="1"/>
      <c r="L110" s="1"/>
      <c r="M110" s="1"/>
      <c r="N110" s="1"/>
      <c r="O110" s="1"/>
      <c r="P110" s="1"/>
      <c r="Q110" s="1"/>
      <c r="R110" s="1"/>
      <c r="S110" s="1"/>
      <c r="T110" s="1"/>
      <c r="U110" s="1"/>
      <c r="V110" s="1"/>
      <c r="W110" s="1"/>
      <c r="X110" s="1"/>
      <c r="Y110" s="1"/>
      <c r="Z110" s="1"/>
    </row>
    <row r="111" spans="1:26">
      <c r="A111" s="1"/>
      <c r="B111" s="16"/>
      <c r="C111" s="16"/>
      <c r="D111" s="16"/>
      <c r="E111" s="16"/>
      <c r="F111" s="16"/>
      <c r="G111" s="16"/>
      <c r="K111" s="1"/>
      <c r="L111" s="1"/>
      <c r="M111" s="1"/>
      <c r="N111" s="1"/>
      <c r="O111" s="1"/>
      <c r="P111" s="1"/>
      <c r="Q111" s="1"/>
      <c r="R111" s="1"/>
      <c r="S111" s="1"/>
      <c r="T111" s="1"/>
      <c r="U111" s="1"/>
      <c r="V111" s="1"/>
      <c r="W111" s="1"/>
      <c r="X111" s="1"/>
      <c r="Y111" s="1"/>
      <c r="Z111" s="1"/>
    </row>
    <row r="112" spans="1:26">
      <c r="A112" s="1"/>
      <c r="B112" s="16"/>
      <c r="C112" s="16"/>
      <c r="D112" s="16"/>
      <c r="E112" s="16"/>
      <c r="F112" s="16"/>
      <c r="G112" s="16"/>
      <c r="K112" s="1"/>
      <c r="L112" s="1"/>
      <c r="M112" s="1"/>
      <c r="N112" s="1"/>
      <c r="O112" s="1"/>
      <c r="P112" s="1"/>
      <c r="Q112" s="1"/>
      <c r="R112" s="1"/>
      <c r="S112" s="1"/>
      <c r="T112" s="1"/>
      <c r="U112" s="1"/>
      <c r="V112" s="1"/>
      <c r="W112" s="1"/>
      <c r="X112" s="1"/>
      <c r="Y112" s="1"/>
      <c r="Z112" s="1"/>
    </row>
    <row r="113" spans="1:26">
      <c r="A113" s="1"/>
      <c r="B113" s="16"/>
      <c r="C113" s="16"/>
      <c r="D113" s="16"/>
      <c r="E113" s="16"/>
      <c r="F113" s="16"/>
      <c r="G113" s="16"/>
      <c r="K113" s="1"/>
      <c r="L113" s="1"/>
      <c r="M113" s="1"/>
      <c r="N113" s="1"/>
      <c r="O113" s="1"/>
      <c r="P113" s="1"/>
      <c r="Q113" s="1"/>
      <c r="R113" s="1"/>
      <c r="S113" s="1"/>
      <c r="T113" s="1"/>
      <c r="U113" s="1"/>
      <c r="V113" s="1"/>
      <c r="W113" s="1"/>
      <c r="X113" s="1"/>
      <c r="Y113" s="1"/>
      <c r="Z113" s="1"/>
    </row>
    <row r="114" spans="1:26">
      <c r="A114" s="1"/>
      <c r="B114" s="16"/>
      <c r="C114" s="16"/>
      <c r="D114" s="16"/>
      <c r="E114" s="16"/>
      <c r="F114" s="16"/>
      <c r="G114" s="16"/>
      <c r="K114" s="1"/>
      <c r="L114" s="1"/>
      <c r="M114" s="1"/>
      <c r="N114" s="1"/>
      <c r="O114" s="1"/>
      <c r="P114" s="1"/>
      <c r="Q114" s="1"/>
      <c r="R114" s="1"/>
      <c r="S114" s="1"/>
      <c r="T114" s="1"/>
      <c r="U114" s="1"/>
      <c r="V114" s="1"/>
      <c r="W114" s="1"/>
      <c r="X114" s="1"/>
      <c r="Y114" s="1"/>
      <c r="Z114" s="1"/>
    </row>
    <row r="115" spans="1:26">
      <c r="A115" s="1"/>
      <c r="B115" s="16"/>
      <c r="C115" s="16"/>
      <c r="D115" s="16"/>
      <c r="E115" s="16"/>
      <c r="F115" s="16"/>
      <c r="G115" s="16"/>
      <c r="K115" s="1"/>
      <c r="L115" s="1"/>
      <c r="M115" s="1"/>
      <c r="N115" s="1"/>
      <c r="O115" s="1"/>
      <c r="P115" s="1"/>
      <c r="Q115" s="1"/>
      <c r="R115" s="1"/>
      <c r="S115" s="1"/>
      <c r="T115" s="1"/>
      <c r="U115" s="1"/>
      <c r="V115" s="1"/>
      <c r="W115" s="1"/>
      <c r="X115" s="1"/>
      <c r="Y115" s="1"/>
      <c r="Z115" s="1"/>
    </row>
    <row r="116" spans="1:26">
      <c r="A116" s="1"/>
      <c r="B116" s="16"/>
      <c r="C116" s="16"/>
      <c r="D116" s="16"/>
      <c r="E116" s="16"/>
      <c r="F116" s="16"/>
      <c r="G116" s="16"/>
      <c r="K116" s="1"/>
      <c r="L116" s="1"/>
      <c r="M116" s="1"/>
      <c r="N116" s="1"/>
      <c r="O116" s="1"/>
      <c r="P116" s="1"/>
      <c r="Q116" s="1"/>
      <c r="R116" s="1"/>
      <c r="S116" s="1"/>
      <c r="T116" s="1"/>
      <c r="U116" s="1"/>
      <c r="V116" s="1"/>
      <c r="W116" s="1"/>
      <c r="X116" s="1"/>
      <c r="Y116" s="1"/>
      <c r="Z116" s="1"/>
    </row>
    <row r="117" spans="1:26">
      <c r="A117" s="1"/>
      <c r="B117" s="16"/>
      <c r="C117" s="16"/>
      <c r="D117" s="16"/>
      <c r="E117" s="16"/>
      <c r="F117" s="16"/>
      <c r="G117" s="16"/>
      <c r="K117" s="1"/>
      <c r="L117" s="1"/>
      <c r="M117" s="1"/>
      <c r="N117" s="1"/>
      <c r="O117" s="1"/>
      <c r="P117" s="1"/>
      <c r="Q117" s="1"/>
      <c r="R117" s="1"/>
      <c r="S117" s="1"/>
      <c r="T117" s="1"/>
      <c r="U117" s="1"/>
      <c r="V117" s="1"/>
      <c r="W117" s="1"/>
      <c r="X117" s="1"/>
      <c r="Y117" s="1"/>
      <c r="Z117" s="1"/>
    </row>
    <row r="118" spans="1:26">
      <c r="A118" s="1"/>
      <c r="B118" s="16"/>
      <c r="C118" s="16"/>
      <c r="D118" s="16"/>
      <c r="E118" s="16"/>
      <c r="F118" s="16"/>
      <c r="G118" s="16"/>
      <c r="K118" s="1"/>
      <c r="L118" s="1"/>
      <c r="M118" s="1"/>
      <c r="N118" s="1"/>
      <c r="O118" s="1"/>
      <c r="P118" s="1"/>
      <c r="Q118" s="1"/>
      <c r="R118" s="1"/>
      <c r="S118" s="1"/>
      <c r="T118" s="1"/>
      <c r="U118" s="1"/>
      <c r="V118" s="1"/>
      <c r="W118" s="1"/>
      <c r="X118" s="1"/>
      <c r="Y118" s="1"/>
      <c r="Z118" s="1"/>
    </row>
    <row r="119" spans="1:26">
      <c r="A119" s="1"/>
      <c r="B119" s="16"/>
      <c r="C119" s="16"/>
      <c r="D119" s="16"/>
      <c r="E119" s="16"/>
      <c r="F119" s="16"/>
      <c r="G119" s="16"/>
      <c r="K119" s="1"/>
      <c r="L119" s="1"/>
      <c r="M119" s="1"/>
      <c r="N119" s="1"/>
      <c r="O119" s="1"/>
      <c r="P119" s="1"/>
      <c r="Q119" s="1"/>
      <c r="R119" s="1"/>
      <c r="S119" s="1"/>
      <c r="T119" s="1"/>
      <c r="U119" s="1"/>
      <c r="V119" s="1"/>
      <c r="W119" s="1"/>
      <c r="X119" s="1"/>
      <c r="Y119" s="1"/>
      <c r="Z119" s="1"/>
    </row>
    <row r="120" spans="1:26">
      <c r="A120" s="1"/>
      <c r="B120" s="16"/>
      <c r="C120" s="16"/>
      <c r="D120" s="16"/>
      <c r="E120" s="16"/>
      <c r="F120" s="16"/>
      <c r="G120" s="16"/>
      <c r="K120" s="1"/>
      <c r="L120" s="1"/>
      <c r="M120" s="1"/>
      <c r="N120" s="1"/>
      <c r="O120" s="1"/>
      <c r="P120" s="1"/>
      <c r="Q120" s="1"/>
      <c r="R120" s="1"/>
      <c r="S120" s="1"/>
      <c r="T120" s="1"/>
      <c r="U120" s="1"/>
      <c r="V120" s="1"/>
      <c r="W120" s="1"/>
      <c r="X120" s="1"/>
      <c r="Y120" s="1"/>
      <c r="Z120" s="1"/>
    </row>
    <row r="121" spans="1:26">
      <c r="A121" s="1"/>
      <c r="B121" s="16"/>
      <c r="C121" s="16"/>
      <c r="D121" s="16"/>
      <c r="E121" s="16"/>
      <c r="F121" s="16"/>
      <c r="G121" s="16"/>
      <c r="K121" s="1"/>
      <c r="L121" s="1"/>
      <c r="M121" s="1"/>
      <c r="N121" s="1"/>
      <c r="O121" s="1"/>
      <c r="P121" s="1"/>
      <c r="Q121" s="1"/>
      <c r="R121" s="1"/>
      <c r="S121" s="1"/>
      <c r="T121" s="1"/>
      <c r="U121" s="1"/>
      <c r="V121" s="1"/>
      <c r="W121" s="1"/>
      <c r="X121" s="1"/>
      <c r="Y121" s="1"/>
      <c r="Z121" s="1"/>
    </row>
    <row r="122" spans="1:26">
      <c r="A122" s="1"/>
      <c r="B122" s="16"/>
      <c r="C122" s="16"/>
      <c r="D122" s="16"/>
      <c r="E122" s="16"/>
      <c r="F122" s="16"/>
      <c r="G122" s="16"/>
      <c r="K122" s="1"/>
      <c r="L122" s="1"/>
      <c r="M122" s="1"/>
      <c r="N122" s="1"/>
      <c r="O122" s="1"/>
      <c r="P122" s="1"/>
      <c r="Q122" s="1"/>
      <c r="R122" s="1"/>
      <c r="S122" s="1"/>
      <c r="T122" s="1"/>
      <c r="U122" s="1"/>
      <c r="V122" s="1"/>
      <c r="W122" s="1"/>
      <c r="X122" s="1"/>
      <c r="Y122" s="1"/>
      <c r="Z122" s="1"/>
    </row>
    <row r="123" spans="1:26">
      <c r="A123" s="1"/>
      <c r="B123" s="16"/>
      <c r="C123" s="16"/>
      <c r="D123" s="16"/>
      <c r="E123" s="16"/>
      <c r="F123" s="16"/>
      <c r="G123" s="16"/>
      <c r="K123" s="1"/>
      <c r="L123" s="1"/>
      <c r="M123" s="1"/>
      <c r="N123" s="1"/>
      <c r="O123" s="1"/>
      <c r="P123" s="1"/>
      <c r="Q123" s="1"/>
      <c r="R123" s="1"/>
      <c r="S123" s="1"/>
      <c r="T123" s="1"/>
      <c r="U123" s="1"/>
      <c r="V123" s="1"/>
      <c r="W123" s="1"/>
      <c r="X123" s="1"/>
      <c r="Y123" s="1"/>
      <c r="Z123" s="1"/>
    </row>
    <row r="124" spans="1:26">
      <c r="A124" s="1"/>
      <c r="B124" s="16"/>
      <c r="C124" s="16"/>
      <c r="D124" s="16"/>
      <c r="E124" s="16"/>
      <c r="F124" s="16"/>
      <c r="G124" s="16"/>
      <c r="K124" s="1"/>
      <c r="L124" s="1"/>
      <c r="M124" s="1"/>
      <c r="N124" s="1"/>
      <c r="O124" s="1"/>
      <c r="P124" s="1"/>
      <c r="Q124" s="1"/>
      <c r="R124" s="1"/>
      <c r="S124" s="1"/>
      <c r="T124" s="1"/>
      <c r="U124" s="1"/>
      <c r="V124" s="1"/>
      <c r="W124" s="1"/>
      <c r="X124" s="1"/>
      <c r="Y124" s="1"/>
      <c r="Z124" s="1"/>
    </row>
    <row r="125" spans="1:26">
      <c r="A125" s="1"/>
      <c r="B125" s="16"/>
      <c r="C125" s="16"/>
      <c r="D125" s="16"/>
      <c r="E125" s="16"/>
      <c r="F125" s="16"/>
      <c r="G125" s="16"/>
      <c r="K125" s="1"/>
      <c r="L125" s="1"/>
      <c r="M125" s="1"/>
      <c r="N125" s="1"/>
      <c r="O125" s="1"/>
      <c r="P125" s="1"/>
      <c r="Q125" s="1"/>
      <c r="R125" s="1"/>
      <c r="S125" s="1"/>
      <c r="T125" s="1"/>
      <c r="U125" s="1"/>
      <c r="V125" s="1"/>
      <c r="W125" s="1"/>
      <c r="X125" s="1"/>
      <c r="Y125" s="1"/>
      <c r="Z125" s="1"/>
    </row>
    <row r="126" spans="1:26">
      <c r="A126" s="1"/>
      <c r="B126" s="16"/>
      <c r="C126" s="16"/>
      <c r="D126" s="16"/>
      <c r="E126" s="16"/>
      <c r="F126" s="16"/>
      <c r="G126" s="16"/>
      <c r="K126" s="1"/>
      <c r="L126" s="1"/>
      <c r="M126" s="1"/>
      <c r="N126" s="1"/>
      <c r="O126" s="1"/>
      <c r="P126" s="1"/>
      <c r="Q126" s="1"/>
      <c r="R126" s="1"/>
      <c r="S126" s="1"/>
      <c r="T126" s="1"/>
      <c r="U126" s="1"/>
      <c r="V126" s="1"/>
      <c r="W126" s="1"/>
      <c r="X126" s="1"/>
      <c r="Y126" s="1"/>
      <c r="Z126" s="1"/>
    </row>
    <row r="127" spans="1:26">
      <c r="A127" s="1"/>
      <c r="B127" s="16"/>
      <c r="C127" s="16"/>
      <c r="D127" s="16"/>
      <c r="E127" s="16"/>
      <c r="F127" s="16"/>
      <c r="G127" s="16"/>
      <c r="K127" s="1"/>
      <c r="L127" s="1"/>
      <c r="M127" s="1"/>
      <c r="N127" s="1"/>
      <c r="O127" s="1"/>
      <c r="P127" s="1"/>
      <c r="Q127" s="1"/>
      <c r="R127" s="1"/>
      <c r="S127" s="1"/>
      <c r="T127" s="1"/>
      <c r="U127" s="1"/>
      <c r="V127" s="1"/>
      <c r="W127" s="1"/>
      <c r="X127" s="1"/>
      <c r="Y127" s="1"/>
      <c r="Z127" s="1"/>
    </row>
    <row r="128" spans="1:26">
      <c r="A128" s="1"/>
      <c r="B128" s="16"/>
      <c r="C128" s="16"/>
      <c r="D128" s="16"/>
      <c r="E128" s="16"/>
      <c r="F128" s="16"/>
      <c r="G128" s="16"/>
      <c r="K128" s="1"/>
      <c r="L128" s="1"/>
      <c r="M128" s="1"/>
      <c r="N128" s="1"/>
      <c r="O128" s="1"/>
      <c r="P128" s="1"/>
      <c r="Q128" s="1"/>
      <c r="R128" s="1"/>
      <c r="S128" s="1"/>
      <c r="T128" s="1"/>
      <c r="U128" s="1"/>
      <c r="V128" s="1"/>
      <c r="W128" s="1"/>
      <c r="X128" s="1"/>
      <c r="Y128" s="1"/>
      <c r="Z128" s="1"/>
    </row>
    <row r="129" spans="1:26">
      <c r="A129" s="1"/>
      <c r="B129" s="16"/>
      <c r="C129" s="16"/>
      <c r="D129" s="16"/>
      <c r="E129" s="16"/>
      <c r="F129" s="16"/>
      <c r="G129" s="16"/>
      <c r="K129" s="1"/>
      <c r="L129" s="1"/>
      <c r="M129" s="1"/>
      <c r="N129" s="1"/>
      <c r="O129" s="1"/>
      <c r="P129" s="1"/>
      <c r="Q129" s="1"/>
      <c r="R129" s="1"/>
      <c r="S129" s="1"/>
      <c r="T129" s="1"/>
      <c r="U129" s="1"/>
      <c r="V129" s="1"/>
      <c r="W129" s="1"/>
      <c r="X129" s="1"/>
      <c r="Y129" s="1"/>
      <c r="Z129" s="1"/>
    </row>
    <row r="130" spans="1:26">
      <c r="A130" s="1"/>
      <c r="B130" s="16"/>
      <c r="C130" s="16"/>
      <c r="D130" s="16"/>
      <c r="E130" s="16"/>
      <c r="F130" s="16"/>
      <c r="G130" s="16"/>
      <c r="K130" s="1"/>
      <c r="L130" s="1"/>
      <c r="M130" s="1"/>
      <c r="N130" s="1"/>
      <c r="O130" s="1"/>
      <c r="P130" s="1"/>
      <c r="Q130" s="1"/>
      <c r="R130" s="1"/>
      <c r="S130" s="1"/>
      <c r="T130" s="1"/>
      <c r="U130" s="1"/>
      <c r="V130" s="1"/>
      <c r="W130" s="1"/>
      <c r="X130" s="1"/>
      <c r="Y130" s="1"/>
      <c r="Z130" s="1"/>
    </row>
    <row r="131" spans="1:26">
      <c r="A131" s="1"/>
      <c r="B131" s="16"/>
      <c r="C131" s="16"/>
      <c r="D131" s="16"/>
      <c r="E131" s="16"/>
      <c r="F131" s="16"/>
      <c r="G131" s="16"/>
      <c r="K131" s="1"/>
      <c r="L131" s="1"/>
      <c r="M131" s="1"/>
      <c r="N131" s="1"/>
      <c r="O131" s="1"/>
      <c r="P131" s="1"/>
      <c r="Q131" s="1"/>
      <c r="R131" s="1"/>
      <c r="S131" s="1"/>
      <c r="T131" s="1"/>
      <c r="U131" s="1"/>
      <c r="V131" s="1"/>
      <c r="W131" s="1"/>
      <c r="X131" s="1"/>
      <c r="Y131" s="1"/>
      <c r="Z131" s="1"/>
    </row>
    <row r="132" spans="1:26">
      <c r="A132" s="1"/>
      <c r="B132" s="16"/>
      <c r="C132" s="16"/>
      <c r="D132" s="16"/>
      <c r="E132" s="16"/>
      <c r="F132" s="16"/>
      <c r="G132" s="16"/>
      <c r="K132" s="1"/>
      <c r="L132" s="1"/>
      <c r="M132" s="1"/>
      <c r="N132" s="1"/>
      <c r="O132" s="1"/>
      <c r="P132" s="1"/>
      <c r="Q132" s="1"/>
      <c r="R132" s="1"/>
      <c r="S132" s="1"/>
      <c r="T132" s="1"/>
      <c r="U132" s="1"/>
      <c r="V132" s="1"/>
      <c r="W132" s="1"/>
      <c r="X132" s="1"/>
      <c r="Y132" s="1"/>
      <c r="Z132" s="1"/>
    </row>
    <row r="133" spans="1:26">
      <c r="A133" s="1"/>
      <c r="B133" s="16"/>
      <c r="C133" s="16"/>
      <c r="D133" s="16"/>
      <c r="E133" s="16"/>
      <c r="F133" s="16"/>
      <c r="G133" s="16"/>
      <c r="K133" s="1"/>
      <c r="L133" s="1"/>
      <c r="M133" s="1"/>
      <c r="N133" s="1"/>
      <c r="O133" s="1"/>
      <c r="P133" s="1"/>
      <c r="Q133" s="1"/>
      <c r="R133" s="1"/>
      <c r="S133" s="1"/>
      <c r="T133" s="1"/>
      <c r="U133" s="1"/>
      <c r="V133" s="1"/>
      <c r="W133" s="1"/>
      <c r="X133" s="1"/>
      <c r="Y133" s="1"/>
      <c r="Z133" s="1"/>
    </row>
    <row r="134" spans="1:26">
      <c r="A134" s="1"/>
      <c r="B134" s="16"/>
      <c r="C134" s="16"/>
      <c r="D134" s="16"/>
      <c r="E134" s="16"/>
      <c r="F134" s="16"/>
      <c r="G134" s="16"/>
      <c r="K134" s="1"/>
      <c r="L134" s="1"/>
      <c r="M134" s="1"/>
      <c r="N134" s="1"/>
      <c r="O134" s="1"/>
      <c r="P134" s="1"/>
      <c r="Q134" s="1"/>
      <c r="R134" s="1"/>
      <c r="S134" s="1"/>
      <c r="T134" s="1"/>
      <c r="U134" s="1"/>
      <c r="V134" s="1"/>
      <c r="W134" s="1"/>
      <c r="X134" s="1"/>
      <c r="Y134" s="1"/>
      <c r="Z134" s="1"/>
    </row>
    <row r="135" spans="1:26">
      <c r="A135" s="1"/>
      <c r="B135" s="16"/>
      <c r="C135" s="16"/>
      <c r="D135" s="16"/>
      <c r="E135" s="16"/>
      <c r="F135" s="16"/>
      <c r="G135" s="16"/>
      <c r="K135" s="1"/>
      <c r="L135" s="1"/>
      <c r="M135" s="1"/>
      <c r="N135" s="1"/>
      <c r="O135" s="1"/>
      <c r="P135" s="1"/>
      <c r="Q135" s="1"/>
      <c r="R135" s="1"/>
      <c r="S135" s="1"/>
      <c r="T135" s="1"/>
      <c r="U135" s="1"/>
      <c r="V135" s="1"/>
      <c r="W135" s="1"/>
      <c r="X135" s="1"/>
      <c r="Y135" s="1"/>
      <c r="Z135" s="1"/>
    </row>
    <row r="136" spans="1:26">
      <c r="A136" s="1"/>
      <c r="B136" s="16"/>
      <c r="C136" s="16"/>
      <c r="D136" s="16"/>
      <c r="E136" s="16"/>
      <c r="F136" s="16"/>
      <c r="G136" s="16"/>
      <c r="K136" s="1"/>
      <c r="L136" s="1"/>
      <c r="M136" s="1"/>
      <c r="N136" s="1"/>
      <c r="O136" s="1"/>
      <c r="P136" s="1"/>
      <c r="Q136" s="1"/>
      <c r="R136" s="1"/>
      <c r="S136" s="1"/>
      <c r="T136" s="1"/>
      <c r="U136" s="1"/>
      <c r="V136" s="1"/>
      <c r="W136" s="1"/>
      <c r="X136" s="1"/>
      <c r="Y136" s="1"/>
      <c r="Z136" s="1"/>
    </row>
    <row r="137" spans="1:26">
      <c r="A137" s="1"/>
      <c r="B137" s="16"/>
      <c r="C137" s="16"/>
      <c r="D137" s="16"/>
      <c r="E137" s="16"/>
      <c r="F137" s="16"/>
      <c r="G137" s="16"/>
      <c r="K137" s="1"/>
      <c r="L137" s="1"/>
      <c r="M137" s="1"/>
      <c r="N137" s="1"/>
      <c r="O137" s="1"/>
      <c r="P137" s="1"/>
      <c r="Q137" s="1"/>
      <c r="R137" s="1"/>
      <c r="S137" s="1"/>
      <c r="T137" s="1"/>
      <c r="U137" s="1"/>
      <c r="V137" s="1"/>
      <c r="W137" s="1"/>
      <c r="X137" s="1"/>
      <c r="Y137" s="1"/>
      <c r="Z137" s="1"/>
    </row>
    <row r="138" spans="1:26">
      <c r="A138" s="1"/>
      <c r="B138" s="16"/>
      <c r="C138" s="16"/>
      <c r="D138" s="16"/>
      <c r="E138" s="16"/>
      <c r="F138" s="16"/>
      <c r="G138" s="16"/>
      <c r="K138" s="1"/>
      <c r="L138" s="1"/>
      <c r="M138" s="1"/>
      <c r="N138" s="1"/>
      <c r="O138" s="1"/>
      <c r="P138" s="1"/>
      <c r="Q138" s="1"/>
      <c r="R138" s="1"/>
      <c r="S138" s="1"/>
      <c r="T138" s="1"/>
      <c r="U138" s="1"/>
      <c r="V138" s="1"/>
      <c r="W138" s="1"/>
      <c r="X138" s="1"/>
      <c r="Y138" s="1"/>
      <c r="Z138" s="1"/>
    </row>
    <row r="139" spans="1:26">
      <c r="A139" s="1"/>
      <c r="B139" s="16"/>
      <c r="C139" s="16"/>
      <c r="D139" s="16"/>
      <c r="E139" s="16"/>
      <c r="F139" s="16"/>
      <c r="G139" s="16"/>
      <c r="K139" s="1"/>
      <c r="L139" s="1"/>
      <c r="M139" s="1"/>
      <c r="N139" s="1"/>
      <c r="O139" s="1"/>
      <c r="P139" s="1"/>
      <c r="Q139" s="1"/>
      <c r="R139" s="1"/>
      <c r="S139" s="1"/>
      <c r="T139" s="1"/>
      <c r="U139" s="1"/>
      <c r="V139" s="1"/>
      <c r="W139" s="1"/>
      <c r="X139" s="1"/>
      <c r="Y139" s="1"/>
      <c r="Z139" s="1"/>
    </row>
    <row r="140" spans="1:26">
      <c r="A140" s="1"/>
      <c r="B140" s="16"/>
      <c r="C140" s="16"/>
      <c r="D140" s="16"/>
      <c r="E140" s="16"/>
      <c r="F140" s="16"/>
      <c r="G140" s="16"/>
      <c r="K140" s="1"/>
      <c r="L140" s="1"/>
      <c r="M140" s="1"/>
      <c r="N140" s="1"/>
      <c r="O140" s="1"/>
      <c r="P140" s="1"/>
      <c r="Q140" s="1"/>
      <c r="R140" s="1"/>
      <c r="S140" s="1"/>
      <c r="T140" s="1"/>
      <c r="U140" s="1"/>
      <c r="V140" s="1"/>
      <c r="W140" s="1"/>
      <c r="X140" s="1"/>
      <c r="Y140" s="1"/>
      <c r="Z140" s="1"/>
    </row>
    <row r="141" spans="1:26">
      <c r="A141" s="1"/>
      <c r="B141" s="16"/>
      <c r="C141" s="16"/>
      <c r="D141" s="16"/>
      <c r="E141" s="16"/>
      <c r="F141" s="16"/>
      <c r="G141" s="16"/>
      <c r="K141" s="1"/>
      <c r="L141" s="1"/>
      <c r="M141" s="1"/>
      <c r="N141" s="1"/>
      <c r="O141" s="1"/>
      <c r="P141" s="1"/>
      <c r="Q141" s="1"/>
      <c r="R141" s="1"/>
      <c r="S141" s="1"/>
      <c r="T141" s="1"/>
      <c r="U141" s="1"/>
      <c r="V141" s="1"/>
      <c r="W141" s="1"/>
      <c r="X141" s="1"/>
      <c r="Y141" s="1"/>
      <c r="Z141" s="1"/>
    </row>
    <row r="142" spans="1:26">
      <c r="A142" s="1"/>
      <c r="B142" s="16"/>
      <c r="C142" s="16"/>
      <c r="D142" s="16"/>
      <c r="E142" s="16"/>
      <c r="F142" s="16"/>
      <c r="G142" s="16"/>
      <c r="K142" s="1"/>
      <c r="L142" s="1"/>
      <c r="M142" s="1"/>
      <c r="N142" s="1"/>
      <c r="O142" s="1"/>
      <c r="P142" s="1"/>
      <c r="Q142" s="1"/>
      <c r="R142" s="1"/>
      <c r="S142" s="1"/>
      <c r="T142" s="1"/>
      <c r="U142" s="1"/>
      <c r="V142" s="1"/>
      <c r="W142" s="1"/>
      <c r="X142" s="1"/>
      <c r="Y142" s="1"/>
      <c r="Z142" s="1"/>
    </row>
    <row r="143" spans="1:26">
      <c r="A143" s="1"/>
      <c r="B143" s="16"/>
      <c r="C143" s="16"/>
      <c r="D143" s="16"/>
      <c r="E143" s="16"/>
      <c r="F143" s="16"/>
      <c r="G143" s="16"/>
      <c r="K143" s="1"/>
      <c r="L143" s="1"/>
      <c r="M143" s="1"/>
      <c r="N143" s="1"/>
      <c r="O143" s="1"/>
      <c r="P143" s="1"/>
      <c r="Q143" s="1"/>
      <c r="R143" s="1"/>
      <c r="S143" s="1"/>
      <c r="T143" s="1"/>
      <c r="U143" s="1"/>
      <c r="V143" s="1"/>
      <c r="W143" s="1"/>
      <c r="X143" s="1"/>
      <c r="Y143" s="1"/>
      <c r="Z143" s="1"/>
    </row>
    <row r="144" spans="1:26">
      <c r="A144" s="1"/>
      <c r="B144" s="16"/>
      <c r="C144" s="16"/>
      <c r="D144" s="16"/>
      <c r="E144" s="16"/>
      <c r="F144" s="16"/>
      <c r="G144" s="16"/>
      <c r="K144" s="1"/>
      <c r="L144" s="1"/>
      <c r="M144" s="1"/>
      <c r="N144" s="1"/>
      <c r="O144" s="1"/>
      <c r="P144" s="1"/>
      <c r="Q144" s="1"/>
      <c r="R144" s="1"/>
      <c r="S144" s="1"/>
      <c r="T144" s="1"/>
      <c r="U144" s="1"/>
      <c r="V144" s="1"/>
      <c r="W144" s="1"/>
      <c r="X144" s="1"/>
      <c r="Y144" s="1"/>
      <c r="Z144" s="1"/>
    </row>
    <row r="145" spans="1:26">
      <c r="A145" s="1"/>
      <c r="B145" s="16"/>
      <c r="C145" s="16"/>
      <c r="D145" s="16"/>
      <c r="E145" s="16"/>
      <c r="F145" s="16"/>
      <c r="G145" s="16"/>
      <c r="K145" s="1"/>
      <c r="L145" s="1"/>
      <c r="M145" s="1"/>
      <c r="N145" s="1"/>
      <c r="O145" s="1"/>
      <c r="P145" s="1"/>
      <c r="Q145" s="1"/>
      <c r="R145" s="1"/>
      <c r="S145" s="1"/>
      <c r="T145" s="1"/>
      <c r="U145" s="1"/>
      <c r="V145" s="1"/>
      <c r="W145" s="1"/>
      <c r="X145" s="1"/>
      <c r="Y145" s="1"/>
      <c r="Z145" s="1"/>
    </row>
    <row r="146" spans="1:26">
      <c r="A146" s="1"/>
      <c r="B146" s="16"/>
      <c r="C146" s="16"/>
      <c r="D146" s="16"/>
      <c r="E146" s="16"/>
      <c r="F146" s="16"/>
      <c r="G146" s="16"/>
      <c r="K146" s="1"/>
      <c r="L146" s="1"/>
      <c r="M146" s="1"/>
      <c r="N146" s="1"/>
      <c r="O146" s="1"/>
      <c r="P146" s="1"/>
      <c r="Q146" s="1"/>
      <c r="R146" s="1"/>
      <c r="S146" s="1"/>
      <c r="T146" s="1"/>
      <c r="U146" s="1"/>
      <c r="V146" s="1"/>
      <c r="W146" s="1"/>
      <c r="X146" s="1"/>
      <c r="Y146" s="1"/>
      <c r="Z146" s="1"/>
    </row>
    <row r="147" spans="1:26">
      <c r="A147" s="1"/>
      <c r="B147" s="16"/>
      <c r="C147" s="16"/>
      <c r="D147" s="16"/>
      <c r="E147" s="16"/>
      <c r="F147" s="16"/>
      <c r="G147" s="16"/>
      <c r="K147" s="1"/>
      <c r="L147" s="1"/>
      <c r="M147" s="1"/>
      <c r="N147" s="1"/>
      <c r="O147" s="1"/>
      <c r="P147" s="1"/>
      <c r="Q147" s="1"/>
      <c r="R147" s="1"/>
      <c r="S147" s="1"/>
      <c r="T147" s="1"/>
      <c r="U147" s="1"/>
      <c r="V147" s="1"/>
      <c r="W147" s="1"/>
      <c r="X147" s="1"/>
      <c r="Y147" s="1"/>
      <c r="Z147" s="1"/>
    </row>
    <row r="148" spans="1:26">
      <c r="A148" s="1"/>
      <c r="B148" s="16"/>
      <c r="C148" s="16"/>
      <c r="D148" s="16"/>
      <c r="E148" s="16"/>
      <c r="F148" s="16"/>
      <c r="G148" s="16"/>
      <c r="K148" s="1"/>
      <c r="L148" s="1"/>
      <c r="M148" s="1"/>
      <c r="N148" s="1"/>
      <c r="O148" s="1"/>
      <c r="P148" s="1"/>
      <c r="Q148" s="1"/>
      <c r="R148" s="1"/>
      <c r="S148" s="1"/>
      <c r="T148" s="1"/>
      <c r="U148" s="1"/>
      <c r="V148" s="1"/>
      <c r="W148" s="1"/>
      <c r="X148" s="1"/>
      <c r="Y148" s="1"/>
      <c r="Z148" s="1"/>
    </row>
    <row r="149" spans="1:26">
      <c r="A149" s="1"/>
      <c r="B149" s="16"/>
      <c r="C149" s="16"/>
      <c r="D149" s="16"/>
      <c r="E149" s="16"/>
      <c r="F149" s="16"/>
      <c r="G149" s="16"/>
      <c r="K149" s="1"/>
      <c r="L149" s="1"/>
      <c r="M149" s="1"/>
      <c r="N149" s="1"/>
      <c r="O149" s="1"/>
      <c r="P149" s="1"/>
      <c r="Q149" s="1"/>
      <c r="R149" s="1"/>
      <c r="S149" s="1"/>
      <c r="T149" s="1"/>
      <c r="U149" s="1"/>
      <c r="V149" s="1"/>
      <c r="W149" s="1"/>
      <c r="X149" s="1"/>
      <c r="Y149" s="1"/>
      <c r="Z149" s="1"/>
    </row>
    <row r="150" spans="1:26">
      <c r="A150" s="1"/>
      <c r="B150" s="16"/>
      <c r="C150" s="16"/>
      <c r="D150" s="16"/>
      <c r="E150" s="16"/>
      <c r="F150" s="16"/>
      <c r="G150" s="16"/>
      <c r="K150" s="1"/>
      <c r="L150" s="1"/>
      <c r="M150" s="1"/>
      <c r="N150" s="1"/>
      <c r="O150" s="1"/>
      <c r="P150" s="1"/>
      <c r="Q150" s="1"/>
      <c r="R150" s="1"/>
      <c r="S150" s="1"/>
      <c r="T150" s="1"/>
      <c r="U150" s="1"/>
      <c r="V150" s="1"/>
      <c r="W150" s="1"/>
      <c r="X150" s="1"/>
      <c r="Y150" s="1"/>
      <c r="Z150" s="1"/>
    </row>
    <row r="151" spans="1:26">
      <c r="A151" s="1"/>
      <c r="B151" s="16"/>
      <c r="C151" s="16"/>
      <c r="D151" s="16"/>
      <c r="E151" s="16"/>
      <c r="F151" s="16"/>
      <c r="G151" s="16"/>
      <c r="K151" s="1"/>
      <c r="L151" s="1"/>
      <c r="M151" s="1"/>
      <c r="N151" s="1"/>
      <c r="O151" s="1"/>
      <c r="P151" s="1"/>
      <c r="Q151" s="1"/>
      <c r="R151" s="1"/>
      <c r="S151" s="1"/>
      <c r="T151" s="1"/>
      <c r="U151" s="1"/>
      <c r="V151" s="1"/>
      <c r="W151" s="1"/>
      <c r="X151" s="1"/>
      <c r="Y151" s="1"/>
      <c r="Z151" s="1"/>
    </row>
    <row r="152" spans="1:26">
      <c r="A152" s="1"/>
      <c r="B152" s="16"/>
      <c r="C152" s="16"/>
      <c r="D152" s="16"/>
      <c r="E152" s="16"/>
      <c r="F152" s="16"/>
      <c r="G152" s="16"/>
      <c r="K152" s="1"/>
      <c r="L152" s="1"/>
      <c r="M152" s="1"/>
      <c r="N152" s="1"/>
      <c r="O152" s="1"/>
      <c r="P152" s="1"/>
      <c r="Q152" s="1"/>
      <c r="R152" s="1"/>
      <c r="S152" s="1"/>
      <c r="T152" s="1"/>
      <c r="U152" s="1"/>
      <c r="V152" s="1"/>
      <c r="W152" s="1"/>
      <c r="X152" s="1"/>
      <c r="Y152" s="1"/>
      <c r="Z152" s="1"/>
    </row>
    <row r="153" spans="1:26">
      <c r="A153" s="1"/>
      <c r="B153" s="16"/>
      <c r="C153" s="16"/>
      <c r="D153" s="16"/>
      <c r="E153" s="16"/>
      <c r="F153" s="16"/>
      <c r="G153" s="16"/>
      <c r="K153" s="1"/>
      <c r="L153" s="1"/>
      <c r="M153" s="1"/>
      <c r="N153" s="1"/>
      <c r="O153" s="1"/>
      <c r="P153" s="1"/>
      <c r="Q153" s="1"/>
      <c r="R153" s="1"/>
      <c r="S153" s="1"/>
      <c r="T153" s="1"/>
      <c r="U153" s="1"/>
      <c r="V153" s="1"/>
      <c r="W153" s="1"/>
      <c r="X153" s="1"/>
      <c r="Y153" s="1"/>
      <c r="Z153" s="1"/>
    </row>
    <row r="154" spans="1:26">
      <c r="A154" s="1"/>
      <c r="B154" s="16"/>
      <c r="C154" s="16"/>
      <c r="D154" s="16"/>
      <c r="E154" s="16"/>
      <c r="F154" s="16"/>
      <c r="G154" s="16"/>
      <c r="K154" s="1"/>
      <c r="L154" s="1"/>
      <c r="M154" s="1"/>
      <c r="N154" s="1"/>
      <c r="O154" s="1"/>
      <c r="P154" s="1"/>
      <c r="Q154" s="1"/>
      <c r="R154" s="1"/>
      <c r="S154" s="1"/>
      <c r="T154" s="1"/>
      <c r="U154" s="1"/>
      <c r="V154" s="1"/>
      <c r="W154" s="1"/>
      <c r="X154" s="1"/>
      <c r="Y154" s="1"/>
      <c r="Z154" s="1"/>
    </row>
    <row r="155" spans="1:26">
      <c r="A155" s="1"/>
      <c r="B155" s="16"/>
      <c r="C155" s="16"/>
      <c r="D155" s="16"/>
      <c r="E155" s="16"/>
      <c r="F155" s="16"/>
      <c r="G155" s="16"/>
      <c r="K155" s="1"/>
      <c r="L155" s="1"/>
      <c r="M155" s="1"/>
      <c r="N155" s="1"/>
      <c r="O155" s="1"/>
      <c r="P155" s="1"/>
      <c r="Q155" s="1"/>
      <c r="R155" s="1"/>
      <c r="S155" s="1"/>
      <c r="T155" s="1"/>
      <c r="U155" s="1"/>
      <c r="V155" s="1"/>
      <c r="W155" s="1"/>
      <c r="X155" s="1"/>
      <c r="Y155" s="1"/>
      <c r="Z155" s="1"/>
    </row>
    <row r="156" spans="1:26">
      <c r="A156" s="1"/>
      <c r="B156" s="16"/>
      <c r="C156" s="16"/>
      <c r="D156" s="16"/>
      <c r="E156" s="16"/>
      <c r="F156" s="16"/>
      <c r="G156" s="16"/>
      <c r="K156" s="1"/>
      <c r="L156" s="1"/>
      <c r="M156" s="1"/>
      <c r="N156" s="1"/>
      <c r="O156" s="1"/>
      <c r="P156" s="1"/>
      <c r="Q156" s="1"/>
      <c r="R156" s="1"/>
      <c r="S156" s="1"/>
      <c r="T156" s="1"/>
      <c r="U156" s="1"/>
      <c r="V156" s="1"/>
      <c r="W156" s="1"/>
      <c r="X156" s="1"/>
      <c r="Y156" s="1"/>
      <c r="Z156" s="1"/>
    </row>
    <row r="157" spans="1:26">
      <c r="A157" s="1"/>
      <c r="B157" s="16"/>
      <c r="C157" s="16"/>
      <c r="D157" s="16"/>
      <c r="E157" s="16"/>
      <c r="F157" s="16"/>
      <c r="G157" s="16"/>
      <c r="K157" s="1"/>
      <c r="L157" s="1"/>
      <c r="M157" s="1"/>
      <c r="N157" s="1"/>
      <c r="O157" s="1"/>
      <c r="P157" s="1"/>
      <c r="Q157" s="1"/>
      <c r="R157" s="1"/>
      <c r="S157" s="1"/>
      <c r="T157" s="1"/>
      <c r="U157" s="1"/>
      <c r="V157" s="1"/>
      <c r="W157" s="1"/>
      <c r="X157" s="1"/>
      <c r="Y157" s="1"/>
      <c r="Z157" s="1"/>
    </row>
    <row r="158" spans="1:26">
      <c r="A158" s="1"/>
      <c r="B158" s="16"/>
      <c r="C158" s="16"/>
      <c r="D158" s="16"/>
      <c r="E158" s="16"/>
      <c r="F158" s="16"/>
      <c r="G158" s="16"/>
      <c r="K158" s="1"/>
      <c r="L158" s="1"/>
      <c r="M158" s="1"/>
      <c r="N158" s="1"/>
      <c r="O158" s="1"/>
      <c r="P158" s="1"/>
      <c r="Q158" s="1"/>
      <c r="R158" s="1"/>
      <c r="S158" s="1"/>
      <c r="T158" s="1"/>
      <c r="U158" s="1"/>
      <c r="V158" s="1"/>
      <c r="W158" s="1"/>
      <c r="X158" s="1"/>
      <c r="Y158" s="1"/>
      <c r="Z158" s="1"/>
    </row>
    <row r="159" spans="1:26">
      <c r="A159" s="1"/>
      <c r="B159" s="16"/>
      <c r="C159" s="16"/>
      <c r="D159" s="16"/>
      <c r="E159" s="16"/>
      <c r="F159" s="16"/>
      <c r="G159" s="16"/>
      <c r="K159" s="1"/>
      <c r="L159" s="1"/>
      <c r="M159" s="1"/>
      <c r="N159" s="1"/>
      <c r="O159" s="1"/>
      <c r="P159" s="1"/>
      <c r="Q159" s="1"/>
      <c r="R159" s="1"/>
      <c r="S159" s="1"/>
      <c r="T159" s="1"/>
      <c r="U159" s="1"/>
      <c r="V159" s="1"/>
      <c r="W159" s="1"/>
      <c r="X159" s="1"/>
      <c r="Y159" s="1"/>
      <c r="Z159" s="1"/>
    </row>
    <row r="160" spans="1:26">
      <c r="A160" s="1"/>
      <c r="B160" s="16"/>
      <c r="C160" s="16"/>
      <c r="D160" s="16"/>
      <c r="E160" s="16"/>
      <c r="F160" s="16"/>
      <c r="G160" s="16"/>
      <c r="K160" s="1"/>
      <c r="L160" s="1"/>
      <c r="M160" s="1"/>
      <c r="N160" s="1"/>
      <c r="O160" s="1"/>
      <c r="P160" s="1"/>
      <c r="Q160" s="1"/>
      <c r="R160" s="1"/>
      <c r="S160" s="1"/>
      <c r="T160" s="1"/>
      <c r="U160" s="1"/>
      <c r="V160" s="1"/>
      <c r="W160" s="1"/>
      <c r="X160" s="1"/>
      <c r="Y160" s="1"/>
      <c r="Z160" s="1"/>
    </row>
    <row r="161" spans="1:26">
      <c r="A161" s="1"/>
      <c r="B161" s="16"/>
      <c r="C161" s="16"/>
      <c r="D161" s="16"/>
      <c r="E161" s="16"/>
      <c r="F161" s="16"/>
      <c r="G161" s="16"/>
      <c r="K161" s="1"/>
      <c r="L161" s="1"/>
      <c r="M161" s="1"/>
      <c r="N161" s="1"/>
      <c r="O161" s="1"/>
      <c r="P161" s="1"/>
      <c r="Q161" s="1"/>
      <c r="R161" s="1"/>
      <c r="S161" s="1"/>
      <c r="T161" s="1"/>
      <c r="U161" s="1"/>
      <c r="V161" s="1"/>
      <c r="W161" s="1"/>
      <c r="X161" s="1"/>
      <c r="Y161" s="1"/>
      <c r="Z161" s="1"/>
    </row>
    <row r="162" spans="1:26">
      <c r="A162" s="1"/>
      <c r="B162" s="16"/>
      <c r="C162" s="16"/>
      <c r="D162" s="16"/>
      <c r="E162" s="16"/>
      <c r="F162" s="16"/>
      <c r="G162" s="16"/>
      <c r="K162" s="1"/>
      <c r="L162" s="1"/>
      <c r="M162" s="1"/>
      <c r="N162" s="1"/>
      <c r="O162" s="1"/>
      <c r="P162" s="1"/>
      <c r="Q162" s="1"/>
      <c r="R162" s="1"/>
      <c r="S162" s="1"/>
      <c r="T162" s="1"/>
      <c r="U162" s="1"/>
      <c r="V162" s="1"/>
      <c r="W162" s="1"/>
      <c r="X162" s="1"/>
      <c r="Y162" s="1"/>
      <c r="Z162" s="1"/>
    </row>
    <row r="163" spans="1:26">
      <c r="A163" s="1"/>
      <c r="B163" s="16"/>
      <c r="C163" s="16"/>
      <c r="D163" s="16"/>
      <c r="E163" s="16"/>
      <c r="F163" s="16"/>
      <c r="G163" s="16"/>
      <c r="K163" s="1"/>
      <c r="L163" s="1"/>
      <c r="M163" s="1"/>
      <c r="N163" s="1"/>
      <c r="O163" s="1"/>
      <c r="P163" s="1"/>
      <c r="Q163" s="1"/>
      <c r="R163" s="1"/>
      <c r="S163" s="1"/>
      <c r="T163" s="1"/>
      <c r="U163" s="1"/>
      <c r="V163" s="1"/>
      <c r="W163" s="1"/>
      <c r="X163" s="1"/>
      <c r="Y163" s="1"/>
      <c r="Z163" s="1"/>
    </row>
    <row r="164" spans="1:26">
      <c r="A164" s="1"/>
      <c r="B164" s="16"/>
      <c r="C164" s="16"/>
      <c r="D164" s="16"/>
      <c r="E164" s="16"/>
      <c r="F164" s="16"/>
      <c r="G164" s="16"/>
      <c r="K164" s="1"/>
      <c r="L164" s="1"/>
      <c r="M164" s="1"/>
      <c r="N164" s="1"/>
      <c r="O164" s="1"/>
      <c r="P164" s="1"/>
      <c r="Q164" s="1"/>
      <c r="R164" s="1"/>
      <c r="S164" s="1"/>
      <c r="T164" s="1"/>
      <c r="U164" s="1"/>
      <c r="V164" s="1"/>
      <c r="W164" s="1"/>
      <c r="X164" s="1"/>
      <c r="Y164" s="1"/>
      <c r="Z164" s="1"/>
    </row>
    <row r="165" spans="1:26">
      <c r="A165" s="1"/>
      <c r="B165" s="16"/>
      <c r="C165" s="16"/>
      <c r="D165" s="16"/>
      <c r="E165" s="16"/>
      <c r="F165" s="16"/>
      <c r="G165" s="16"/>
      <c r="K165" s="1"/>
      <c r="L165" s="1"/>
      <c r="M165" s="1"/>
      <c r="N165" s="1"/>
      <c r="O165" s="1"/>
      <c r="P165" s="1"/>
      <c r="Q165" s="1"/>
      <c r="R165" s="1"/>
      <c r="S165" s="1"/>
      <c r="T165" s="1"/>
      <c r="U165" s="1"/>
      <c r="V165" s="1"/>
      <c r="W165" s="1"/>
      <c r="X165" s="1"/>
      <c r="Y165" s="1"/>
      <c r="Z165" s="1"/>
    </row>
    <row r="166" spans="1:26">
      <c r="A166" s="1"/>
      <c r="B166" s="16"/>
      <c r="C166" s="16"/>
      <c r="D166" s="16"/>
      <c r="E166" s="16"/>
      <c r="F166" s="16"/>
      <c r="G166" s="16"/>
      <c r="K166" s="1"/>
      <c r="L166" s="1"/>
      <c r="M166" s="1"/>
      <c r="N166" s="1"/>
      <c r="O166" s="1"/>
      <c r="P166" s="1"/>
      <c r="Q166" s="1"/>
      <c r="R166" s="1"/>
      <c r="S166" s="1"/>
      <c r="T166" s="1"/>
      <c r="U166" s="1"/>
      <c r="V166" s="1"/>
      <c r="W166" s="1"/>
      <c r="X166" s="1"/>
      <c r="Y166" s="1"/>
      <c r="Z166" s="1"/>
    </row>
    <row r="167" spans="1:26">
      <c r="A167" s="1"/>
      <c r="B167" s="16"/>
      <c r="C167" s="16"/>
      <c r="D167" s="16"/>
      <c r="E167" s="16"/>
      <c r="F167" s="16"/>
      <c r="G167" s="16"/>
      <c r="K167" s="1"/>
      <c r="L167" s="1"/>
      <c r="M167" s="1"/>
      <c r="N167" s="1"/>
      <c r="O167" s="1"/>
      <c r="P167" s="1"/>
      <c r="Q167" s="1"/>
      <c r="R167" s="1"/>
      <c r="S167" s="1"/>
      <c r="T167" s="1"/>
      <c r="U167" s="1"/>
      <c r="V167" s="1"/>
      <c r="W167" s="1"/>
      <c r="X167" s="1"/>
      <c r="Y167" s="1"/>
      <c r="Z167" s="1"/>
    </row>
    <row r="168" spans="1:26">
      <c r="A168" s="1"/>
      <c r="B168" s="16"/>
      <c r="C168" s="16"/>
      <c r="D168" s="16"/>
      <c r="E168" s="16"/>
      <c r="F168" s="16"/>
      <c r="G168" s="16"/>
      <c r="K168" s="1"/>
      <c r="L168" s="1"/>
      <c r="M168" s="1"/>
      <c r="N168" s="1"/>
      <c r="O168" s="1"/>
      <c r="P168" s="1"/>
      <c r="Q168" s="1"/>
      <c r="R168" s="1"/>
      <c r="S168" s="1"/>
      <c r="T168" s="1"/>
      <c r="U168" s="1"/>
      <c r="V168" s="1"/>
      <c r="W168" s="1"/>
      <c r="X168" s="1"/>
      <c r="Y168" s="1"/>
      <c r="Z168" s="1"/>
    </row>
    <row r="169" spans="1:26">
      <c r="A169" s="1"/>
      <c r="B169" s="16"/>
      <c r="C169" s="16"/>
      <c r="D169" s="16"/>
      <c r="E169" s="16"/>
      <c r="F169" s="16"/>
      <c r="G169" s="16"/>
      <c r="K169" s="1"/>
      <c r="L169" s="1"/>
      <c r="M169" s="1"/>
      <c r="N169" s="1"/>
      <c r="O169" s="1"/>
      <c r="P169" s="1"/>
      <c r="Q169" s="1"/>
      <c r="R169" s="1"/>
      <c r="S169" s="1"/>
      <c r="T169" s="1"/>
      <c r="U169" s="1"/>
      <c r="V169" s="1"/>
      <c r="W169" s="1"/>
      <c r="X169" s="1"/>
      <c r="Y169" s="1"/>
      <c r="Z169" s="1"/>
    </row>
    <row r="170" spans="1:26">
      <c r="A170" s="1"/>
      <c r="B170" s="16"/>
      <c r="C170" s="16"/>
      <c r="D170" s="16"/>
      <c r="E170" s="16"/>
      <c r="F170" s="16"/>
      <c r="G170" s="16"/>
      <c r="K170" s="1"/>
      <c r="L170" s="1"/>
      <c r="M170" s="1"/>
      <c r="N170" s="1"/>
      <c r="O170" s="1"/>
      <c r="P170" s="1"/>
      <c r="Q170" s="1"/>
      <c r="R170" s="1"/>
      <c r="S170" s="1"/>
      <c r="T170" s="1"/>
      <c r="U170" s="1"/>
      <c r="V170" s="1"/>
      <c r="W170" s="1"/>
      <c r="X170" s="1"/>
      <c r="Y170" s="1"/>
      <c r="Z170" s="1"/>
    </row>
    <row r="171" spans="1:26">
      <c r="A171" s="1"/>
      <c r="B171" s="16"/>
      <c r="C171" s="16"/>
      <c r="D171" s="16"/>
      <c r="E171" s="16"/>
      <c r="F171" s="16"/>
      <c r="G171" s="16"/>
      <c r="K171" s="1"/>
      <c r="L171" s="1"/>
      <c r="M171" s="1"/>
      <c r="N171" s="1"/>
      <c r="O171" s="1"/>
      <c r="P171" s="1"/>
      <c r="Q171" s="1"/>
      <c r="R171" s="1"/>
      <c r="S171" s="1"/>
      <c r="T171" s="1"/>
      <c r="U171" s="1"/>
      <c r="V171" s="1"/>
      <c r="W171" s="1"/>
      <c r="X171" s="1"/>
      <c r="Y171" s="1"/>
      <c r="Z171" s="1"/>
    </row>
    <row r="172" spans="1:26">
      <c r="A172" s="1"/>
      <c r="B172" s="16"/>
      <c r="C172" s="16"/>
      <c r="D172" s="16"/>
      <c r="E172" s="16"/>
      <c r="F172" s="16"/>
      <c r="G172" s="16"/>
      <c r="K172" s="1"/>
      <c r="L172" s="1"/>
      <c r="M172" s="1"/>
      <c r="N172" s="1"/>
      <c r="O172" s="1"/>
      <c r="P172" s="1"/>
      <c r="Q172" s="1"/>
      <c r="R172" s="1"/>
      <c r="S172" s="1"/>
      <c r="T172" s="1"/>
      <c r="U172" s="1"/>
      <c r="V172" s="1"/>
      <c r="W172" s="1"/>
      <c r="X172" s="1"/>
      <c r="Y172" s="1"/>
      <c r="Z172" s="1"/>
    </row>
    <row r="173" spans="1:26">
      <c r="A173" s="1"/>
      <c r="B173" s="16"/>
      <c r="C173" s="16"/>
      <c r="D173" s="16"/>
      <c r="E173" s="16"/>
      <c r="F173" s="16"/>
      <c r="G173" s="16"/>
      <c r="K173" s="1"/>
      <c r="L173" s="1"/>
      <c r="M173" s="1"/>
      <c r="N173" s="1"/>
      <c r="O173" s="1"/>
      <c r="P173" s="1"/>
      <c r="Q173" s="1"/>
      <c r="R173" s="1"/>
      <c r="S173" s="1"/>
      <c r="T173" s="1"/>
      <c r="U173" s="1"/>
      <c r="V173" s="1"/>
      <c r="W173" s="1"/>
      <c r="X173" s="1"/>
      <c r="Y173" s="1"/>
      <c r="Z173" s="1"/>
    </row>
    <row r="174" spans="1:26">
      <c r="A174" s="1"/>
      <c r="B174" s="16"/>
      <c r="C174" s="16"/>
      <c r="D174" s="16"/>
      <c r="E174" s="16"/>
      <c r="F174" s="16"/>
      <c r="G174" s="16"/>
      <c r="K174" s="1"/>
      <c r="L174" s="1"/>
      <c r="M174" s="1"/>
      <c r="N174" s="1"/>
      <c r="O174" s="1"/>
      <c r="P174" s="1"/>
      <c r="Q174" s="1"/>
      <c r="R174" s="1"/>
      <c r="S174" s="1"/>
      <c r="T174" s="1"/>
      <c r="U174" s="1"/>
      <c r="V174" s="1"/>
      <c r="W174" s="1"/>
      <c r="X174" s="1"/>
      <c r="Y174" s="1"/>
      <c r="Z174" s="1"/>
    </row>
    <row r="175" spans="1:26">
      <c r="A175" s="1"/>
      <c r="B175" s="16"/>
      <c r="C175" s="16"/>
      <c r="D175" s="16"/>
      <c r="E175" s="16"/>
      <c r="F175" s="16"/>
      <c r="G175" s="16"/>
      <c r="K175" s="1"/>
      <c r="L175" s="1"/>
      <c r="M175" s="1"/>
      <c r="N175" s="1"/>
      <c r="O175" s="1"/>
      <c r="P175" s="1"/>
      <c r="Q175" s="1"/>
      <c r="R175" s="1"/>
      <c r="S175" s="1"/>
      <c r="T175" s="1"/>
      <c r="U175" s="1"/>
      <c r="V175" s="1"/>
      <c r="W175" s="1"/>
      <c r="X175" s="1"/>
      <c r="Y175" s="1"/>
      <c r="Z175" s="1"/>
    </row>
    <row r="176" spans="1:26">
      <c r="A176" s="1"/>
      <c r="B176" s="16"/>
      <c r="C176" s="16"/>
      <c r="D176" s="16"/>
      <c r="E176" s="16"/>
      <c r="F176" s="16"/>
      <c r="G176" s="16"/>
      <c r="K176" s="1"/>
      <c r="L176" s="1"/>
      <c r="M176" s="1"/>
      <c r="N176" s="1"/>
      <c r="O176" s="1"/>
      <c r="P176" s="1"/>
      <c r="Q176" s="1"/>
      <c r="R176" s="1"/>
      <c r="S176" s="1"/>
      <c r="T176" s="1"/>
      <c r="U176" s="1"/>
      <c r="V176" s="1"/>
      <c r="W176" s="1"/>
      <c r="X176" s="1"/>
      <c r="Y176" s="1"/>
      <c r="Z176" s="1"/>
    </row>
    <row r="177" spans="1:26">
      <c r="A177" s="1"/>
      <c r="B177" s="16"/>
      <c r="C177" s="16"/>
      <c r="D177" s="16"/>
      <c r="E177" s="16"/>
      <c r="F177" s="16"/>
      <c r="G177" s="16"/>
      <c r="K177" s="1"/>
      <c r="L177" s="1"/>
      <c r="M177" s="1"/>
      <c r="N177" s="1"/>
      <c r="O177" s="1"/>
      <c r="P177" s="1"/>
      <c r="Q177" s="1"/>
      <c r="R177" s="1"/>
      <c r="S177" s="1"/>
      <c r="T177" s="1"/>
      <c r="U177" s="1"/>
      <c r="V177" s="1"/>
      <c r="W177" s="1"/>
      <c r="X177" s="1"/>
      <c r="Y177" s="1"/>
      <c r="Z177" s="1"/>
    </row>
    <row r="178" spans="1:26">
      <c r="A178" s="1"/>
      <c r="B178" s="16"/>
      <c r="C178" s="16"/>
      <c r="D178" s="16"/>
      <c r="E178" s="16"/>
      <c r="F178" s="16"/>
      <c r="G178" s="16"/>
      <c r="K178" s="1"/>
      <c r="L178" s="1"/>
      <c r="M178" s="1"/>
      <c r="N178" s="1"/>
      <c r="O178" s="1"/>
      <c r="P178" s="1"/>
      <c r="Q178" s="1"/>
      <c r="R178" s="1"/>
      <c r="S178" s="1"/>
      <c r="T178" s="1"/>
      <c r="U178" s="1"/>
      <c r="V178" s="1"/>
      <c r="W178" s="1"/>
      <c r="X178" s="1"/>
      <c r="Y178" s="1"/>
      <c r="Z178" s="1"/>
    </row>
    <row r="179" spans="1:26">
      <c r="A179" s="1"/>
      <c r="B179" s="16"/>
      <c r="C179" s="16"/>
      <c r="D179" s="16"/>
      <c r="E179" s="16"/>
      <c r="F179" s="16"/>
      <c r="G179" s="16"/>
      <c r="K179" s="1"/>
      <c r="L179" s="1"/>
      <c r="M179" s="1"/>
      <c r="N179" s="1"/>
      <c r="O179" s="1"/>
      <c r="P179" s="1"/>
      <c r="Q179" s="1"/>
      <c r="R179" s="1"/>
      <c r="S179" s="1"/>
      <c r="T179" s="1"/>
      <c r="U179" s="1"/>
      <c r="V179" s="1"/>
      <c r="W179" s="1"/>
      <c r="X179" s="1"/>
      <c r="Y179" s="1"/>
      <c r="Z179" s="1"/>
    </row>
    <row r="180" spans="1:26">
      <c r="A180" s="1"/>
      <c r="B180" s="16"/>
      <c r="C180" s="16"/>
      <c r="D180" s="16"/>
      <c r="E180" s="16"/>
      <c r="F180" s="16"/>
      <c r="G180" s="16"/>
      <c r="K180" s="1"/>
      <c r="L180" s="1"/>
      <c r="M180" s="1"/>
      <c r="N180" s="1"/>
      <c r="O180" s="1"/>
      <c r="P180" s="1"/>
      <c r="Q180" s="1"/>
      <c r="R180" s="1"/>
      <c r="S180" s="1"/>
      <c r="T180" s="1"/>
      <c r="U180" s="1"/>
      <c r="V180" s="1"/>
      <c r="W180" s="1"/>
      <c r="X180" s="1"/>
      <c r="Y180" s="1"/>
      <c r="Z180" s="1"/>
    </row>
    <row r="181" spans="1:26">
      <c r="A181" s="1"/>
      <c r="B181" s="16"/>
      <c r="C181" s="16"/>
      <c r="D181" s="16"/>
      <c r="E181" s="16"/>
      <c r="F181" s="16"/>
      <c r="G181" s="16"/>
      <c r="K181" s="1"/>
      <c r="L181" s="1"/>
      <c r="M181" s="1"/>
      <c r="N181" s="1"/>
      <c r="O181" s="1"/>
      <c r="P181" s="1"/>
      <c r="Q181" s="1"/>
      <c r="R181" s="1"/>
      <c r="S181" s="1"/>
      <c r="T181" s="1"/>
      <c r="U181" s="1"/>
      <c r="V181" s="1"/>
      <c r="W181" s="1"/>
      <c r="X181" s="1"/>
      <c r="Y181" s="1"/>
      <c r="Z181" s="1"/>
    </row>
    <row r="182" spans="1:26">
      <c r="A182" s="1"/>
      <c r="B182" s="16"/>
      <c r="C182" s="16"/>
      <c r="D182" s="16"/>
      <c r="E182" s="16"/>
      <c r="F182" s="16"/>
      <c r="G182" s="16"/>
      <c r="K182" s="1"/>
      <c r="L182" s="1"/>
      <c r="M182" s="1"/>
      <c r="N182" s="1"/>
      <c r="O182" s="1"/>
      <c r="P182" s="1"/>
      <c r="Q182" s="1"/>
      <c r="R182" s="1"/>
      <c r="S182" s="1"/>
      <c r="T182" s="1"/>
      <c r="U182" s="1"/>
      <c r="V182" s="1"/>
      <c r="W182" s="1"/>
      <c r="X182" s="1"/>
      <c r="Y182" s="1"/>
      <c r="Z182" s="1"/>
    </row>
    <row r="183" spans="1:26">
      <c r="A183" s="1"/>
      <c r="B183" s="16"/>
      <c r="C183" s="16"/>
      <c r="D183" s="16"/>
      <c r="E183" s="16"/>
      <c r="F183" s="16"/>
      <c r="G183" s="16"/>
      <c r="K183" s="1"/>
      <c r="L183" s="1"/>
      <c r="M183" s="1"/>
      <c r="N183" s="1"/>
      <c r="O183" s="1"/>
      <c r="P183" s="1"/>
      <c r="Q183" s="1"/>
      <c r="R183" s="1"/>
      <c r="S183" s="1"/>
      <c r="T183" s="1"/>
      <c r="U183" s="1"/>
      <c r="V183" s="1"/>
      <c r="W183" s="1"/>
      <c r="X183" s="1"/>
      <c r="Y183" s="1"/>
      <c r="Z183" s="1"/>
    </row>
    <row r="184" spans="1:26">
      <c r="A184" s="1"/>
      <c r="B184" s="16"/>
      <c r="C184" s="16"/>
      <c r="D184" s="16"/>
      <c r="E184" s="16"/>
      <c r="F184" s="16"/>
      <c r="G184" s="16"/>
      <c r="K184" s="1"/>
      <c r="L184" s="1"/>
      <c r="M184" s="1"/>
      <c r="N184" s="1"/>
      <c r="O184" s="1"/>
      <c r="P184" s="1"/>
      <c r="Q184" s="1"/>
      <c r="R184" s="1"/>
      <c r="S184" s="1"/>
      <c r="T184" s="1"/>
      <c r="U184" s="1"/>
      <c r="V184" s="1"/>
      <c r="W184" s="1"/>
      <c r="X184" s="1"/>
      <c r="Y184" s="1"/>
      <c r="Z184" s="1"/>
    </row>
    <row r="185" spans="1:26">
      <c r="A185" s="1"/>
      <c r="B185" s="16"/>
      <c r="C185" s="16"/>
      <c r="D185" s="16"/>
      <c r="E185" s="16"/>
      <c r="F185" s="16"/>
      <c r="G185" s="16"/>
      <c r="K185" s="1"/>
      <c r="L185" s="1"/>
      <c r="M185" s="1"/>
      <c r="N185" s="1"/>
      <c r="O185" s="1"/>
      <c r="P185" s="1"/>
      <c r="Q185" s="1"/>
      <c r="R185" s="1"/>
      <c r="S185" s="1"/>
      <c r="T185" s="1"/>
      <c r="U185" s="1"/>
      <c r="V185" s="1"/>
      <c r="W185" s="1"/>
      <c r="X185" s="1"/>
      <c r="Y185" s="1"/>
      <c r="Z185" s="1"/>
    </row>
    <row r="186" spans="1:26">
      <c r="A186" s="1"/>
      <c r="B186" s="16"/>
      <c r="C186" s="16"/>
      <c r="D186" s="16"/>
      <c r="E186" s="16"/>
      <c r="F186" s="16"/>
      <c r="G186" s="16"/>
      <c r="K186" s="1"/>
      <c r="L186" s="1"/>
      <c r="M186" s="1"/>
      <c r="N186" s="1"/>
      <c r="O186" s="1"/>
      <c r="P186" s="1"/>
      <c r="Q186" s="1"/>
      <c r="R186" s="1"/>
      <c r="S186" s="1"/>
      <c r="T186" s="1"/>
      <c r="U186" s="1"/>
      <c r="V186" s="1"/>
      <c r="W186" s="1"/>
      <c r="X186" s="1"/>
      <c r="Y186" s="1"/>
      <c r="Z186" s="1"/>
    </row>
    <row r="187" spans="1:26">
      <c r="A187" s="1"/>
      <c r="B187" s="16"/>
      <c r="C187" s="16"/>
      <c r="D187" s="16"/>
      <c r="E187" s="16"/>
      <c r="F187" s="16"/>
      <c r="G187" s="16"/>
      <c r="K187" s="1"/>
      <c r="L187" s="1"/>
      <c r="M187" s="1"/>
      <c r="N187" s="1"/>
      <c r="O187" s="1"/>
      <c r="P187" s="1"/>
      <c r="Q187" s="1"/>
      <c r="R187" s="1"/>
      <c r="S187" s="1"/>
      <c r="T187" s="1"/>
      <c r="U187" s="1"/>
      <c r="V187" s="1"/>
      <c r="W187" s="1"/>
      <c r="X187" s="1"/>
      <c r="Y187" s="1"/>
      <c r="Z187" s="1"/>
    </row>
    <row r="188" spans="1:26">
      <c r="A188" s="1"/>
      <c r="B188" s="16"/>
      <c r="C188" s="16"/>
      <c r="D188" s="16"/>
      <c r="E188" s="16"/>
      <c r="F188" s="16"/>
      <c r="G188" s="16"/>
      <c r="K188" s="1"/>
      <c r="L188" s="1"/>
      <c r="M188" s="1"/>
      <c r="N188" s="1"/>
      <c r="O188" s="1"/>
      <c r="P188" s="1"/>
      <c r="Q188" s="1"/>
      <c r="R188" s="1"/>
      <c r="S188" s="1"/>
      <c r="T188" s="1"/>
      <c r="U188" s="1"/>
      <c r="V188" s="1"/>
      <c r="W188" s="1"/>
      <c r="X188" s="1"/>
      <c r="Y188" s="1"/>
      <c r="Z188" s="1"/>
    </row>
    <row r="189" spans="1:26">
      <c r="A189" s="1"/>
      <c r="B189" s="16"/>
      <c r="C189" s="16"/>
      <c r="D189" s="16"/>
      <c r="E189" s="16"/>
      <c r="F189" s="16"/>
      <c r="G189" s="16"/>
      <c r="K189" s="1"/>
      <c r="L189" s="1"/>
      <c r="M189" s="1"/>
      <c r="N189" s="1"/>
      <c r="O189" s="1"/>
      <c r="P189" s="1"/>
      <c r="Q189" s="1"/>
      <c r="R189" s="1"/>
      <c r="S189" s="1"/>
      <c r="T189" s="1"/>
      <c r="U189" s="1"/>
      <c r="V189" s="1"/>
      <c r="W189" s="1"/>
      <c r="X189" s="1"/>
      <c r="Y189" s="1"/>
      <c r="Z189" s="1"/>
    </row>
    <row r="190" spans="1:26">
      <c r="A190" s="1"/>
      <c r="B190" s="16"/>
      <c r="C190" s="16"/>
      <c r="D190" s="16"/>
      <c r="E190" s="16"/>
      <c r="F190" s="16"/>
      <c r="G190" s="16"/>
      <c r="K190" s="1"/>
      <c r="L190" s="1"/>
      <c r="M190" s="1"/>
      <c r="N190" s="1"/>
      <c r="O190" s="1"/>
      <c r="P190" s="1"/>
      <c r="Q190" s="1"/>
      <c r="R190" s="1"/>
      <c r="S190" s="1"/>
      <c r="T190" s="1"/>
      <c r="U190" s="1"/>
      <c r="V190" s="1"/>
      <c r="W190" s="1"/>
      <c r="X190" s="1"/>
      <c r="Y190" s="1"/>
      <c r="Z190" s="1"/>
    </row>
    <row r="191" spans="1:26">
      <c r="A191" s="1"/>
      <c r="B191" s="16"/>
      <c r="C191" s="16"/>
      <c r="D191" s="16"/>
      <c r="E191" s="16"/>
      <c r="F191" s="16"/>
      <c r="G191" s="16"/>
      <c r="K191" s="1"/>
      <c r="L191" s="1"/>
      <c r="M191" s="1"/>
      <c r="N191" s="1"/>
      <c r="O191" s="1"/>
      <c r="P191" s="1"/>
      <c r="Q191" s="1"/>
      <c r="R191" s="1"/>
      <c r="S191" s="1"/>
      <c r="T191" s="1"/>
      <c r="U191" s="1"/>
      <c r="V191" s="1"/>
      <c r="W191" s="1"/>
      <c r="X191" s="1"/>
      <c r="Y191" s="1"/>
      <c r="Z191" s="1"/>
    </row>
    <row r="192" spans="1:26">
      <c r="A192" s="1"/>
      <c r="B192" s="16"/>
      <c r="C192" s="16"/>
      <c r="D192" s="16"/>
      <c r="E192" s="16"/>
      <c r="F192" s="16"/>
      <c r="G192" s="16"/>
      <c r="K192" s="1"/>
      <c r="L192" s="1"/>
      <c r="M192" s="1"/>
      <c r="N192" s="1"/>
      <c r="O192" s="1"/>
      <c r="P192" s="1"/>
      <c r="Q192" s="1"/>
      <c r="R192" s="1"/>
      <c r="S192" s="1"/>
      <c r="T192" s="1"/>
      <c r="U192" s="1"/>
      <c r="V192" s="1"/>
      <c r="W192" s="1"/>
      <c r="X192" s="1"/>
      <c r="Y192" s="1"/>
      <c r="Z192" s="1"/>
    </row>
    <row r="193" spans="1:26">
      <c r="A193" s="1"/>
      <c r="B193" s="16"/>
      <c r="C193" s="16"/>
      <c r="D193" s="16"/>
      <c r="E193" s="16"/>
      <c r="F193" s="16"/>
      <c r="G193" s="16"/>
      <c r="K193" s="1"/>
      <c r="L193" s="1"/>
      <c r="M193" s="1"/>
      <c r="N193" s="1"/>
      <c r="O193" s="1"/>
      <c r="P193" s="1"/>
      <c r="Q193" s="1"/>
      <c r="R193" s="1"/>
      <c r="S193" s="1"/>
      <c r="T193" s="1"/>
      <c r="U193" s="1"/>
      <c r="V193" s="1"/>
      <c r="W193" s="1"/>
      <c r="X193" s="1"/>
      <c r="Y193" s="1"/>
      <c r="Z193" s="1"/>
    </row>
    <row r="194" spans="1:26">
      <c r="A194" s="1"/>
      <c r="B194" s="16"/>
      <c r="C194" s="16"/>
      <c r="D194" s="16"/>
      <c r="E194" s="16"/>
      <c r="F194" s="16"/>
      <c r="G194" s="16"/>
      <c r="K194" s="1"/>
      <c r="L194" s="1"/>
      <c r="M194" s="1"/>
      <c r="N194" s="1"/>
      <c r="O194" s="1"/>
      <c r="P194" s="1"/>
      <c r="Q194" s="1"/>
      <c r="R194" s="1"/>
      <c r="S194" s="1"/>
      <c r="T194" s="1"/>
      <c r="U194" s="1"/>
      <c r="V194" s="1"/>
      <c r="W194" s="1"/>
      <c r="X194" s="1"/>
      <c r="Y194" s="1"/>
      <c r="Z194" s="1"/>
    </row>
    <row r="195" spans="1:26">
      <c r="A195" s="1"/>
      <c r="B195" s="16"/>
      <c r="C195" s="16"/>
      <c r="D195" s="16"/>
      <c r="E195" s="16"/>
      <c r="F195" s="16"/>
      <c r="G195" s="16"/>
      <c r="K195" s="1"/>
      <c r="L195" s="1"/>
      <c r="M195" s="1"/>
      <c r="N195" s="1"/>
      <c r="O195" s="1"/>
      <c r="P195" s="1"/>
      <c r="Q195" s="1"/>
      <c r="R195" s="1"/>
      <c r="S195" s="1"/>
      <c r="T195" s="1"/>
      <c r="U195" s="1"/>
      <c r="V195" s="1"/>
      <c r="W195" s="1"/>
      <c r="X195" s="1"/>
      <c r="Y195" s="1"/>
      <c r="Z195" s="1"/>
    </row>
    <row r="196" spans="1:26">
      <c r="A196" s="1"/>
      <c r="B196" s="16"/>
      <c r="C196" s="16"/>
      <c r="D196" s="16"/>
      <c r="E196" s="16"/>
      <c r="F196" s="16"/>
      <c r="G196" s="16"/>
      <c r="K196" s="1"/>
      <c r="L196" s="1"/>
      <c r="M196" s="1"/>
      <c r="N196" s="1"/>
      <c r="O196" s="1"/>
      <c r="P196" s="1"/>
      <c r="Q196" s="1"/>
      <c r="R196" s="1"/>
      <c r="S196" s="1"/>
      <c r="T196" s="1"/>
      <c r="U196" s="1"/>
      <c r="V196" s="1"/>
      <c r="W196" s="1"/>
      <c r="X196" s="1"/>
      <c r="Y196" s="1"/>
      <c r="Z196" s="1"/>
    </row>
    <row r="197" spans="1:26">
      <c r="A197" s="1"/>
      <c r="B197" s="16"/>
      <c r="C197" s="16"/>
      <c r="D197" s="16"/>
      <c r="E197" s="16"/>
      <c r="F197" s="16"/>
      <c r="G197" s="16"/>
      <c r="K197" s="1"/>
      <c r="L197" s="1"/>
      <c r="M197" s="1"/>
      <c r="N197" s="1"/>
      <c r="O197" s="1"/>
      <c r="P197" s="1"/>
      <c r="Q197" s="1"/>
      <c r="R197" s="1"/>
      <c r="S197" s="1"/>
      <c r="T197" s="1"/>
      <c r="U197" s="1"/>
      <c r="V197" s="1"/>
      <c r="W197" s="1"/>
      <c r="X197" s="1"/>
      <c r="Y197" s="1"/>
      <c r="Z197" s="1"/>
    </row>
    <row r="198" spans="1:26">
      <c r="A198" s="1"/>
      <c r="B198" s="16"/>
      <c r="C198" s="16"/>
      <c r="D198" s="16"/>
      <c r="E198" s="16"/>
      <c r="F198" s="16"/>
      <c r="G198" s="16"/>
      <c r="K198" s="1"/>
      <c r="L198" s="1"/>
      <c r="M198" s="1"/>
      <c r="N198" s="1"/>
      <c r="O198" s="1"/>
      <c r="P198" s="1"/>
      <c r="Q198" s="1"/>
      <c r="R198" s="1"/>
      <c r="S198" s="1"/>
      <c r="T198" s="1"/>
      <c r="U198" s="1"/>
      <c r="V198" s="1"/>
      <c r="W198" s="1"/>
      <c r="X198" s="1"/>
      <c r="Y198" s="1"/>
      <c r="Z198" s="1"/>
    </row>
    <row r="199" spans="1:26">
      <c r="A199" s="1"/>
      <c r="B199" s="16"/>
      <c r="C199" s="16"/>
      <c r="D199" s="16"/>
      <c r="E199" s="16"/>
      <c r="F199" s="16"/>
      <c r="G199" s="16"/>
      <c r="K199" s="1"/>
      <c r="L199" s="1"/>
      <c r="M199" s="1"/>
      <c r="N199" s="1"/>
      <c r="O199" s="1"/>
      <c r="P199" s="1"/>
      <c r="Q199" s="1"/>
      <c r="R199" s="1"/>
      <c r="S199" s="1"/>
      <c r="T199" s="1"/>
      <c r="U199" s="1"/>
      <c r="V199" s="1"/>
      <c r="W199" s="1"/>
      <c r="X199" s="1"/>
      <c r="Y199" s="1"/>
      <c r="Z199" s="1"/>
    </row>
    <row r="200" spans="1:26">
      <c r="A200" s="1"/>
      <c r="B200" s="16"/>
      <c r="C200" s="16"/>
      <c r="D200" s="16"/>
      <c r="E200" s="16"/>
      <c r="F200" s="16"/>
      <c r="G200" s="16"/>
      <c r="K200" s="1"/>
      <c r="L200" s="1"/>
      <c r="M200" s="1"/>
      <c r="N200" s="1"/>
      <c r="O200" s="1"/>
      <c r="P200" s="1"/>
      <c r="Q200" s="1"/>
      <c r="R200" s="1"/>
      <c r="S200" s="1"/>
      <c r="T200" s="1"/>
      <c r="U200" s="1"/>
      <c r="V200" s="1"/>
      <c r="W200" s="1"/>
      <c r="X200" s="1"/>
      <c r="Y200" s="1"/>
      <c r="Z200" s="1"/>
    </row>
    <row r="201" spans="1:26">
      <c r="A201" s="1"/>
      <c r="B201" s="16"/>
      <c r="C201" s="16"/>
      <c r="D201" s="16"/>
      <c r="E201" s="16"/>
      <c r="F201" s="16"/>
      <c r="G201" s="16"/>
      <c r="K201" s="1"/>
      <c r="L201" s="1"/>
      <c r="M201" s="1"/>
      <c r="N201" s="1"/>
      <c r="O201" s="1"/>
      <c r="P201" s="1"/>
      <c r="Q201" s="1"/>
      <c r="R201" s="1"/>
      <c r="S201" s="1"/>
      <c r="T201" s="1"/>
      <c r="U201" s="1"/>
      <c r="V201" s="1"/>
      <c r="W201" s="1"/>
      <c r="X201" s="1"/>
      <c r="Y201" s="1"/>
      <c r="Z201" s="1"/>
    </row>
    <row r="202" spans="1:26">
      <c r="A202" s="1"/>
      <c r="B202" s="16"/>
      <c r="C202" s="16"/>
      <c r="D202" s="16"/>
      <c r="E202" s="16"/>
      <c r="F202" s="16"/>
      <c r="G202" s="16"/>
      <c r="K202" s="1"/>
      <c r="L202" s="1"/>
      <c r="M202" s="1"/>
      <c r="N202" s="1"/>
      <c r="O202" s="1"/>
      <c r="P202" s="1"/>
      <c r="Q202" s="1"/>
      <c r="R202" s="1"/>
      <c r="S202" s="1"/>
      <c r="T202" s="1"/>
      <c r="U202" s="1"/>
      <c r="V202" s="1"/>
      <c r="W202" s="1"/>
      <c r="X202" s="1"/>
      <c r="Y202" s="1"/>
      <c r="Z202" s="1"/>
    </row>
    <row r="203" spans="1:26">
      <c r="A203" s="1"/>
      <c r="B203" s="16"/>
      <c r="C203" s="16"/>
      <c r="D203" s="16"/>
      <c r="E203" s="16"/>
      <c r="F203" s="16"/>
      <c r="G203" s="16"/>
      <c r="K203" s="1"/>
      <c r="L203" s="1"/>
      <c r="M203" s="1"/>
      <c r="N203" s="1"/>
      <c r="O203" s="1"/>
      <c r="P203" s="1"/>
      <c r="Q203" s="1"/>
      <c r="R203" s="1"/>
      <c r="S203" s="1"/>
      <c r="T203" s="1"/>
      <c r="U203" s="1"/>
      <c r="V203" s="1"/>
      <c r="W203" s="1"/>
      <c r="X203" s="1"/>
      <c r="Y203" s="1"/>
      <c r="Z203" s="1"/>
    </row>
    <row r="204" spans="1:26">
      <c r="A204" s="1"/>
      <c r="B204" s="16"/>
      <c r="C204" s="16"/>
      <c r="D204" s="16"/>
      <c r="E204" s="16"/>
      <c r="F204" s="16"/>
      <c r="G204" s="16"/>
      <c r="K204" s="1"/>
      <c r="L204" s="1"/>
      <c r="M204" s="1"/>
      <c r="N204" s="1"/>
      <c r="O204" s="1"/>
      <c r="P204" s="1"/>
      <c r="Q204" s="1"/>
      <c r="R204" s="1"/>
      <c r="S204" s="1"/>
      <c r="T204" s="1"/>
      <c r="U204" s="1"/>
      <c r="V204" s="1"/>
      <c r="W204" s="1"/>
      <c r="X204" s="1"/>
      <c r="Y204" s="1"/>
      <c r="Z204" s="1"/>
    </row>
    <row r="205" spans="1:26">
      <c r="A205" s="1"/>
      <c r="B205" s="16"/>
      <c r="C205" s="16"/>
      <c r="D205" s="16"/>
      <c r="E205" s="16"/>
      <c r="F205" s="16"/>
      <c r="G205" s="16"/>
      <c r="K205" s="1"/>
      <c r="L205" s="1"/>
      <c r="M205" s="1"/>
      <c r="N205" s="1"/>
      <c r="O205" s="1"/>
      <c r="P205" s="1"/>
      <c r="Q205" s="1"/>
      <c r="R205" s="1"/>
      <c r="S205" s="1"/>
      <c r="T205" s="1"/>
      <c r="U205" s="1"/>
      <c r="V205" s="1"/>
      <c r="W205" s="1"/>
      <c r="X205" s="1"/>
      <c r="Y205" s="1"/>
      <c r="Z205" s="1"/>
    </row>
    <row r="206" spans="1:26">
      <c r="A206" s="1"/>
      <c r="B206" s="16"/>
      <c r="C206" s="16"/>
      <c r="D206" s="16"/>
      <c r="E206" s="16"/>
      <c r="F206" s="16"/>
      <c r="G206" s="16"/>
      <c r="K206" s="1"/>
      <c r="L206" s="1"/>
      <c r="M206" s="1"/>
      <c r="N206" s="1"/>
      <c r="O206" s="1"/>
      <c r="P206" s="1"/>
      <c r="Q206" s="1"/>
      <c r="R206" s="1"/>
      <c r="S206" s="1"/>
      <c r="T206" s="1"/>
      <c r="U206" s="1"/>
      <c r="V206" s="1"/>
      <c r="W206" s="1"/>
      <c r="X206" s="1"/>
      <c r="Y206" s="1"/>
      <c r="Z206" s="1"/>
    </row>
    <row r="207" spans="1:26">
      <c r="A207" s="1"/>
      <c r="B207" s="16"/>
      <c r="C207" s="16"/>
      <c r="D207" s="16"/>
      <c r="E207" s="16"/>
      <c r="F207" s="16"/>
      <c r="G207" s="16"/>
      <c r="K207" s="1"/>
      <c r="L207" s="1"/>
      <c r="M207" s="1"/>
      <c r="N207" s="1"/>
      <c r="O207" s="1"/>
      <c r="P207" s="1"/>
      <c r="Q207" s="1"/>
      <c r="R207" s="1"/>
      <c r="S207" s="1"/>
      <c r="T207" s="1"/>
      <c r="U207" s="1"/>
      <c r="V207" s="1"/>
      <c r="W207" s="1"/>
      <c r="X207" s="1"/>
      <c r="Y207" s="1"/>
      <c r="Z207" s="1"/>
    </row>
    <row r="208" spans="1:26">
      <c r="A208" s="1"/>
      <c r="B208" s="16"/>
      <c r="C208" s="16"/>
      <c r="D208" s="16"/>
      <c r="E208" s="16"/>
      <c r="F208" s="16"/>
      <c r="G208" s="16"/>
      <c r="K208" s="1"/>
      <c r="L208" s="1"/>
      <c r="M208" s="1"/>
      <c r="N208" s="1"/>
      <c r="O208" s="1"/>
      <c r="P208" s="1"/>
      <c r="Q208" s="1"/>
      <c r="R208" s="1"/>
      <c r="S208" s="1"/>
      <c r="T208" s="1"/>
      <c r="U208" s="1"/>
      <c r="V208" s="1"/>
      <c r="W208" s="1"/>
      <c r="X208" s="1"/>
      <c r="Y208" s="1"/>
      <c r="Z208" s="1"/>
    </row>
    <row r="209" spans="1:26">
      <c r="A209" s="1"/>
      <c r="B209" s="16"/>
      <c r="C209" s="16"/>
      <c r="D209" s="16"/>
      <c r="E209" s="16"/>
      <c r="F209" s="16"/>
      <c r="G209" s="16"/>
      <c r="K209" s="1"/>
      <c r="L209" s="1"/>
      <c r="M209" s="1"/>
      <c r="N209" s="1"/>
      <c r="O209" s="1"/>
      <c r="P209" s="1"/>
      <c r="Q209" s="1"/>
      <c r="R209" s="1"/>
      <c r="S209" s="1"/>
      <c r="T209" s="1"/>
      <c r="U209" s="1"/>
      <c r="V209" s="1"/>
      <c r="W209" s="1"/>
      <c r="X209" s="1"/>
      <c r="Y209" s="1"/>
      <c r="Z209" s="1"/>
    </row>
    <row r="210" spans="1:26">
      <c r="A210" s="1"/>
      <c r="B210" s="16"/>
      <c r="C210" s="16"/>
      <c r="D210" s="16"/>
      <c r="E210" s="16"/>
      <c r="F210" s="16"/>
      <c r="G210" s="16"/>
      <c r="K210" s="1"/>
      <c r="L210" s="1"/>
      <c r="M210" s="1"/>
      <c r="N210" s="1"/>
      <c r="O210" s="1"/>
      <c r="P210" s="1"/>
      <c r="Q210" s="1"/>
      <c r="R210" s="1"/>
      <c r="S210" s="1"/>
      <c r="T210" s="1"/>
      <c r="U210" s="1"/>
      <c r="V210" s="1"/>
      <c r="W210" s="1"/>
      <c r="X210" s="1"/>
      <c r="Y210" s="1"/>
      <c r="Z210" s="1"/>
    </row>
    <row r="211" spans="1:26">
      <c r="A211" s="1"/>
      <c r="B211" s="16"/>
      <c r="C211" s="16"/>
      <c r="D211" s="16"/>
      <c r="E211" s="16"/>
      <c r="F211" s="16"/>
      <c r="G211" s="16"/>
      <c r="K211" s="1"/>
      <c r="L211" s="1"/>
      <c r="M211" s="1"/>
      <c r="N211" s="1"/>
      <c r="O211" s="1"/>
      <c r="P211" s="1"/>
      <c r="Q211" s="1"/>
      <c r="R211" s="1"/>
      <c r="S211" s="1"/>
      <c r="T211" s="1"/>
      <c r="U211" s="1"/>
      <c r="V211" s="1"/>
      <c r="W211" s="1"/>
      <c r="X211" s="1"/>
      <c r="Y211" s="1"/>
      <c r="Z211" s="1"/>
    </row>
    <row r="212" spans="1:26">
      <c r="A212" s="1"/>
      <c r="B212" s="16"/>
      <c r="C212" s="16"/>
      <c r="D212" s="16"/>
      <c r="E212" s="16"/>
      <c r="F212" s="16"/>
      <c r="G212" s="16"/>
      <c r="K212" s="1"/>
      <c r="L212" s="1"/>
      <c r="M212" s="1"/>
      <c r="N212" s="1"/>
      <c r="O212" s="1"/>
      <c r="P212" s="1"/>
      <c r="Q212" s="1"/>
      <c r="R212" s="1"/>
      <c r="S212" s="1"/>
      <c r="T212" s="1"/>
      <c r="U212" s="1"/>
      <c r="V212" s="1"/>
      <c r="W212" s="1"/>
      <c r="X212" s="1"/>
      <c r="Y212" s="1"/>
      <c r="Z212" s="1"/>
    </row>
    <row r="213" spans="1:26">
      <c r="A213" s="1"/>
      <c r="B213" s="16"/>
      <c r="C213" s="16"/>
      <c r="D213" s="16"/>
      <c r="E213" s="16"/>
      <c r="F213" s="16"/>
      <c r="G213" s="16"/>
      <c r="K213" s="1"/>
      <c r="L213" s="1"/>
      <c r="M213" s="1"/>
      <c r="N213" s="1"/>
      <c r="O213" s="1"/>
      <c r="P213" s="1"/>
      <c r="Q213" s="1"/>
      <c r="R213" s="1"/>
      <c r="S213" s="1"/>
      <c r="T213" s="1"/>
      <c r="U213" s="1"/>
      <c r="V213" s="1"/>
      <c r="W213" s="1"/>
      <c r="X213" s="1"/>
      <c r="Y213" s="1"/>
      <c r="Z213" s="1"/>
    </row>
    <row r="214" spans="1:26">
      <c r="A214" s="1"/>
      <c r="B214" s="16"/>
      <c r="C214" s="16"/>
      <c r="D214" s="16"/>
      <c r="E214" s="16"/>
      <c r="F214" s="16"/>
      <c r="G214" s="16"/>
      <c r="K214" s="1"/>
      <c r="L214" s="1"/>
      <c r="M214" s="1"/>
      <c r="N214" s="1"/>
      <c r="O214" s="1"/>
      <c r="P214" s="1"/>
      <c r="Q214" s="1"/>
      <c r="R214" s="1"/>
      <c r="S214" s="1"/>
      <c r="T214" s="1"/>
      <c r="U214" s="1"/>
      <c r="V214" s="1"/>
      <c r="W214" s="1"/>
      <c r="X214" s="1"/>
      <c r="Y214" s="1"/>
      <c r="Z214" s="1"/>
    </row>
    <row r="215" spans="1:26">
      <c r="A215" s="1"/>
      <c r="B215" s="16"/>
      <c r="C215" s="16"/>
      <c r="D215" s="16"/>
      <c r="E215" s="16"/>
      <c r="F215" s="16"/>
      <c r="G215" s="16"/>
      <c r="K215" s="1"/>
      <c r="L215" s="1"/>
      <c r="M215" s="1"/>
      <c r="N215" s="1"/>
      <c r="O215" s="1"/>
      <c r="P215" s="1"/>
      <c r="Q215" s="1"/>
      <c r="R215" s="1"/>
      <c r="S215" s="1"/>
      <c r="T215" s="1"/>
      <c r="U215" s="1"/>
      <c r="V215" s="1"/>
      <c r="W215" s="1"/>
      <c r="X215" s="1"/>
      <c r="Y215" s="1"/>
      <c r="Z215" s="1"/>
    </row>
    <row r="216" spans="1:26">
      <c r="A216" s="1"/>
      <c r="B216" s="16"/>
      <c r="C216" s="16"/>
      <c r="D216" s="16"/>
      <c r="E216" s="16"/>
      <c r="F216" s="16"/>
      <c r="G216" s="16"/>
      <c r="K216" s="1"/>
      <c r="L216" s="1"/>
      <c r="M216" s="1"/>
      <c r="N216" s="1"/>
      <c r="O216" s="1"/>
      <c r="P216" s="1"/>
      <c r="Q216" s="1"/>
      <c r="R216" s="1"/>
      <c r="S216" s="1"/>
      <c r="T216" s="1"/>
      <c r="U216" s="1"/>
      <c r="V216" s="1"/>
      <c r="W216" s="1"/>
      <c r="X216" s="1"/>
      <c r="Y216" s="1"/>
      <c r="Z216" s="1"/>
    </row>
    <row r="217" spans="1:26">
      <c r="A217" s="1"/>
      <c r="B217" s="16"/>
      <c r="C217" s="16"/>
      <c r="D217" s="16"/>
      <c r="E217" s="16"/>
      <c r="F217" s="16"/>
      <c r="G217" s="16"/>
      <c r="K217" s="1"/>
      <c r="L217" s="1"/>
      <c r="M217" s="1"/>
      <c r="N217" s="1"/>
      <c r="O217" s="1"/>
      <c r="P217" s="1"/>
      <c r="Q217" s="1"/>
      <c r="R217" s="1"/>
      <c r="S217" s="1"/>
      <c r="T217" s="1"/>
      <c r="U217" s="1"/>
      <c r="V217" s="1"/>
      <c r="W217" s="1"/>
      <c r="X217" s="1"/>
      <c r="Y217" s="1"/>
      <c r="Z217" s="1"/>
    </row>
    <row r="218" spans="1:26">
      <c r="A218" s="1"/>
      <c r="B218" s="16"/>
      <c r="C218" s="16"/>
      <c r="D218" s="16"/>
      <c r="E218" s="16"/>
      <c r="F218" s="16"/>
      <c r="G218" s="16"/>
      <c r="K218" s="1"/>
      <c r="L218" s="1"/>
      <c r="M218" s="1"/>
      <c r="N218" s="1"/>
      <c r="O218" s="1"/>
      <c r="P218" s="1"/>
      <c r="Q218" s="1"/>
      <c r="R218" s="1"/>
      <c r="S218" s="1"/>
      <c r="T218" s="1"/>
      <c r="U218" s="1"/>
      <c r="V218" s="1"/>
      <c r="W218" s="1"/>
      <c r="X218" s="1"/>
      <c r="Y218" s="1"/>
      <c r="Z218" s="1"/>
    </row>
    <row r="219" spans="1:26">
      <c r="A219" s="1"/>
      <c r="B219" s="16"/>
      <c r="C219" s="16"/>
      <c r="D219" s="16"/>
      <c r="E219" s="16"/>
      <c r="F219" s="16"/>
      <c r="G219" s="16"/>
      <c r="K219" s="1"/>
      <c r="L219" s="1"/>
      <c r="M219" s="1"/>
      <c r="N219" s="1"/>
      <c r="O219" s="1"/>
      <c r="P219" s="1"/>
      <c r="Q219" s="1"/>
      <c r="R219" s="1"/>
      <c r="S219" s="1"/>
      <c r="T219" s="1"/>
      <c r="U219" s="1"/>
      <c r="V219" s="1"/>
      <c r="W219" s="1"/>
      <c r="X219" s="1"/>
      <c r="Y219" s="1"/>
      <c r="Z219" s="1"/>
    </row>
    <row r="220" spans="1:26">
      <c r="A220" s="1"/>
      <c r="B220" s="16"/>
      <c r="C220" s="16"/>
      <c r="D220" s="16"/>
      <c r="E220" s="16"/>
      <c r="F220" s="16"/>
      <c r="G220" s="16"/>
      <c r="K220" s="1"/>
      <c r="L220" s="1"/>
      <c r="M220" s="1"/>
      <c r="N220" s="1"/>
      <c r="O220" s="1"/>
      <c r="P220" s="1"/>
      <c r="Q220" s="1"/>
      <c r="R220" s="1"/>
      <c r="S220" s="1"/>
      <c r="T220" s="1"/>
      <c r="U220" s="1"/>
      <c r="V220" s="1"/>
      <c r="W220" s="1"/>
      <c r="X220" s="1"/>
      <c r="Y220" s="1"/>
      <c r="Z220" s="1"/>
    </row>
    <row r="221" spans="1:26">
      <c r="A221" s="1"/>
      <c r="B221" s="16"/>
      <c r="C221" s="16"/>
      <c r="D221" s="16"/>
      <c r="E221" s="16"/>
      <c r="F221" s="16"/>
      <c r="G221" s="16"/>
      <c r="K221" s="1"/>
      <c r="L221" s="1"/>
      <c r="M221" s="1"/>
      <c r="N221" s="1"/>
      <c r="O221" s="1"/>
      <c r="P221" s="1"/>
      <c r="Q221" s="1"/>
      <c r="R221" s="1"/>
      <c r="S221" s="1"/>
      <c r="T221" s="1"/>
      <c r="U221" s="1"/>
      <c r="V221" s="1"/>
      <c r="W221" s="1"/>
      <c r="X221" s="1"/>
      <c r="Y221" s="1"/>
      <c r="Z221" s="1"/>
    </row>
    <row r="222" spans="1:26">
      <c r="A222" s="1"/>
      <c r="B222" s="16"/>
      <c r="C222" s="16"/>
      <c r="D222" s="16"/>
      <c r="E222" s="16"/>
      <c r="F222" s="16"/>
      <c r="G222" s="16"/>
      <c r="K222" s="1"/>
      <c r="L222" s="1"/>
      <c r="M222" s="1"/>
      <c r="N222" s="1"/>
      <c r="O222" s="1"/>
      <c r="P222" s="1"/>
      <c r="Q222" s="1"/>
      <c r="R222" s="1"/>
      <c r="S222" s="1"/>
      <c r="T222" s="1"/>
      <c r="U222" s="1"/>
      <c r="V222" s="1"/>
      <c r="W222" s="1"/>
      <c r="X222" s="1"/>
      <c r="Y222" s="1"/>
      <c r="Z222" s="1"/>
    </row>
    <row r="223" spans="1:26">
      <c r="A223" s="1"/>
      <c r="B223" s="16"/>
      <c r="C223" s="16"/>
      <c r="D223" s="16"/>
      <c r="E223" s="16"/>
      <c r="F223" s="16"/>
      <c r="G223" s="16"/>
      <c r="K223" s="1"/>
      <c r="L223" s="1"/>
      <c r="M223" s="1"/>
      <c r="N223" s="1"/>
      <c r="O223" s="1"/>
      <c r="P223" s="1"/>
      <c r="Q223" s="1"/>
      <c r="R223" s="1"/>
      <c r="S223" s="1"/>
      <c r="T223" s="1"/>
      <c r="U223" s="1"/>
      <c r="V223" s="1"/>
      <c r="W223" s="1"/>
      <c r="X223" s="1"/>
      <c r="Y223" s="1"/>
      <c r="Z223" s="1"/>
    </row>
    <row r="224" spans="1:26">
      <c r="A224" s="1"/>
      <c r="B224" s="16"/>
      <c r="C224" s="16"/>
      <c r="D224" s="16"/>
      <c r="E224" s="16"/>
      <c r="F224" s="16"/>
      <c r="G224" s="16"/>
      <c r="K224" s="1"/>
      <c r="L224" s="1"/>
      <c r="M224" s="1"/>
      <c r="N224" s="1"/>
      <c r="O224" s="1"/>
      <c r="P224" s="1"/>
      <c r="Q224" s="1"/>
      <c r="R224" s="1"/>
      <c r="S224" s="1"/>
      <c r="T224" s="1"/>
      <c r="U224" s="1"/>
      <c r="V224" s="1"/>
      <c r="W224" s="1"/>
      <c r="X224" s="1"/>
      <c r="Y224" s="1"/>
      <c r="Z224" s="1"/>
    </row>
    <row r="225" spans="1:26">
      <c r="A225" s="1"/>
      <c r="B225" s="16"/>
      <c r="C225" s="16"/>
      <c r="D225" s="16"/>
      <c r="E225" s="16"/>
      <c r="F225" s="16"/>
      <c r="G225" s="16"/>
      <c r="K225" s="1"/>
      <c r="L225" s="1"/>
      <c r="M225" s="1"/>
      <c r="N225" s="1"/>
      <c r="O225" s="1"/>
      <c r="P225" s="1"/>
      <c r="Q225" s="1"/>
      <c r="R225" s="1"/>
      <c r="S225" s="1"/>
      <c r="T225" s="1"/>
      <c r="U225" s="1"/>
      <c r="V225" s="1"/>
      <c r="W225" s="1"/>
      <c r="X225" s="1"/>
      <c r="Y225" s="1"/>
      <c r="Z225" s="1"/>
    </row>
    <row r="226" spans="1:26">
      <c r="A226" s="1"/>
      <c r="B226" s="16"/>
      <c r="C226" s="16"/>
      <c r="D226" s="16"/>
      <c r="E226" s="16"/>
      <c r="F226" s="16"/>
      <c r="G226" s="16"/>
      <c r="K226" s="1"/>
      <c r="L226" s="1"/>
      <c r="M226" s="1"/>
      <c r="N226" s="1"/>
      <c r="O226" s="1"/>
      <c r="P226" s="1"/>
      <c r="Q226" s="1"/>
      <c r="R226" s="1"/>
      <c r="S226" s="1"/>
      <c r="T226" s="1"/>
      <c r="U226" s="1"/>
      <c r="V226" s="1"/>
      <c r="W226" s="1"/>
      <c r="X226" s="1"/>
      <c r="Y226" s="1"/>
      <c r="Z226" s="1"/>
    </row>
    <row r="227" spans="1:26">
      <c r="A227" s="1"/>
      <c r="B227" s="16"/>
      <c r="C227" s="16"/>
      <c r="D227" s="16"/>
      <c r="E227" s="16"/>
      <c r="F227" s="16"/>
      <c r="G227" s="16"/>
      <c r="K227" s="1"/>
      <c r="L227" s="1"/>
      <c r="M227" s="1"/>
      <c r="N227" s="1"/>
      <c r="O227" s="1"/>
      <c r="P227" s="1"/>
      <c r="Q227" s="1"/>
      <c r="R227" s="1"/>
      <c r="S227" s="1"/>
      <c r="T227" s="1"/>
      <c r="U227" s="1"/>
      <c r="V227" s="1"/>
      <c r="W227" s="1"/>
      <c r="X227" s="1"/>
      <c r="Y227" s="1"/>
      <c r="Z227" s="1"/>
    </row>
    <row r="228" spans="1:26">
      <c r="A228" s="1"/>
      <c r="B228" s="16"/>
      <c r="C228" s="16"/>
      <c r="D228" s="16"/>
      <c r="E228" s="16"/>
      <c r="F228" s="16"/>
      <c r="G228" s="16"/>
      <c r="K228" s="1"/>
      <c r="L228" s="1"/>
      <c r="M228" s="1"/>
      <c r="N228" s="1"/>
      <c r="O228" s="1"/>
      <c r="P228" s="1"/>
      <c r="Q228" s="1"/>
      <c r="R228" s="1"/>
      <c r="S228" s="1"/>
      <c r="T228" s="1"/>
      <c r="U228" s="1"/>
      <c r="V228" s="1"/>
      <c r="W228" s="1"/>
      <c r="X228" s="1"/>
      <c r="Y228" s="1"/>
      <c r="Z228" s="1"/>
    </row>
    <row r="229" spans="1:26">
      <c r="A229" s="1"/>
      <c r="B229" s="16"/>
      <c r="C229" s="16"/>
      <c r="D229" s="16"/>
      <c r="E229" s="16"/>
      <c r="F229" s="16"/>
      <c r="G229" s="16"/>
      <c r="K229" s="1"/>
      <c r="L229" s="1"/>
      <c r="M229" s="1"/>
      <c r="N229" s="1"/>
      <c r="O229" s="1"/>
      <c r="P229" s="1"/>
      <c r="Q229" s="1"/>
      <c r="R229" s="1"/>
      <c r="S229" s="1"/>
      <c r="T229" s="1"/>
      <c r="U229" s="1"/>
      <c r="V229" s="1"/>
      <c r="W229" s="1"/>
      <c r="X229" s="1"/>
      <c r="Y229" s="1"/>
      <c r="Z229" s="1"/>
    </row>
    <row r="230" spans="1:26">
      <c r="A230" s="1"/>
      <c r="B230" s="16"/>
      <c r="C230" s="16"/>
      <c r="D230" s="16"/>
      <c r="E230" s="16"/>
      <c r="F230" s="16"/>
      <c r="G230" s="16"/>
      <c r="K230" s="1"/>
      <c r="L230" s="1"/>
      <c r="M230" s="1"/>
      <c r="N230" s="1"/>
      <c r="O230" s="1"/>
      <c r="P230" s="1"/>
      <c r="Q230" s="1"/>
      <c r="R230" s="1"/>
      <c r="S230" s="1"/>
      <c r="T230" s="1"/>
      <c r="U230" s="1"/>
      <c r="V230" s="1"/>
      <c r="W230" s="1"/>
      <c r="X230" s="1"/>
      <c r="Y230" s="1"/>
      <c r="Z230" s="1"/>
    </row>
    <row r="231" spans="1:26">
      <c r="A231" s="1"/>
      <c r="B231" s="16"/>
      <c r="C231" s="16"/>
      <c r="D231" s="16"/>
      <c r="E231" s="16"/>
      <c r="F231" s="16"/>
      <c r="G231" s="16"/>
      <c r="K231" s="1"/>
      <c r="L231" s="1"/>
      <c r="M231" s="1"/>
      <c r="N231" s="1"/>
      <c r="O231" s="1"/>
      <c r="P231" s="1"/>
      <c r="Q231" s="1"/>
      <c r="R231" s="1"/>
      <c r="S231" s="1"/>
      <c r="T231" s="1"/>
      <c r="U231" s="1"/>
      <c r="V231" s="1"/>
      <c r="W231" s="1"/>
      <c r="X231" s="1"/>
      <c r="Y231" s="1"/>
      <c r="Z231" s="1"/>
    </row>
    <row r="232" spans="1:26">
      <c r="A232" s="1"/>
      <c r="B232" s="16"/>
      <c r="C232" s="16"/>
      <c r="D232" s="16"/>
      <c r="E232" s="16"/>
      <c r="F232" s="16"/>
      <c r="G232" s="16"/>
      <c r="K232" s="1"/>
      <c r="L232" s="1"/>
      <c r="M232" s="1"/>
      <c r="N232" s="1"/>
      <c r="O232" s="1"/>
      <c r="P232" s="1"/>
      <c r="Q232" s="1"/>
      <c r="R232" s="1"/>
      <c r="S232" s="1"/>
      <c r="T232" s="1"/>
      <c r="U232" s="1"/>
      <c r="V232" s="1"/>
      <c r="W232" s="1"/>
      <c r="X232" s="1"/>
      <c r="Y232" s="1"/>
      <c r="Z232" s="1"/>
    </row>
    <row r="233" spans="1:26">
      <c r="A233" s="1"/>
      <c r="B233" s="16"/>
      <c r="C233" s="16"/>
      <c r="D233" s="16"/>
      <c r="E233" s="16"/>
      <c r="F233" s="16"/>
      <c r="G233" s="16"/>
      <c r="K233" s="1"/>
      <c r="L233" s="1"/>
      <c r="M233" s="1"/>
      <c r="N233" s="1"/>
      <c r="O233" s="1"/>
      <c r="P233" s="1"/>
      <c r="Q233" s="1"/>
      <c r="R233" s="1"/>
      <c r="S233" s="1"/>
      <c r="T233" s="1"/>
      <c r="U233" s="1"/>
      <c r="V233" s="1"/>
      <c r="W233" s="1"/>
      <c r="X233" s="1"/>
      <c r="Y233" s="1"/>
      <c r="Z233" s="1"/>
    </row>
    <row r="234" spans="1:26">
      <c r="A234" s="1"/>
      <c r="B234" s="16"/>
      <c r="C234" s="16"/>
      <c r="D234" s="16"/>
      <c r="E234" s="16"/>
      <c r="F234" s="16"/>
      <c r="G234" s="16"/>
      <c r="K234" s="1"/>
      <c r="L234" s="1"/>
      <c r="M234" s="1"/>
      <c r="N234" s="1"/>
      <c r="O234" s="1"/>
      <c r="P234" s="1"/>
      <c r="Q234" s="1"/>
      <c r="R234" s="1"/>
      <c r="S234" s="1"/>
      <c r="T234" s="1"/>
      <c r="U234" s="1"/>
      <c r="V234" s="1"/>
      <c r="W234" s="1"/>
      <c r="X234" s="1"/>
      <c r="Y234" s="1"/>
      <c r="Z234" s="1"/>
    </row>
    <row r="235" spans="1:26">
      <c r="A235" s="1"/>
      <c r="B235" s="16"/>
      <c r="C235" s="16"/>
      <c r="D235" s="16"/>
      <c r="E235" s="16"/>
      <c r="F235" s="16"/>
      <c r="G235" s="16"/>
      <c r="K235" s="1"/>
      <c r="L235" s="1"/>
      <c r="M235" s="1"/>
      <c r="N235" s="1"/>
      <c r="O235" s="1"/>
      <c r="P235" s="1"/>
      <c r="Q235" s="1"/>
      <c r="R235" s="1"/>
      <c r="S235" s="1"/>
      <c r="T235" s="1"/>
      <c r="U235" s="1"/>
      <c r="V235" s="1"/>
      <c r="W235" s="1"/>
      <c r="X235" s="1"/>
      <c r="Y235" s="1"/>
      <c r="Z235" s="1"/>
    </row>
    <row r="236" spans="1:26">
      <c r="A236" s="1"/>
      <c r="B236" s="16"/>
      <c r="C236" s="16"/>
      <c r="D236" s="16"/>
      <c r="E236" s="16"/>
      <c r="F236" s="16"/>
      <c r="G236" s="16"/>
      <c r="K236" s="1"/>
      <c r="L236" s="1"/>
      <c r="M236" s="1"/>
      <c r="N236" s="1"/>
      <c r="O236" s="1"/>
      <c r="P236" s="1"/>
      <c r="Q236" s="1"/>
      <c r="R236" s="1"/>
      <c r="S236" s="1"/>
      <c r="T236" s="1"/>
      <c r="U236" s="1"/>
      <c r="V236" s="1"/>
      <c r="W236" s="1"/>
      <c r="X236" s="1"/>
      <c r="Y236" s="1"/>
      <c r="Z236" s="1"/>
    </row>
    <row r="237" spans="1:26">
      <c r="A237" s="1"/>
      <c r="B237" s="16"/>
      <c r="C237" s="16"/>
      <c r="D237" s="16"/>
      <c r="E237" s="16"/>
      <c r="F237" s="16"/>
      <c r="G237" s="16"/>
      <c r="K237" s="1"/>
      <c r="L237" s="1"/>
      <c r="M237" s="1"/>
      <c r="N237" s="1"/>
      <c r="O237" s="1"/>
      <c r="P237" s="1"/>
      <c r="Q237" s="1"/>
      <c r="R237" s="1"/>
      <c r="S237" s="1"/>
      <c r="T237" s="1"/>
      <c r="U237" s="1"/>
      <c r="V237" s="1"/>
      <c r="W237" s="1"/>
      <c r="X237" s="1"/>
      <c r="Y237" s="1"/>
      <c r="Z237" s="1"/>
    </row>
    <row r="238" spans="1:26">
      <c r="A238" s="1"/>
      <c r="B238" s="16"/>
      <c r="C238" s="16"/>
      <c r="D238" s="16"/>
      <c r="E238" s="16"/>
      <c r="F238" s="16"/>
      <c r="G238" s="16"/>
      <c r="K238" s="1"/>
      <c r="L238" s="1"/>
      <c r="M238" s="1"/>
      <c r="N238" s="1"/>
      <c r="O238" s="1"/>
      <c r="P238" s="1"/>
      <c r="Q238" s="1"/>
      <c r="R238" s="1"/>
      <c r="S238" s="1"/>
      <c r="T238" s="1"/>
      <c r="U238" s="1"/>
      <c r="V238" s="1"/>
      <c r="W238" s="1"/>
      <c r="X238" s="1"/>
      <c r="Y238" s="1"/>
      <c r="Z238" s="1"/>
    </row>
    <row r="239" spans="1:26">
      <c r="A239" s="1"/>
      <c r="B239" s="16"/>
      <c r="C239" s="16"/>
      <c r="D239" s="16"/>
      <c r="E239" s="16"/>
      <c r="F239" s="16"/>
      <c r="G239" s="16"/>
      <c r="K239" s="1"/>
      <c r="L239" s="1"/>
      <c r="M239" s="1"/>
      <c r="N239" s="1"/>
      <c r="O239" s="1"/>
      <c r="P239" s="1"/>
      <c r="Q239" s="1"/>
      <c r="R239" s="1"/>
      <c r="S239" s="1"/>
      <c r="T239" s="1"/>
      <c r="U239" s="1"/>
      <c r="V239" s="1"/>
      <c r="W239" s="1"/>
      <c r="X239" s="1"/>
      <c r="Y239" s="1"/>
      <c r="Z239" s="1"/>
    </row>
    <row r="240" spans="1:26">
      <c r="A240" s="1"/>
      <c r="B240" s="16"/>
      <c r="C240" s="16"/>
      <c r="D240" s="16"/>
      <c r="E240" s="16"/>
      <c r="F240" s="16"/>
      <c r="G240" s="16"/>
      <c r="K240" s="1"/>
      <c r="L240" s="1"/>
      <c r="M240" s="1"/>
      <c r="N240" s="1"/>
      <c r="O240" s="1"/>
      <c r="P240" s="1"/>
      <c r="Q240" s="1"/>
      <c r="R240" s="1"/>
      <c r="S240" s="1"/>
      <c r="T240" s="1"/>
      <c r="U240" s="1"/>
      <c r="V240" s="1"/>
      <c r="W240" s="1"/>
      <c r="X240" s="1"/>
      <c r="Y240" s="1"/>
      <c r="Z240" s="1"/>
    </row>
    <row r="241" spans="1:26">
      <c r="A241" s="1"/>
      <c r="B241" s="16"/>
      <c r="C241" s="16"/>
      <c r="D241" s="16"/>
      <c r="E241" s="16"/>
      <c r="F241" s="16"/>
      <c r="G241" s="16"/>
      <c r="K241" s="1"/>
      <c r="L241" s="1"/>
      <c r="M241" s="1"/>
      <c r="N241" s="1"/>
      <c r="O241" s="1"/>
      <c r="P241" s="1"/>
      <c r="Q241" s="1"/>
      <c r="R241" s="1"/>
      <c r="S241" s="1"/>
      <c r="T241" s="1"/>
      <c r="U241" s="1"/>
      <c r="V241" s="1"/>
      <c r="W241" s="1"/>
      <c r="X241" s="1"/>
      <c r="Y241" s="1"/>
      <c r="Z241" s="1"/>
    </row>
    <row r="242" spans="1:26">
      <c r="A242" s="1"/>
      <c r="B242" s="16"/>
      <c r="C242" s="16"/>
      <c r="D242" s="16"/>
      <c r="E242" s="16"/>
      <c r="F242" s="16"/>
      <c r="G242" s="16"/>
      <c r="K242" s="1"/>
      <c r="L242" s="1"/>
      <c r="M242" s="1"/>
      <c r="N242" s="1"/>
      <c r="O242" s="1"/>
      <c r="P242" s="1"/>
      <c r="Q242" s="1"/>
      <c r="R242" s="1"/>
      <c r="S242" s="1"/>
      <c r="T242" s="1"/>
      <c r="U242" s="1"/>
      <c r="V242" s="1"/>
      <c r="W242" s="1"/>
      <c r="X242" s="1"/>
      <c r="Y242" s="1"/>
      <c r="Z242" s="1"/>
    </row>
    <row r="243" spans="1:26">
      <c r="A243" s="1"/>
      <c r="B243" s="16"/>
      <c r="C243" s="16"/>
      <c r="D243" s="16"/>
      <c r="E243" s="16"/>
      <c r="F243" s="16"/>
      <c r="G243" s="16"/>
      <c r="K243" s="1"/>
      <c r="L243" s="1"/>
      <c r="M243" s="1"/>
      <c r="N243" s="1"/>
      <c r="O243" s="1"/>
      <c r="P243" s="1"/>
      <c r="Q243" s="1"/>
      <c r="R243" s="1"/>
      <c r="S243" s="1"/>
      <c r="T243" s="1"/>
      <c r="U243" s="1"/>
      <c r="V243" s="1"/>
      <c r="W243" s="1"/>
      <c r="X243" s="1"/>
      <c r="Y243" s="1"/>
      <c r="Z243" s="1"/>
    </row>
    <row r="244" spans="1:26">
      <c r="A244" s="1"/>
      <c r="B244" s="16"/>
      <c r="C244" s="16"/>
      <c r="D244" s="16"/>
      <c r="E244" s="16"/>
      <c r="F244" s="16"/>
      <c r="G244" s="16"/>
      <c r="K244" s="1"/>
      <c r="L244" s="1"/>
      <c r="M244" s="1"/>
      <c r="N244" s="1"/>
      <c r="O244" s="1"/>
      <c r="P244" s="1"/>
      <c r="Q244" s="1"/>
      <c r="R244" s="1"/>
      <c r="S244" s="1"/>
      <c r="T244" s="1"/>
      <c r="U244" s="1"/>
      <c r="V244" s="1"/>
      <c r="W244" s="1"/>
      <c r="X244" s="1"/>
      <c r="Y244" s="1"/>
      <c r="Z244" s="1"/>
    </row>
    <row r="245" spans="1:26">
      <c r="A245" s="1"/>
      <c r="B245" s="16"/>
      <c r="C245" s="16"/>
      <c r="D245" s="16"/>
      <c r="E245" s="16"/>
      <c r="F245" s="16"/>
      <c r="G245" s="16"/>
      <c r="K245" s="1"/>
      <c r="L245" s="1"/>
      <c r="M245" s="1"/>
      <c r="N245" s="1"/>
      <c r="O245" s="1"/>
      <c r="P245" s="1"/>
      <c r="Q245" s="1"/>
      <c r="R245" s="1"/>
      <c r="S245" s="1"/>
      <c r="T245" s="1"/>
      <c r="U245" s="1"/>
      <c r="V245" s="1"/>
      <c r="W245" s="1"/>
      <c r="X245" s="1"/>
      <c r="Y245" s="1"/>
      <c r="Z245" s="1"/>
    </row>
    <row r="246" spans="1:26">
      <c r="A246" s="1"/>
      <c r="B246" s="16"/>
      <c r="C246" s="16"/>
      <c r="D246" s="16"/>
      <c r="E246" s="16"/>
      <c r="F246" s="16"/>
      <c r="G246" s="16"/>
      <c r="K246" s="1"/>
      <c r="L246" s="1"/>
      <c r="M246" s="1"/>
      <c r="N246" s="1"/>
      <c r="O246" s="1"/>
      <c r="P246" s="1"/>
      <c r="Q246" s="1"/>
      <c r="R246" s="1"/>
      <c r="S246" s="1"/>
      <c r="T246" s="1"/>
      <c r="U246" s="1"/>
      <c r="V246" s="1"/>
      <c r="W246" s="1"/>
      <c r="X246" s="1"/>
      <c r="Y246" s="1"/>
      <c r="Z246" s="1"/>
    </row>
    <row r="247" spans="1:26">
      <c r="A247" s="1"/>
      <c r="B247" s="16"/>
      <c r="C247" s="16"/>
      <c r="D247" s="16"/>
      <c r="E247" s="16"/>
      <c r="F247" s="16"/>
      <c r="G247" s="16"/>
      <c r="K247" s="1"/>
      <c r="L247" s="1"/>
      <c r="M247" s="1"/>
      <c r="N247" s="1"/>
      <c r="O247" s="1"/>
      <c r="P247" s="1"/>
      <c r="Q247" s="1"/>
      <c r="R247" s="1"/>
      <c r="S247" s="1"/>
      <c r="T247" s="1"/>
      <c r="U247" s="1"/>
      <c r="V247" s="1"/>
      <c r="W247" s="1"/>
      <c r="X247" s="1"/>
      <c r="Y247" s="1"/>
      <c r="Z247" s="1"/>
    </row>
    <row r="248" spans="1:26">
      <c r="A248" s="1"/>
      <c r="B248" s="16"/>
      <c r="C248" s="16"/>
      <c r="D248" s="16"/>
      <c r="E248" s="16"/>
      <c r="F248" s="16"/>
      <c r="G248" s="16"/>
      <c r="K248" s="1"/>
      <c r="L248" s="1"/>
      <c r="M248" s="1"/>
      <c r="N248" s="1"/>
      <c r="O248" s="1"/>
      <c r="P248" s="1"/>
      <c r="Q248" s="1"/>
      <c r="R248" s="1"/>
      <c r="S248" s="1"/>
      <c r="T248" s="1"/>
      <c r="U248" s="1"/>
      <c r="V248" s="1"/>
      <c r="W248" s="1"/>
      <c r="X248" s="1"/>
      <c r="Y248" s="1"/>
      <c r="Z248" s="1"/>
    </row>
    <row r="249" spans="1:26">
      <c r="A249" s="1"/>
      <c r="B249" s="16"/>
      <c r="C249" s="16"/>
      <c r="D249" s="16"/>
      <c r="E249" s="16"/>
      <c r="F249" s="16"/>
      <c r="G249" s="16"/>
      <c r="K249" s="1"/>
      <c r="L249" s="1"/>
      <c r="M249" s="1"/>
      <c r="N249" s="1"/>
      <c r="O249" s="1"/>
      <c r="P249" s="1"/>
      <c r="Q249" s="1"/>
      <c r="R249" s="1"/>
      <c r="S249" s="1"/>
      <c r="T249" s="1"/>
      <c r="U249" s="1"/>
      <c r="V249" s="1"/>
      <c r="W249" s="1"/>
      <c r="X249" s="1"/>
      <c r="Y249" s="1"/>
      <c r="Z249" s="1"/>
    </row>
    <row r="250" spans="1:26">
      <c r="A250" s="1"/>
      <c r="B250" s="16"/>
      <c r="C250" s="16"/>
      <c r="D250" s="16"/>
      <c r="E250" s="16"/>
      <c r="F250" s="16"/>
      <c r="G250" s="16"/>
      <c r="K250" s="1"/>
      <c r="L250" s="1"/>
      <c r="M250" s="1"/>
      <c r="N250" s="1"/>
      <c r="O250" s="1"/>
      <c r="P250" s="1"/>
      <c r="Q250" s="1"/>
      <c r="R250" s="1"/>
      <c r="S250" s="1"/>
      <c r="T250" s="1"/>
      <c r="U250" s="1"/>
      <c r="V250" s="1"/>
      <c r="W250" s="1"/>
      <c r="X250" s="1"/>
      <c r="Y250" s="1"/>
      <c r="Z250" s="1"/>
    </row>
    <row r="251" spans="1:26">
      <c r="A251" s="1"/>
      <c r="B251" s="16"/>
      <c r="C251" s="16"/>
      <c r="D251" s="16"/>
      <c r="E251" s="16"/>
      <c r="F251" s="16"/>
      <c r="G251" s="16"/>
      <c r="K251" s="1"/>
      <c r="L251" s="1"/>
      <c r="M251" s="1"/>
      <c r="N251" s="1"/>
      <c r="O251" s="1"/>
      <c r="P251" s="1"/>
      <c r="Q251" s="1"/>
      <c r="R251" s="1"/>
      <c r="S251" s="1"/>
      <c r="T251" s="1"/>
      <c r="U251" s="1"/>
      <c r="V251" s="1"/>
      <c r="W251" s="1"/>
      <c r="X251" s="1"/>
      <c r="Y251" s="1"/>
      <c r="Z251" s="1"/>
    </row>
    <row r="252" spans="1:26">
      <c r="A252" s="1"/>
      <c r="B252" s="16"/>
      <c r="C252" s="16"/>
      <c r="D252" s="16"/>
      <c r="E252" s="16"/>
      <c r="F252" s="16"/>
      <c r="G252" s="16"/>
      <c r="K252" s="1"/>
      <c r="L252" s="1"/>
      <c r="M252" s="1"/>
      <c r="N252" s="1"/>
      <c r="O252" s="1"/>
      <c r="P252" s="1"/>
      <c r="Q252" s="1"/>
      <c r="R252" s="1"/>
      <c r="S252" s="1"/>
      <c r="T252" s="1"/>
      <c r="U252" s="1"/>
      <c r="V252" s="1"/>
      <c r="W252" s="1"/>
      <c r="X252" s="1"/>
      <c r="Y252" s="1"/>
      <c r="Z252" s="1"/>
    </row>
    <row r="253" spans="1:26">
      <c r="A253" s="1"/>
      <c r="B253" s="16"/>
      <c r="C253" s="16"/>
      <c r="D253" s="16"/>
      <c r="E253" s="16"/>
      <c r="F253" s="16"/>
      <c r="G253" s="16"/>
      <c r="K253" s="1"/>
      <c r="L253" s="1"/>
      <c r="M253" s="1"/>
      <c r="N253" s="1"/>
      <c r="O253" s="1"/>
      <c r="P253" s="1"/>
      <c r="Q253" s="1"/>
      <c r="R253" s="1"/>
      <c r="S253" s="1"/>
      <c r="T253" s="1"/>
      <c r="U253" s="1"/>
      <c r="V253" s="1"/>
      <c r="W253" s="1"/>
      <c r="X253" s="1"/>
      <c r="Y253" s="1"/>
      <c r="Z253" s="1"/>
    </row>
    <row r="254" spans="1:26">
      <c r="A254" s="1"/>
      <c r="B254" s="16"/>
      <c r="C254" s="16"/>
      <c r="D254" s="16"/>
      <c r="E254" s="16"/>
      <c r="F254" s="16"/>
      <c r="G254" s="16"/>
      <c r="K254" s="1"/>
      <c r="L254" s="1"/>
      <c r="M254" s="1"/>
      <c r="N254" s="1"/>
      <c r="O254" s="1"/>
      <c r="P254" s="1"/>
      <c r="Q254" s="1"/>
      <c r="R254" s="1"/>
      <c r="S254" s="1"/>
      <c r="T254" s="1"/>
      <c r="U254" s="1"/>
      <c r="V254" s="1"/>
      <c r="W254" s="1"/>
      <c r="X254" s="1"/>
      <c r="Y254" s="1"/>
      <c r="Z254" s="1"/>
    </row>
    <row r="255" spans="1:26">
      <c r="A255" s="1"/>
      <c r="B255" s="16"/>
      <c r="C255" s="16"/>
      <c r="D255" s="16"/>
      <c r="E255" s="16"/>
      <c r="F255" s="16"/>
      <c r="G255" s="16"/>
      <c r="K255" s="1"/>
      <c r="L255" s="1"/>
      <c r="M255" s="1"/>
      <c r="N255" s="1"/>
      <c r="O255" s="1"/>
      <c r="P255" s="1"/>
      <c r="Q255" s="1"/>
      <c r="R255" s="1"/>
      <c r="S255" s="1"/>
      <c r="T255" s="1"/>
      <c r="U255" s="1"/>
      <c r="V255" s="1"/>
      <c r="W255" s="1"/>
      <c r="X255" s="1"/>
      <c r="Y255" s="1"/>
      <c r="Z255" s="1"/>
    </row>
    <row r="256" spans="1:26">
      <c r="A256" s="1"/>
      <c r="B256" s="16"/>
      <c r="C256" s="16"/>
      <c r="D256" s="16"/>
      <c r="E256" s="16"/>
      <c r="F256" s="16"/>
      <c r="G256" s="16"/>
      <c r="K256" s="1"/>
      <c r="L256" s="1"/>
      <c r="M256" s="1"/>
      <c r="N256" s="1"/>
      <c r="O256" s="1"/>
      <c r="P256" s="1"/>
      <c r="Q256" s="1"/>
      <c r="R256" s="1"/>
      <c r="S256" s="1"/>
      <c r="T256" s="1"/>
      <c r="U256" s="1"/>
      <c r="V256" s="1"/>
      <c r="W256" s="1"/>
      <c r="X256" s="1"/>
      <c r="Y256" s="1"/>
      <c r="Z256" s="1"/>
    </row>
    <row r="257" spans="1:26">
      <c r="A257" s="1"/>
      <c r="B257" s="16"/>
      <c r="C257" s="16"/>
      <c r="D257" s="16"/>
      <c r="E257" s="16"/>
      <c r="F257" s="16"/>
      <c r="G257" s="16"/>
      <c r="K257" s="1"/>
      <c r="L257" s="1"/>
      <c r="M257" s="1"/>
      <c r="N257" s="1"/>
      <c r="O257" s="1"/>
      <c r="P257" s="1"/>
      <c r="Q257" s="1"/>
      <c r="R257" s="1"/>
      <c r="S257" s="1"/>
      <c r="T257" s="1"/>
      <c r="U257" s="1"/>
      <c r="V257" s="1"/>
      <c r="W257" s="1"/>
      <c r="X257" s="1"/>
      <c r="Y257" s="1"/>
      <c r="Z257" s="1"/>
    </row>
    <row r="258" spans="1:26">
      <c r="A258" s="1"/>
      <c r="B258" s="16"/>
      <c r="C258" s="16"/>
      <c r="D258" s="16"/>
      <c r="E258" s="16"/>
      <c r="F258" s="16"/>
      <c r="G258" s="16"/>
      <c r="K258" s="1"/>
      <c r="L258" s="1"/>
      <c r="M258" s="1"/>
      <c r="N258" s="1"/>
      <c r="O258" s="1"/>
      <c r="P258" s="1"/>
      <c r="Q258" s="1"/>
      <c r="R258" s="1"/>
      <c r="S258" s="1"/>
      <c r="T258" s="1"/>
      <c r="U258" s="1"/>
      <c r="V258" s="1"/>
      <c r="W258" s="1"/>
      <c r="X258" s="1"/>
      <c r="Y258" s="1"/>
      <c r="Z258" s="1"/>
    </row>
    <row r="259" spans="1:26">
      <c r="A259" s="1"/>
      <c r="B259" s="16"/>
      <c r="C259" s="16"/>
      <c r="D259" s="16"/>
      <c r="E259" s="16"/>
      <c r="F259" s="16"/>
      <c r="G259" s="16"/>
      <c r="K259" s="1"/>
      <c r="L259" s="1"/>
      <c r="M259" s="1"/>
      <c r="N259" s="1"/>
      <c r="O259" s="1"/>
      <c r="P259" s="1"/>
      <c r="Q259" s="1"/>
      <c r="R259" s="1"/>
      <c r="S259" s="1"/>
      <c r="T259" s="1"/>
      <c r="U259" s="1"/>
      <c r="V259" s="1"/>
      <c r="W259" s="1"/>
      <c r="X259" s="1"/>
      <c r="Y259" s="1"/>
      <c r="Z259" s="1"/>
    </row>
    <row r="260" spans="1:26">
      <c r="A260" s="1"/>
      <c r="B260" s="16"/>
      <c r="C260" s="16"/>
      <c r="D260" s="16"/>
      <c r="E260" s="16"/>
      <c r="F260" s="16"/>
      <c r="G260" s="16"/>
      <c r="K260" s="1"/>
      <c r="L260" s="1"/>
      <c r="M260" s="1"/>
      <c r="N260" s="1"/>
      <c r="O260" s="1"/>
      <c r="P260" s="1"/>
      <c r="Q260" s="1"/>
      <c r="R260" s="1"/>
      <c r="S260" s="1"/>
      <c r="T260" s="1"/>
      <c r="U260" s="1"/>
      <c r="V260" s="1"/>
      <c r="W260" s="1"/>
      <c r="X260" s="1"/>
      <c r="Y260" s="1"/>
      <c r="Z260" s="1"/>
    </row>
    <row r="261" spans="1:26">
      <c r="A261" s="1"/>
      <c r="B261" s="16"/>
      <c r="C261" s="16"/>
      <c r="D261" s="16"/>
      <c r="E261" s="16"/>
      <c r="F261" s="16"/>
      <c r="G261" s="16"/>
      <c r="K261" s="1"/>
      <c r="L261" s="1"/>
      <c r="M261" s="1"/>
      <c r="N261" s="1"/>
      <c r="O261" s="1"/>
      <c r="P261" s="1"/>
      <c r="Q261" s="1"/>
      <c r="R261" s="1"/>
      <c r="S261" s="1"/>
      <c r="T261" s="1"/>
      <c r="U261" s="1"/>
      <c r="V261" s="1"/>
      <c r="W261" s="1"/>
      <c r="X261" s="1"/>
      <c r="Y261" s="1"/>
      <c r="Z261" s="1"/>
    </row>
    <row r="262" spans="1:26">
      <c r="A262" s="1"/>
      <c r="B262" s="16"/>
      <c r="C262" s="16"/>
      <c r="D262" s="16"/>
      <c r="E262" s="16"/>
      <c r="F262" s="16"/>
      <c r="G262" s="16"/>
      <c r="K262" s="1"/>
      <c r="L262" s="1"/>
      <c r="M262" s="1"/>
      <c r="N262" s="1"/>
      <c r="O262" s="1"/>
      <c r="P262" s="1"/>
      <c r="Q262" s="1"/>
      <c r="R262" s="1"/>
      <c r="S262" s="1"/>
      <c r="T262" s="1"/>
      <c r="U262" s="1"/>
      <c r="V262" s="1"/>
      <c r="W262" s="1"/>
      <c r="X262" s="1"/>
      <c r="Y262" s="1"/>
      <c r="Z262" s="1"/>
    </row>
    <row r="263" spans="1:26">
      <c r="A263" s="1"/>
      <c r="B263" s="16"/>
      <c r="C263" s="16"/>
      <c r="D263" s="16"/>
      <c r="E263" s="16"/>
      <c r="F263" s="16"/>
      <c r="G263" s="16"/>
      <c r="K263" s="1"/>
      <c r="L263" s="1"/>
      <c r="M263" s="1"/>
      <c r="N263" s="1"/>
      <c r="O263" s="1"/>
      <c r="P263" s="1"/>
      <c r="Q263" s="1"/>
      <c r="R263" s="1"/>
      <c r="S263" s="1"/>
      <c r="T263" s="1"/>
      <c r="U263" s="1"/>
      <c r="V263" s="1"/>
      <c r="W263" s="1"/>
      <c r="X263" s="1"/>
      <c r="Y263" s="1"/>
      <c r="Z263" s="1"/>
    </row>
    <row r="264" spans="1:26">
      <c r="A264" s="1"/>
      <c r="B264" s="16"/>
      <c r="C264" s="16"/>
      <c r="D264" s="16"/>
      <c r="E264" s="16"/>
      <c r="F264" s="16"/>
      <c r="G264" s="16"/>
      <c r="K264" s="1"/>
      <c r="L264" s="1"/>
      <c r="M264" s="1"/>
      <c r="N264" s="1"/>
      <c r="O264" s="1"/>
      <c r="P264" s="1"/>
      <c r="Q264" s="1"/>
      <c r="R264" s="1"/>
      <c r="S264" s="1"/>
      <c r="T264" s="1"/>
      <c r="U264" s="1"/>
      <c r="V264" s="1"/>
      <c r="W264" s="1"/>
      <c r="X264" s="1"/>
      <c r="Y264" s="1"/>
      <c r="Z264" s="1"/>
    </row>
    <row r="265" spans="1:26">
      <c r="A265" s="1"/>
      <c r="B265" s="16"/>
      <c r="C265" s="16"/>
      <c r="D265" s="16"/>
      <c r="E265" s="16"/>
      <c r="F265" s="16"/>
      <c r="G265" s="16"/>
      <c r="K265" s="1"/>
      <c r="L265" s="1"/>
      <c r="M265" s="1"/>
      <c r="N265" s="1"/>
      <c r="O265" s="1"/>
      <c r="P265" s="1"/>
      <c r="Q265" s="1"/>
      <c r="R265" s="1"/>
      <c r="S265" s="1"/>
      <c r="T265" s="1"/>
      <c r="U265" s="1"/>
      <c r="V265" s="1"/>
      <c r="W265" s="1"/>
      <c r="X265" s="1"/>
      <c r="Y265" s="1"/>
      <c r="Z265" s="1"/>
    </row>
    <row r="266" spans="1:26">
      <c r="A266" s="1"/>
      <c r="B266" s="16"/>
      <c r="C266" s="16"/>
      <c r="D266" s="16"/>
      <c r="E266" s="16"/>
      <c r="F266" s="16"/>
      <c r="G266" s="16"/>
      <c r="K266" s="1"/>
      <c r="L266" s="1"/>
      <c r="M266" s="1"/>
      <c r="N266" s="1"/>
      <c r="O266" s="1"/>
      <c r="P266" s="1"/>
      <c r="Q266" s="1"/>
      <c r="R266" s="1"/>
      <c r="S266" s="1"/>
      <c r="T266" s="1"/>
      <c r="U266" s="1"/>
      <c r="V266" s="1"/>
      <c r="W266" s="1"/>
      <c r="X266" s="1"/>
      <c r="Y266" s="1"/>
      <c r="Z266" s="1"/>
    </row>
    <row r="267" spans="1:26">
      <c r="A267" s="1"/>
      <c r="B267" s="16"/>
      <c r="C267" s="16"/>
      <c r="D267" s="16"/>
      <c r="E267" s="16"/>
      <c r="F267" s="16"/>
      <c r="G267" s="16"/>
      <c r="K267" s="1"/>
      <c r="L267" s="1"/>
      <c r="M267" s="1"/>
      <c r="N267" s="1"/>
      <c r="O267" s="1"/>
      <c r="P267" s="1"/>
      <c r="Q267" s="1"/>
      <c r="R267" s="1"/>
      <c r="S267" s="1"/>
      <c r="T267" s="1"/>
      <c r="U267" s="1"/>
      <c r="V267" s="1"/>
      <c r="W267" s="1"/>
      <c r="X267" s="1"/>
      <c r="Y267" s="1"/>
      <c r="Z267" s="1"/>
    </row>
    <row r="268" spans="1:26">
      <c r="A268" s="1"/>
      <c r="B268" s="16"/>
      <c r="C268" s="16"/>
      <c r="D268" s="16"/>
      <c r="E268" s="16"/>
      <c r="F268" s="16"/>
      <c r="G268" s="16"/>
      <c r="K268" s="1"/>
      <c r="L268" s="1"/>
      <c r="M268" s="1"/>
      <c r="N268" s="1"/>
      <c r="O268" s="1"/>
      <c r="P268" s="1"/>
      <c r="Q268" s="1"/>
      <c r="R268" s="1"/>
      <c r="S268" s="1"/>
      <c r="T268" s="1"/>
      <c r="U268" s="1"/>
      <c r="V268" s="1"/>
      <c r="W268" s="1"/>
      <c r="X268" s="1"/>
      <c r="Y268" s="1"/>
      <c r="Z268" s="1"/>
    </row>
    <row r="269" spans="1:26">
      <c r="A269" s="1"/>
      <c r="B269" s="16"/>
      <c r="C269" s="16"/>
      <c r="D269" s="16"/>
      <c r="E269" s="16"/>
      <c r="F269" s="16"/>
      <c r="G269" s="16"/>
      <c r="K269" s="1"/>
      <c r="L269" s="1"/>
      <c r="M269" s="1"/>
      <c r="N269" s="1"/>
      <c r="O269" s="1"/>
      <c r="P269" s="1"/>
      <c r="Q269" s="1"/>
      <c r="R269" s="1"/>
      <c r="S269" s="1"/>
      <c r="T269" s="1"/>
      <c r="U269" s="1"/>
      <c r="V269" s="1"/>
      <c r="W269" s="1"/>
      <c r="X269" s="1"/>
      <c r="Y269" s="1"/>
      <c r="Z269" s="1"/>
    </row>
    <row r="270" spans="1:26">
      <c r="A270" s="1"/>
      <c r="B270" s="16"/>
      <c r="C270" s="16"/>
      <c r="D270" s="16"/>
      <c r="E270" s="16"/>
      <c r="F270" s="16"/>
      <c r="G270" s="16"/>
      <c r="K270" s="1"/>
      <c r="L270" s="1"/>
      <c r="M270" s="1"/>
      <c r="N270" s="1"/>
      <c r="O270" s="1"/>
      <c r="P270" s="1"/>
      <c r="Q270" s="1"/>
      <c r="R270" s="1"/>
      <c r="S270" s="1"/>
      <c r="T270" s="1"/>
      <c r="U270" s="1"/>
      <c r="V270" s="1"/>
      <c r="W270" s="1"/>
      <c r="X270" s="1"/>
      <c r="Y270" s="1"/>
      <c r="Z270" s="1"/>
    </row>
    <row r="271" spans="1:26">
      <c r="A271" s="1"/>
      <c r="B271" s="16"/>
      <c r="C271" s="16"/>
      <c r="D271" s="16"/>
      <c r="E271" s="16"/>
      <c r="F271" s="16"/>
      <c r="G271" s="16"/>
      <c r="K271" s="1"/>
      <c r="L271" s="1"/>
      <c r="M271" s="1"/>
      <c r="N271" s="1"/>
      <c r="O271" s="1"/>
      <c r="P271" s="1"/>
      <c r="Q271" s="1"/>
      <c r="R271" s="1"/>
      <c r="S271" s="1"/>
      <c r="T271" s="1"/>
      <c r="U271" s="1"/>
      <c r="V271" s="1"/>
      <c r="W271" s="1"/>
      <c r="X271" s="1"/>
      <c r="Y271" s="1"/>
      <c r="Z271" s="1"/>
    </row>
    <row r="272" spans="1:26">
      <c r="A272" s="1"/>
      <c r="B272" s="16"/>
      <c r="C272" s="16"/>
      <c r="D272" s="16"/>
      <c r="E272" s="16"/>
      <c r="F272" s="16"/>
      <c r="G272" s="16"/>
      <c r="K272" s="1"/>
      <c r="L272" s="1"/>
      <c r="M272" s="1"/>
      <c r="N272" s="1"/>
      <c r="O272" s="1"/>
      <c r="P272" s="1"/>
      <c r="Q272" s="1"/>
      <c r="R272" s="1"/>
      <c r="S272" s="1"/>
      <c r="T272" s="1"/>
      <c r="U272" s="1"/>
      <c r="V272" s="1"/>
      <c r="W272" s="1"/>
      <c r="X272" s="1"/>
      <c r="Y272" s="1"/>
      <c r="Z272" s="1"/>
    </row>
    <row r="273" spans="1:26">
      <c r="A273" s="1"/>
      <c r="B273" s="16"/>
      <c r="C273" s="16"/>
      <c r="D273" s="16"/>
      <c r="E273" s="16"/>
      <c r="F273" s="16"/>
      <c r="G273" s="16"/>
      <c r="K273" s="1"/>
      <c r="L273" s="1"/>
      <c r="M273" s="1"/>
      <c r="N273" s="1"/>
      <c r="O273" s="1"/>
      <c r="P273" s="1"/>
      <c r="Q273" s="1"/>
      <c r="R273" s="1"/>
      <c r="S273" s="1"/>
      <c r="T273" s="1"/>
      <c r="U273" s="1"/>
      <c r="V273" s="1"/>
      <c r="W273" s="1"/>
      <c r="X273" s="1"/>
      <c r="Y273" s="1"/>
      <c r="Z273" s="1"/>
    </row>
    <row r="274" spans="1:26">
      <c r="A274" s="1"/>
      <c r="B274" s="16"/>
      <c r="C274" s="16"/>
      <c r="D274" s="16"/>
      <c r="E274" s="16"/>
      <c r="F274" s="16"/>
      <c r="G274" s="16"/>
      <c r="K274" s="1"/>
      <c r="L274" s="1"/>
      <c r="M274" s="1"/>
      <c r="N274" s="1"/>
      <c r="O274" s="1"/>
      <c r="P274" s="1"/>
      <c r="Q274" s="1"/>
      <c r="R274" s="1"/>
      <c r="S274" s="1"/>
      <c r="T274" s="1"/>
      <c r="U274" s="1"/>
      <c r="V274" s="1"/>
      <c r="W274" s="1"/>
      <c r="X274" s="1"/>
      <c r="Y274" s="1"/>
      <c r="Z274" s="1"/>
    </row>
    <row r="275" spans="1:26">
      <c r="A275" s="1"/>
      <c r="B275" s="16"/>
      <c r="C275" s="16"/>
      <c r="D275" s="16"/>
      <c r="E275" s="16"/>
      <c r="F275" s="16"/>
      <c r="G275" s="16"/>
      <c r="K275" s="1"/>
      <c r="L275" s="1"/>
      <c r="M275" s="1"/>
      <c r="N275" s="1"/>
      <c r="O275" s="1"/>
      <c r="P275" s="1"/>
      <c r="Q275" s="1"/>
      <c r="R275" s="1"/>
      <c r="S275" s="1"/>
      <c r="T275" s="1"/>
      <c r="U275" s="1"/>
      <c r="V275" s="1"/>
      <c r="W275" s="1"/>
      <c r="X275" s="1"/>
      <c r="Y275" s="1"/>
      <c r="Z275" s="1"/>
    </row>
    <row r="276" spans="1:26">
      <c r="A276" s="1"/>
      <c r="B276" s="16"/>
      <c r="C276" s="16"/>
      <c r="D276" s="16"/>
      <c r="E276" s="16"/>
      <c r="F276" s="16"/>
      <c r="G276" s="16"/>
      <c r="K276" s="1"/>
      <c r="L276" s="1"/>
      <c r="M276" s="1"/>
      <c r="N276" s="1"/>
      <c r="O276" s="1"/>
      <c r="P276" s="1"/>
      <c r="Q276" s="1"/>
      <c r="R276" s="1"/>
      <c r="S276" s="1"/>
      <c r="T276" s="1"/>
      <c r="U276" s="1"/>
      <c r="V276" s="1"/>
      <c r="W276" s="1"/>
      <c r="X276" s="1"/>
      <c r="Y276" s="1"/>
      <c r="Z276" s="1"/>
    </row>
    <row r="277" spans="1:26">
      <c r="A277" s="1"/>
      <c r="B277" s="16"/>
      <c r="C277" s="16"/>
      <c r="D277" s="16"/>
      <c r="E277" s="16"/>
      <c r="F277" s="16"/>
      <c r="G277" s="16"/>
      <c r="K277" s="1"/>
      <c r="L277" s="1"/>
      <c r="M277" s="1"/>
      <c r="N277" s="1"/>
      <c r="O277" s="1"/>
      <c r="P277" s="1"/>
      <c r="Q277" s="1"/>
      <c r="R277" s="1"/>
      <c r="S277" s="1"/>
      <c r="T277" s="1"/>
      <c r="U277" s="1"/>
      <c r="V277" s="1"/>
      <c r="W277" s="1"/>
      <c r="X277" s="1"/>
      <c r="Y277" s="1"/>
      <c r="Z277" s="1"/>
    </row>
    <row r="278" spans="1:26">
      <c r="A278" s="1"/>
      <c r="B278" s="16"/>
      <c r="C278" s="16"/>
      <c r="D278" s="16"/>
      <c r="E278" s="16"/>
      <c r="F278" s="16"/>
      <c r="G278" s="16"/>
      <c r="K278" s="1"/>
      <c r="L278" s="1"/>
      <c r="M278" s="1"/>
      <c r="N278" s="1"/>
      <c r="O278" s="1"/>
      <c r="P278" s="1"/>
      <c r="Q278" s="1"/>
      <c r="R278" s="1"/>
      <c r="S278" s="1"/>
      <c r="T278" s="1"/>
      <c r="U278" s="1"/>
      <c r="V278" s="1"/>
      <c r="W278" s="1"/>
      <c r="X278" s="1"/>
      <c r="Y278" s="1"/>
      <c r="Z278" s="1"/>
    </row>
    <row r="279" spans="1:26">
      <c r="A279" s="1"/>
      <c r="B279" s="16"/>
      <c r="C279" s="16"/>
      <c r="D279" s="16"/>
      <c r="E279" s="16"/>
      <c r="F279" s="16"/>
      <c r="G279" s="16"/>
      <c r="K279" s="1"/>
      <c r="L279" s="1"/>
      <c r="M279" s="1"/>
      <c r="N279" s="1"/>
      <c r="O279" s="1"/>
      <c r="P279" s="1"/>
      <c r="Q279" s="1"/>
      <c r="R279" s="1"/>
      <c r="S279" s="1"/>
      <c r="T279" s="1"/>
      <c r="U279" s="1"/>
      <c r="V279" s="1"/>
      <c r="W279" s="1"/>
      <c r="X279" s="1"/>
      <c r="Y279" s="1"/>
      <c r="Z279" s="1"/>
    </row>
    <row r="280" spans="1:26">
      <c r="A280" s="1"/>
      <c r="B280" s="16"/>
      <c r="C280" s="16"/>
      <c r="D280" s="16"/>
      <c r="E280" s="16"/>
      <c r="F280" s="16"/>
      <c r="G280" s="16"/>
      <c r="K280" s="1"/>
      <c r="L280" s="1"/>
      <c r="M280" s="1"/>
      <c r="N280" s="1"/>
      <c r="O280" s="1"/>
      <c r="P280" s="1"/>
      <c r="Q280" s="1"/>
      <c r="R280" s="1"/>
      <c r="S280" s="1"/>
      <c r="T280" s="1"/>
      <c r="U280" s="1"/>
      <c r="V280" s="1"/>
      <c r="W280" s="1"/>
      <c r="X280" s="1"/>
      <c r="Y280" s="1"/>
      <c r="Z280" s="1"/>
    </row>
    <row r="281" spans="1:26">
      <c r="A281" s="1"/>
      <c r="B281" s="16"/>
      <c r="C281" s="16"/>
      <c r="D281" s="16"/>
      <c r="E281" s="16"/>
      <c r="F281" s="16"/>
      <c r="G281" s="16"/>
      <c r="K281" s="1"/>
      <c r="L281" s="1"/>
      <c r="M281" s="1"/>
      <c r="N281" s="1"/>
      <c r="O281" s="1"/>
      <c r="P281" s="1"/>
      <c r="Q281" s="1"/>
      <c r="R281" s="1"/>
      <c r="S281" s="1"/>
      <c r="T281" s="1"/>
      <c r="U281" s="1"/>
      <c r="V281" s="1"/>
      <c r="W281" s="1"/>
      <c r="X281" s="1"/>
      <c r="Y281" s="1"/>
      <c r="Z281" s="1"/>
    </row>
    <row r="282" spans="1:26">
      <c r="A282" s="1"/>
      <c r="B282" s="16"/>
      <c r="C282" s="16"/>
      <c r="D282" s="16"/>
      <c r="E282" s="16"/>
      <c r="F282" s="16"/>
      <c r="G282" s="16"/>
      <c r="K282" s="1"/>
      <c r="L282" s="1"/>
      <c r="M282" s="1"/>
      <c r="N282" s="1"/>
      <c r="O282" s="1"/>
      <c r="P282" s="1"/>
      <c r="Q282" s="1"/>
      <c r="R282" s="1"/>
      <c r="S282" s="1"/>
      <c r="T282" s="1"/>
      <c r="U282" s="1"/>
      <c r="V282" s="1"/>
      <c r="W282" s="1"/>
      <c r="X282" s="1"/>
      <c r="Y282" s="1"/>
      <c r="Z282" s="1"/>
    </row>
    <row r="283" spans="1:26">
      <c r="A283" s="1"/>
      <c r="B283" s="16"/>
      <c r="C283" s="16"/>
      <c r="D283" s="16"/>
      <c r="E283" s="16"/>
      <c r="F283" s="16"/>
      <c r="G283" s="16"/>
      <c r="K283" s="1"/>
      <c r="L283" s="1"/>
      <c r="M283" s="1"/>
      <c r="N283" s="1"/>
      <c r="O283" s="1"/>
      <c r="P283" s="1"/>
      <c r="Q283" s="1"/>
      <c r="R283" s="1"/>
      <c r="S283" s="1"/>
      <c r="T283" s="1"/>
      <c r="U283" s="1"/>
      <c r="V283" s="1"/>
      <c r="W283" s="1"/>
      <c r="X283" s="1"/>
      <c r="Y283" s="1"/>
      <c r="Z283" s="1"/>
    </row>
    <row r="284" spans="1:26">
      <c r="A284" s="1"/>
      <c r="B284" s="16"/>
      <c r="C284" s="16"/>
      <c r="D284" s="16"/>
      <c r="E284" s="16"/>
      <c r="F284" s="16"/>
      <c r="G284" s="16"/>
      <c r="K284" s="1"/>
      <c r="L284" s="1"/>
      <c r="M284" s="1"/>
      <c r="N284" s="1"/>
      <c r="O284" s="1"/>
      <c r="P284" s="1"/>
      <c r="Q284" s="1"/>
      <c r="R284" s="1"/>
      <c r="S284" s="1"/>
      <c r="T284" s="1"/>
      <c r="U284" s="1"/>
      <c r="V284" s="1"/>
      <c r="W284" s="1"/>
      <c r="X284" s="1"/>
      <c r="Y284" s="1"/>
      <c r="Z284" s="1"/>
    </row>
    <row r="285" spans="1:26">
      <c r="A285" s="1"/>
      <c r="B285" s="16"/>
      <c r="C285" s="16"/>
      <c r="D285" s="16"/>
      <c r="E285" s="16"/>
      <c r="F285" s="16"/>
      <c r="G285" s="16"/>
      <c r="K285" s="1"/>
      <c r="L285" s="1"/>
      <c r="M285" s="1"/>
      <c r="N285" s="1"/>
      <c r="O285" s="1"/>
      <c r="P285" s="1"/>
      <c r="Q285" s="1"/>
      <c r="R285" s="1"/>
      <c r="S285" s="1"/>
      <c r="T285" s="1"/>
      <c r="U285" s="1"/>
      <c r="V285" s="1"/>
      <c r="W285" s="1"/>
      <c r="X285" s="1"/>
      <c r="Y285" s="1"/>
      <c r="Z285" s="1"/>
    </row>
    <row r="286" spans="1:26">
      <c r="A286" s="1"/>
      <c r="B286" s="16"/>
      <c r="C286" s="16"/>
      <c r="D286" s="16"/>
      <c r="E286" s="16"/>
      <c r="F286" s="16"/>
      <c r="G286" s="16"/>
      <c r="K286" s="1"/>
      <c r="L286" s="1"/>
      <c r="M286" s="1"/>
      <c r="N286" s="1"/>
      <c r="O286" s="1"/>
      <c r="P286" s="1"/>
      <c r="Q286" s="1"/>
      <c r="R286" s="1"/>
      <c r="S286" s="1"/>
      <c r="T286" s="1"/>
      <c r="U286" s="1"/>
      <c r="V286" s="1"/>
      <c r="W286" s="1"/>
      <c r="X286" s="1"/>
      <c r="Y286" s="1"/>
      <c r="Z286" s="1"/>
    </row>
    <row r="287" spans="1:26">
      <c r="A287" s="1"/>
      <c r="B287" s="16"/>
      <c r="C287" s="16"/>
      <c r="D287" s="16"/>
      <c r="E287" s="16"/>
      <c r="F287" s="16"/>
      <c r="G287" s="16"/>
      <c r="K287" s="1"/>
      <c r="L287" s="1"/>
      <c r="M287" s="1"/>
      <c r="N287" s="1"/>
      <c r="O287" s="1"/>
      <c r="P287" s="1"/>
      <c r="Q287" s="1"/>
      <c r="R287" s="1"/>
      <c r="S287" s="1"/>
      <c r="T287" s="1"/>
      <c r="U287" s="1"/>
      <c r="V287" s="1"/>
      <c r="W287" s="1"/>
      <c r="X287" s="1"/>
      <c r="Y287" s="1"/>
      <c r="Z287" s="1"/>
    </row>
    <row r="288" spans="1:26">
      <c r="A288" s="1"/>
      <c r="B288" s="16"/>
      <c r="C288" s="16"/>
      <c r="D288" s="16"/>
      <c r="E288" s="16"/>
      <c r="F288" s="16"/>
      <c r="G288" s="16"/>
      <c r="K288" s="1"/>
      <c r="L288" s="1"/>
      <c r="M288" s="1"/>
      <c r="N288" s="1"/>
      <c r="O288" s="1"/>
      <c r="P288" s="1"/>
      <c r="Q288" s="1"/>
      <c r="R288" s="1"/>
      <c r="S288" s="1"/>
      <c r="T288" s="1"/>
      <c r="U288" s="1"/>
      <c r="V288" s="1"/>
      <c r="W288" s="1"/>
      <c r="X288" s="1"/>
      <c r="Y288" s="1"/>
      <c r="Z288" s="1"/>
    </row>
    <row r="289" spans="1:26">
      <c r="A289" s="1"/>
      <c r="B289" s="16"/>
      <c r="C289" s="16"/>
      <c r="D289" s="16"/>
      <c r="E289" s="16"/>
      <c r="F289" s="16"/>
      <c r="G289" s="16"/>
      <c r="K289" s="1"/>
      <c r="L289" s="1"/>
      <c r="M289" s="1"/>
      <c r="N289" s="1"/>
      <c r="O289" s="1"/>
      <c r="P289" s="1"/>
      <c r="Q289" s="1"/>
      <c r="R289" s="1"/>
      <c r="S289" s="1"/>
      <c r="T289" s="1"/>
      <c r="U289" s="1"/>
      <c r="V289" s="1"/>
      <c r="W289" s="1"/>
      <c r="X289" s="1"/>
      <c r="Y289" s="1"/>
      <c r="Z289" s="1"/>
    </row>
    <row r="290" spans="1:26">
      <c r="A290" s="1"/>
      <c r="B290" s="16"/>
      <c r="C290" s="16"/>
      <c r="D290" s="16"/>
      <c r="E290" s="16"/>
      <c r="F290" s="16"/>
      <c r="G290" s="16"/>
      <c r="K290" s="1"/>
      <c r="L290" s="1"/>
      <c r="M290" s="1"/>
      <c r="N290" s="1"/>
      <c r="O290" s="1"/>
      <c r="P290" s="1"/>
      <c r="Q290" s="1"/>
      <c r="R290" s="1"/>
      <c r="S290" s="1"/>
      <c r="T290" s="1"/>
      <c r="U290" s="1"/>
      <c r="V290" s="1"/>
      <c r="W290" s="1"/>
      <c r="X290" s="1"/>
      <c r="Y290" s="1"/>
      <c r="Z290" s="1"/>
    </row>
    <row r="291" spans="1:26">
      <c r="A291" s="1"/>
      <c r="B291" s="16"/>
      <c r="C291" s="16"/>
      <c r="D291" s="16"/>
      <c r="E291" s="16"/>
      <c r="F291" s="16"/>
      <c r="G291" s="16"/>
      <c r="K291" s="1"/>
      <c r="L291" s="1"/>
      <c r="M291" s="1"/>
      <c r="N291" s="1"/>
      <c r="O291" s="1"/>
      <c r="P291" s="1"/>
      <c r="Q291" s="1"/>
      <c r="R291" s="1"/>
      <c r="S291" s="1"/>
      <c r="T291" s="1"/>
      <c r="U291" s="1"/>
      <c r="V291" s="1"/>
      <c r="W291" s="1"/>
      <c r="X291" s="1"/>
      <c r="Y291" s="1"/>
      <c r="Z291" s="1"/>
    </row>
    <row r="292" spans="1:26">
      <c r="A292" s="1"/>
      <c r="B292" s="16"/>
      <c r="C292" s="16"/>
      <c r="D292" s="16"/>
      <c r="E292" s="16"/>
      <c r="F292" s="16"/>
      <c r="G292" s="16"/>
      <c r="K292" s="1"/>
      <c r="L292" s="1"/>
      <c r="M292" s="1"/>
      <c r="N292" s="1"/>
      <c r="O292" s="1"/>
      <c r="P292" s="1"/>
      <c r="Q292" s="1"/>
      <c r="R292" s="1"/>
      <c r="S292" s="1"/>
      <c r="T292" s="1"/>
      <c r="U292" s="1"/>
      <c r="V292" s="1"/>
      <c r="W292" s="1"/>
      <c r="X292" s="1"/>
      <c r="Y292" s="1"/>
      <c r="Z292" s="1"/>
    </row>
    <row r="293" spans="1:26">
      <c r="A293" s="1"/>
      <c r="B293" s="16"/>
      <c r="C293" s="16"/>
      <c r="D293" s="16"/>
      <c r="E293" s="16"/>
      <c r="F293" s="16"/>
      <c r="G293" s="16"/>
      <c r="K293" s="1"/>
      <c r="L293" s="1"/>
      <c r="M293" s="1"/>
      <c r="N293" s="1"/>
      <c r="O293" s="1"/>
      <c r="P293" s="1"/>
      <c r="Q293" s="1"/>
      <c r="R293" s="1"/>
      <c r="S293" s="1"/>
      <c r="T293" s="1"/>
      <c r="U293" s="1"/>
      <c r="V293" s="1"/>
      <c r="W293" s="1"/>
      <c r="X293" s="1"/>
      <c r="Y293" s="1"/>
      <c r="Z293" s="1"/>
    </row>
    <row r="294" spans="1:26">
      <c r="A294" s="1"/>
      <c r="B294" s="16"/>
      <c r="C294" s="16"/>
      <c r="D294" s="16"/>
      <c r="E294" s="16"/>
      <c r="F294" s="16"/>
      <c r="G294" s="16"/>
      <c r="K294" s="1"/>
      <c r="L294" s="1"/>
      <c r="M294" s="1"/>
      <c r="N294" s="1"/>
      <c r="O294" s="1"/>
      <c r="P294" s="1"/>
      <c r="Q294" s="1"/>
      <c r="R294" s="1"/>
      <c r="S294" s="1"/>
      <c r="T294" s="1"/>
      <c r="U294" s="1"/>
      <c r="V294" s="1"/>
      <c r="W294" s="1"/>
      <c r="X294" s="1"/>
      <c r="Y294" s="1"/>
      <c r="Z294" s="1"/>
    </row>
    <row r="295" spans="1:26">
      <c r="A295" s="1"/>
      <c r="B295" s="16"/>
      <c r="C295" s="16"/>
      <c r="D295" s="16"/>
      <c r="E295" s="16"/>
      <c r="F295" s="16"/>
      <c r="G295" s="16"/>
      <c r="K295" s="1"/>
      <c r="L295" s="1"/>
      <c r="M295" s="1"/>
      <c r="N295" s="1"/>
      <c r="O295" s="1"/>
      <c r="P295" s="1"/>
      <c r="Q295" s="1"/>
      <c r="R295" s="1"/>
      <c r="S295" s="1"/>
      <c r="T295" s="1"/>
      <c r="U295" s="1"/>
      <c r="V295" s="1"/>
      <c r="W295" s="1"/>
      <c r="X295" s="1"/>
      <c r="Y295" s="1"/>
      <c r="Z295" s="1"/>
    </row>
    <row r="296" spans="1:26">
      <c r="A296" s="1"/>
      <c r="B296" s="16"/>
      <c r="C296" s="16"/>
      <c r="D296" s="16"/>
      <c r="E296" s="16"/>
      <c r="F296" s="16"/>
      <c r="G296" s="16"/>
      <c r="K296" s="1"/>
      <c r="L296" s="1"/>
      <c r="M296" s="1"/>
      <c r="N296" s="1"/>
      <c r="O296" s="1"/>
      <c r="P296" s="1"/>
      <c r="Q296" s="1"/>
      <c r="R296" s="1"/>
      <c r="S296" s="1"/>
      <c r="T296" s="1"/>
      <c r="U296" s="1"/>
      <c r="V296" s="1"/>
      <c r="W296" s="1"/>
      <c r="X296" s="1"/>
      <c r="Y296" s="1"/>
      <c r="Z296" s="1"/>
    </row>
    <row r="297" spans="1:26">
      <c r="A297" s="1"/>
      <c r="B297" s="16"/>
      <c r="C297" s="16"/>
      <c r="D297" s="16"/>
      <c r="E297" s="16"/>
      <c r="F297" s="16"/>
      <c r="G297" s="16"/>
      <c r="K297" s="1"/>
      <c r="L297" s="1"/>
      <c r="M297" s="1"/>
      <c r="N297" s="1"/>
      <c r="O297" s="1"/>
      <c r="P297" s="1"/>
      <c r="Q297" s="1"/>
      <c r="R297" s="1"/>
      <c r="S297" s="1"/>
      <c r="T297" s="1"/>
      <c r="U297" s="1"/>
      <c r="V297" s="1"/>
      <c r="W297" s="1"/>
      <c r="X297" s="1"/>
      <c r="Y297" s="1"/>
      <c r="Z297" s="1"/>
    </row>
    <row r="298" spans="1:26">
      <c r="A298" s="1"/>
      <c r="B298" s="16"/>
      <c r="C298" s="16"/>
      <c r="D298" s="16"/>
      <c r="E298" s="16"/>
      <c r="F298" s="16"/>
      <c r="G298" s="16"/>
      <c r="K298" s="1"/>
      <c r="L298" s="1"/>
      <c r="M298" s="1"/>
      <c r="N298" s="1"/>
      <c r="O298" s="1"/>
      <c r="P298" s="1"/>
      <c r="Q298" s="1"/>
      <c r="R298" s="1"/>
      <c r="S298" s="1"/>
      <c r="T298" s="1"/>
      <c r="U298" s="1"/>
      <c r="V298" s="1"/>
      <c r="W298" s="1"/>
      <c r="X298" s="1"/>
      <c r="Y298" s="1"/>
      <c r="Z298" s="1"/>
    </row>
    <row r="299" spans="1:26">
      <c r="A299" s="1"/>
      <c r="B299" s="16"/>
      <c r="C299" s="16"/>
      <c r="D299" s="16"/>
      <c r="E299" s="16"/>
      <c r="F299" s="16"/>
      <c r="G299" s="16"/>
      <c r="K299" s="1"/>
      <c r="L299" s="1"/>
      <c r="M299" s="1"/>
      <c r="N299" s="1"/>
      <c r="O299" s="1"/>
      <c r="P299" s="1"/>
      <c r="Q299" s="1"/>
      <c r="R299" s="1"/>
      <c r="S299" s="1"/>
      <c r="T299" s="1"/>
      <c r="U299" s="1"/>
      <c r="V299" s="1"/>
      <c r="W299" s="1"/>
      <c r="X299" s="1"/>
      <c r="Y299" s="1"/>
      <c r="Z299" s="1"/>
    </row>
    <row r="300" spans="1:26">
      <c r="A300" s="1"/>
      <c r="B300" s="16"/>
      <c r="C300" s="16"/>
      <c r="D300" s="16"/>
      <c r="E300" s="16"/>
      <c r="F300" s="16"/>
      <c r="G300" s="16"/>
      <c r="K300" s="1"/>
      <c r="L300" s="1"/>
      <c r="M300" s="1"/>
      <c r="N300" s="1"/>
      <c r="O300" s="1"/>
      <c r="P300" s="1"/>
      <c r="Q300" s="1"/>
      <c r="R300" s="1"/>
      <c r="S300" s="1"/>
      <c r="T300" s="1"/>
      <c r="U300" s="1"/>
      <c r="V300" s="1"/>
      <c r="W300" s="1"/>
      <c r="X300" s="1"/>
      <c r="Y300" s="1"/>
      <c r="Z300" s="1"/>
    </row>
    <row r="301" spans="1:26">
      <c r="A301" s="1"/>
      <c r="B301" s="16"/>
      <c r="C301" s="16"/>
      <c r="D301" s="16"/>
      <c r="E301" s="16"/>
      <c r="F301" s="16"/>
      <c r="G301" s="16"/>
      <c r="K301" s="1"/>
      <c r="L301" s="1"/>
      <c r="M301" s="1"/>
      <c r="N301" s="1"/>
      <c r="O301" s="1"/>
      <c r="P301" s="1"/>
      <c r="Q301" s="1"/>
      <c r="R301" s="1"/>
      <c r="S301" s="1"/>
      <c r="T301" s="1"/>
      <c r="U301" s="1"/>
      <c r="V301" s="1"/>
      <c r="W301" s="1"/>
      <c r="X301" s="1"/>
      <c r="Y301" s="1"/>
      <c r="Z301" s="1"/>
    </row>
    <row r="302" spans="1:26">
      <c r="A302" s="1"/>
      <c r="B302" s="16"/>
      <c r="C302" s="16"/>
      <c r="D302" s="16"/>
      <c r="E302" s="16"/>
      <c r="F302" s="16"/>
      <c r="G302" s="16"/>
      <c r="K302" s="1"/>
      <c r="L302" s="1"/>
      <c r="M302" s="1"/>
      <c r="N302" s="1"/>
      <c r="O302" s="1"/>
      <c r="P302" s="1"/>
      <c r="Q302" s="1"/>
      <c r="R302" s="1"/>
      <c r="S302" s="1"/>
      <c r="T302" s="1"/>
      <c r="U302" s="1"/>
      <c r="V302" s="1"/>
      <c r="W302" s="1"/>
      <c r="X302" s="1"/>
      <c r="Y302" s="1"/>
      <c r="Z302" s="1"/>
    </row>
    <row r="303" spans="1:26">
      <c r="A303" s="1"/>
      <c r="B303" s="16"/>
      <c r="C303" s="16"/>
      <c r="D303" s="16"/>
      <c r="E303" s="16"/>
      <c r="F303" s="16"/>
      <c r="G303" s="16"/>
      <c r="K303" s="1"/>
      <c r="L303" s="1"/>
      <c r="M303" s="1"/>
      <c r="N303" s="1"/>
      <c r="O303" s="1"/>
      <c r="P303" s="1"/>
      <c r="Q303" s="1"/>
      <c r="R303" s="1"/>
      <c r="S303" s="1"/>
      <c r="T303" s="1"/>
      <c r="U303" s="1"/>
      <c r="V303" s="1"/>
      <c r="W303" s="1"/>
      <c r="X303" s="1"/>
      <c r="Y303" s="1"/>
      <c r="Z303" s="1"/>
    </row>
    <row r="304" spans="1:26">
      <c r="A304" s="1"/>
      <c r="B304" s="16"/>
      <c r="C304" s="16"/>
      <c r="D304" s="16"/>
      <c r="E304" s="16"/>
      <c r="F304" s="16"/>
      <c r="G304" s="16"/>
      <c r="K304" s="1"/>
      <c r="L304" s="1"/>
      <c r="M304" s="1"/>
      <c r="N304" s="1"/>
      <c r="O304" s="1"/>
      <c r="P304" s="1"/>
      <c r="Q304" s="1"/>
      <c r="R304" s="1"/>
      <c r="S304" s="1"/>
      <c r="T304" s="1"/>
      <c r="U304" s="1"/>
      <c r="V304" s="1"/>
      <c r="W304" s="1"/>
      <c r="X304" s="1"/>
      <c r="Y304" s="1"/>
      <c r="Z304" s="1"/>
    </row>
    <row r="305" spans="1:26">
      <c r="A305" s="1"/>
      <c r="B305" s="16"/>
      <c r="C305" s="16"/>
      <c r="D305" s="16"/>
      <c r="E305" s="16"/>
      <c r="F305" s="16"/>
      <c r="G305" s="16"/>
      <c r="K305" s="1"/>
      <c r="L305" s="1"/>
      <c r="M305" s="1"/>
      <c r="N305" s="1"/>
      <c r="O305" s="1"/>
      <c r="P305" s="1"/>
      <c r="Q305" s="1"/>
      <c r="R305" s="1"/>
      <c r="S305" s="1"/>
      <c r="T305" s="1"/>
      <c r="U305" s="1"/>
      <c r="V305" s="1"/>
      <c r="W305" s="1"/>
      <c r="X305" s="1"/>
      <c r="Y305" s="1"/>
      <c r="Z305" s="1"/>
    </row>
    <row r="306" spans="1:26">
      <c r="A306" s="1"/>
      <c r="B306" s="16"/>
      <c r="C306" s="16"/>
      <c r="D306" s="16"/>
      <c r="E306" s="16"/>
      <c r="F306" s="16"/>
      <c r="G306" s="16"/>
      <c r="K306" s="1"/>
      <c r="L306" s="1"/>
      <c r="M306" s="1"/>
      <c r="N306" s="1"/>
      <c r="O306" s="1"/>
      <c r="P306" s="1"/>
      <c r="Q306" s="1"/>
      <c r="R306" s="1"/>
      <c r="S306" s="1"/>
      <c r="T306" s="1"/>
      <c r="U306" s="1"/>
      <c r="V306" s="1"/>
      <c r="W306" s="1"/>
      <c r="X306" s="1"/>
      <c r="Y306" s="1"/>
      <c r="Z306" s="1"/>
    </row>
    <row r="307" spans="1:26">
      <c r="A307" s="1"/>
      <c r="B307" s="16"/>
      <c r="C307" s="16"/>
      <c r="D307" s="16"/>
      <c r="E307" s="16"/>
      <c r="F307" s="16"/>
      <c r="G307" s="16"/>
      <c r="K307" s="1"/>
      <c r="L307" s="1"/>
      <c r="M307" s="1"/>
      <c r="N307" s="1"/>
      <c r="O307" s="1"/>
      <c r="P307" s="1"/>
      <c r="Q307" s="1"/>
      <c r="R307" s="1"/>
      <c r="S307" s="1"/>
      <c r="T307" s="1"/>
      <c r="U307" s="1"/>
      <c r="V307" s="1"/>
      <c r="W307" s="1"/>
      <c r="X307" s="1"/>
      <c r="Y307" s="1"/>
      <c r="Z307" s="1"/>
    </row>
    <row r="308" spans="1:26">
      <c r="A308" s="1"/>
      <c r="B308" s="16"/>
      <c r="C308" s="16"/>
      <c r="D308" s="16"/>
      <c r="E308" s="16"/>
      <c r="F308" s="16"/>
      <c r="G308" s="16"/>
      <c r="K308" s="1"/>
      <c r="L308" s="1"/>
      <c r="M308" s="1"/>
      <c r="N308" s="1"/>
      <c r="O308" s="1"/>
      <c r="P308" s="1"/>
      <c r="Q308" s="1"/>
      <c r="R308" s="1"/>
      <c r="S308" s="1"/>
      <c r="T308" s="1"/>
      <c r="U308" s="1"/>
      <c r="V308" s="1"/>
      <c r="W308" s="1"/>
      <c r="X308" s="1"/>
      <c r="Y308" s="1"/>
      <c r="Z308" s="1"/>
    </row>
    <row r="309" spans="1:26">
      <c r="A309" s="1"/>
      <c r="B309" s="16"/>
      <c r="C309" s="16"/>
      <c r="D309" s="16"/>
      <c r="E309" s="16"/>
      <c r="F309" s="16"/>
      <c r="G309" s="16"/>
      <c r="K309" s="1"/>
      <c r="L309" s="1"/>
      <c r="M309" s="1"/>
      <c r="N309" s="1"/>
      <c r="O309" s="1"/>
      <c r="P309" s="1"/>
      <c r="Q309" s="1"/>
      <c r="R309" s="1"/>
      <c r="S309" s="1"/>
      <c r="T309" s="1"/>
      <c r="U309" s="1"/>
      <c r="V309" s="1"/>
      <c r="W309" s="1"/>
      <c r="X309" s="1"/>
      <c r="Y309" s="1"/>
      <c r="Z309" s="1"/>
    </row>
    <row r="310" spans="1:26">
      <c r="A310" s="1"/>
      <c r="B310" s="16"/>
      <c r="C310" s="16"/>
      <c r="D310" s="16"/>
      <c r="E310" s="16"/>
      <c r="F310" s="16"/>
      <c r="G310" s="16"/>
      <c r="K310" s="1"/>
      <c r="L310" s="1"/>
      <c r="M310" s="1"/>
      <c r="N310" s="1"/>
      <c r="O310" s="1"/>
      <c r="P310" s="1"/>
      <c r="Q310" s="1"/>
      <c r="R310" s="1"/>
      <c r="S310" s="1"/>
      <c r="T310" s="1"/>
      <c r="U310" s="1"/>
      <c r="V310" s="1"/>
      <c r="W310" s="1"/>
      <c r="X310" s="1"/>
      <c r="Y310" s="1"/>
      <c r="Z310" s="1"/>
    </row>
    <row r="311" spans="1:26">
      <c r="A311" s="1"/>
      <c r="B311" s="16"/>
      <c r="C311" s="16"/>
      <c r="D311" s="16"/>
      <c r="E311" s="16"/>
      <c r="F311" s="16"/>
      <c r="G311" s="16"/>
      <c r="K311" s="1"/>
      <c r="L311" s="1"/>
      <c r="M311" s="1"/>
      <c r="N311" s="1"/>
      <c r="O311" s="1"/>
      <c r="P311" s="1"/>
      <c r="Q311" s="1"/>
      <c r="R311" s="1"/>
      <c r="S311" s="1"/>
      <c r="T311" s="1"/>
      <c r="U311" s="1"/>
      <c r="V311" s="1"/>
      <c r="W311" s="1"/>
      <c r="X311" s="1"/>
      <c r="Y311" s="1"/>
      <c r="Z311" s="1"/>
    </row>
    <row r="312" spans="1:26">
      <c r="A312" s="1"/>
      <c r="B312" s="16"/>
      <c r="C312" s="16"/>
      <c r="D312" s="16"/>
      <c r="E312" s="16"/>
      <c r="F312" s="16"/>
      <c r="G312" s="16"/>
      <c r="K312" s="1"/>
      <c r="L312" s="1"/>
      <c r="M312" s="1"/>
      <c r="N312" s="1"/>
      <c r="O312" s="1"/>
      <c r="P312" s="1"/>
      <c r="Q312" s="1"/>
      <c r="R312" s="1"/>
      <c r="S312" s="1"/>
      <c r="T312" s="1"/>
      <c r="U312" s="1"/>
      <c r="V312" s="1"/>
      <c r="W312" s="1"/>
      <c r="X312" s="1"/>
      <c r="Y312" s="1"/>
      <c r="Z312" s="1"/>
    </row>
    <row r="313" spans="1:26">
      <c r="A313" s="1"/>
      <c r="B313" s="16"/>
      <c r="C313" s="16"/>
      <c r="D313" s="16"/>
      <c r="E313" s="16"/>
      <c r="F313" s="16"/>
      <c r="G313" s="16"/>
      <c r="K313" s="1"/>
      <c r="L313" s="1"/>
      <c r="M313" s="1"/>
      <c r="N313" s="1"/>
      <c r="O313" s="1"/>
      <c r="P313" s="1"/>
      <c r="Q313" s="1"/>
      <c r="R313" s="1"/>
      <c r="S313" s="1"/>
      <c r="T313" s="1"/>
      <c r="U313" s="1"/>
      <c r="V313" s="1"/>
      <c r="W313" s="1"/>
      <c r="X313" s="1"/>
      <c r="Y313" s="1"/>
      <c r="Z313" s="1"/>
    </row>
    <row r="314" spans="1:26">
      <c r="A314" s="1"/>
      <c r="B314" s="16"/>
      <c r="C314" s="16"/>
      <c r="D314" s="16"/>
      <c r="E314" s="16"/>
      <c r="F314" s="16"/>
      <c r="G314" s="16"/>
      <c r="K314" s="1"/>
      <c r="L314" s="1"/>
      <c r="M314" s="1"/>
      <c r="N314" s="1"/>
      <c r="O314" s="1"/>
      <c r="P314" s="1"/>
      <c r="Q314" s="1"/>
      <c r="R314" s="1"/>
      <c r="S314" s="1"/>
      <c r="T314" s="1"/>
      <c r="U314" s="1"/>
      <c r="V314" s="1"/>
      <c r="W314" s="1"/>
      <c r="X314" s="1"/>
      <c r="Y314" s="1"/>
      <c r="Z314" s="1"/>
    </row>
    <row r="315" spans="1:26">
      <c r="A315" s="1"/>
      <c r="B315" s="16"/>
      <c r="C315" s="16"/>
      <c r="D315" s="16"/>
      <c r="E315" s="16"/>
      <c r="F315" s="16"/>
      <c r="G315" s="16"/>
      <c r="K315" s="1"/>
      <c r="L315" s="1"/>
      <c r="M315" s="1"/>
      <c r="N315" s="1"/>
      <c r="O315" s="1"/>
      <c r="P315" s="1"/>
      <c r="Q315" s="1"/>
      <c r="R315" s="1"/>
      <c r="S315" s="1"/>
      <c r="T315" s="1"/>
      <c r="U315" s="1"/>
      <c r="V315" s="1"/>
      <c r="W315" s="1"/>
      <c r="X315" s="1"/>
      <c r="Y315" s="1"/>
      <c r="Z315" s="1"/>
    </row>
    <row r="316" spans="1:26">
      <c r="A316" s="1"/>
      <c r="B316" s="16"/>
      <c r="C316" s="16"/>
      <c r="D316" s="16"/>
      <c r="E316" s="16"/>
      <c r="F316" s="16"/>
      <c r="G316" s="16"/>
      <c r="K316" s="1"/>
      <c r="L316" s="1"/>
      <c r="M316" s="1"/>
      <c r="N316" s="1"/>
      <c r="O316" s="1"/>
      <c r="P316" s="1"/>
      <c r="Q316" s="1"/>
      <c r="R316" s="1"/>
      <c r="S316" s="1"/>
      <c r="T316" s="1"/>
      <c r="U316" s="1"/>
      <c r="V316" s="1"/>
      <c r="W316" s="1"/>
      <c r="X316" s="1"/>
      <c r="Y316" s="1"/>
      <c r="Z316" s="1"/>
    </row>
    <row r="317" spans="1:26">
      <c r="A317" s="1"/>
      <c r="B317" s="16"/>
      <c r="C317" s="16"/>
      <c r="D317" s="16"/>
      <c r="E317" s="16"/>
      <c r="F317" s="16"/>
      <c r="G317" s="16"/>
      <c r="K317" s="1"/>
      <c r="L317" s="1"/>
      <c r="M317" s="1"/>
      <c r="N317" s="1"/>
      <c r="O317" s="1"/>
      <c r="P317" s="1"/>
      <c r="Q317" s="1"/>
      <c r="R317" s="1"/>
      <c r="S317" s="1"/>
      <c r="T317" s="1"/>
      <c r="U317" s="1"/>
      <c r="V317" s="1"/>
      <c r="W317" s="1"/>
      <c r="X317" s="1"/>
      <c r="Y317" s="1"/>
      <c r="Z317" s="1"/>
    </row>
    <row r="318" spans="1:26">
      <c r="A318" s="1"/>
      <c r="B318" s="16"/>
      <c r="C318" s="16"/>
      <c r="D318" s="16"/>
      <c r="E318" s="16"/>
      <c r="F318" s="16"/>
      <c r="G318" s="16"/>
      <c r="K318" s="1"/>
      <c r="L318" s="1"/>
      <c r="M318" s="1"/>
      <c r="N318" s="1"/>
      <c r="O318" s="1"/>
      <c r="P318" s="1"/>
      <c r="Q318" s="1"/>
      <c r="R318" s="1"/>
      <c r="S318" s="1"/>
      <c r="T318" s="1"/>
      <c r="U318" s="1"/>
      <c r="V318" s="1"/>
      <c r="W318" s="1"/>
      <c r="X318" s="1"/>
      <c r="Y318" s="1"/>
      <c r="Z318" s="1"/>
    </row>
    <row r="319" spans="1:26">
      <c r="A319" s="1"/>
      <c r="B319" s="16"/>
      <c r="C319" s="16"/>
      <c r="D319" s="16"/>
      <c r="E319" s="16"/>
      <c r="F319" s="16"/>
      <c r="G319" s="16"/>
      <c r="K319" s="1"/>
      <c r="L319" s="1"/>
      <c r="M319" s="1"/>
      <c r="N319" s="1"/>
      <c r="O319" s="1"/>
      <c r="P319" s="1"/>
      <c r="Q319" s="1"/>
      <c r="R319" s="1"/>
      <c r="S319" s="1"/>
      <c r="T319" s="1"/>
      <c r="U319" s="1"/>
      <c r="V319" s="1"/>
      <c r="W319" s="1"/>
      <c r="X319" s="1"/>
      <c r="Y319" s="1"/>
      <c r="Z319" s="1"/>
    </row>
    <row r="320" spans="1:26">
      <c r="A320" s="1"/>
      <c r="B320" s="16"/>
      <c r="C320" s="16"/>
      <c r="D320" s="16"/>
      <c r="E320" s="16"/>
      <c r="F320" s="16"/>
      <c r="G320" s="16"/>
      <c r="K320" s="1"/>
      <c r="L320" s="1"/>
      <c r="M320" s="1"/>
      <c r="N320" s="1"/>
      <c r="O320" s="1"/>
      <c r="P320" s="1"/>
      <c r="Q320" s="1"/>
      <c r="R320" s="1"/>
      <c r="S320" s="1"/>
      <c r="T320" s="1"/>
      <c r="U320" s="1"/>
      <c r="V320" s="1"/>
      <c r="W320" s="1"/>
      <c r="X320" s="1"/>
      <c r="Y320" s="1"/>
      <c r="Z320" s="1"/>
    </row>
    <row r="321" spans="1:26">
      <c r="A321" s="1"/>
      <c r="B321" s="16"/>
      <c r="C321" s="16"/>
      <c r="D321" s="16"/>
      <c r="E321" s="16"/>
      <c r="F321" s="16"/>
      <c r="G321" s="16"/>
      <c r="K321" s="1"/>
      <c r="L321" s="1"/>
      <c r="M321" s="1"/>
      <c r="N321" s="1"/>
      <c r="O321" s="1"/>
      <c r="P321" s="1"/>
      <c r="Q321" s="1"/>
      <c r="R321" s="1"/>
      <c r="S321" s="1"/>
      <c r="T321" s="1"/>
      <c r="U321" s="1"/>
      <c r="V321" s="1"/>
      <c r="W321" s="1"/>
      <c r="X321" s="1"/>
      <c r="Y321" s="1"/>
      <c r="Z321" s="1"/>
    </row>
    <row r="322" spans="1:26">
      <c r="A322" s="1"/>
      <c r="B322" s="16"/>
      <c r="C322" s="16"/>
      <c r="D322" s="16"/>
      <c r="E322" s="16"/>
      <c r="F322" s="16"/>
      <c r="G322" s="16"/>
      <c r="K322" s="1"/>
      <c r="L322" s="1"/>
      <c r="M322" s="1"/>
      <c r="N322" s="1"/>
      <c r="O322" s="1"/>
      <c r="P322" s="1"/>
      <c r="Q322" s="1"/>
      <c r="R322" s="1"/>
      <c r="S322" s="1"/>
      <c r="T322" s="1"/>
      <c r="U322" s="1"/>
      <c r="V322" s="1"/>
      <c r="W322" s="1"/>
      <c r="X322" s="1"/>
      <c r="Y322" s="1"/>
      <c r="Z322" s="1"/>
    </row>
    <row r="323" spans="1:26">
      <c r="A323" s="1"/>
      <c r="B323" s="16"/>
      <c r="C323" s="16"/>
      <c r="D323" s="16"/>
      <c r="E323" s="16"/>
      <c r="F323" s="16"/>
      <c r="G323" s="16"/>
      <c r="K323" s="1"/>
      <c r="L323" s="1"/>
      <c r="M323" s="1"/>
      <c r="N323" s="1"/>
      <c r="O323" s="1"/>
      <c r="P323" s="1"/>
      <c r="Q323" s="1"/>
      <c r="R323" s="1"/>
      <c r="S323" s="1"/>
      <c r="T323" s="1"/>
      <c r="U323" s="1"/>
      <c r="V323" s="1"/>
      <c r="W323" s="1"/>
      <c r="X323" s="1"/>
      <c r="Y323" s="1"/>
      <c r="Z323" s="1"/>
    </row>
    <row r="324" spans="1:26">
      <c r="A324" s="1"/>
      <c r="B324" s="16"/>
      <c r="C324" s="16"/>
      <c r="D324" s="16"/>
      <c r="E324" s="16"/>
      <c r="F324" s="16"/>
      <c r="G324" s="16"/>
      <c r="K324" s="1"/>
      <c r="L324" s="1"/>
      <c r="M324" s="1"/>
      <c r="N324" s="1"/>
      <c r="O324" s="1"/>
      <c r="P324" s="1"/>
      <c r="Q324" s="1"/>
      <c r="R324" s="1"/>
      <c r="S324" s="1"/>
      <c r="T324" s="1"/>
      <c r="U324" s="1"/>
      <c r="V324" s="1"/>
      <c r="W324" s="1"/>
      <c r="X324" s="1"/>
      <c r="Y324" s="1"/>
      <c r="Z324" s="1"/>
    </row>
    <row r="325" spans="1:26">
      <c r="A325" s="1"/>
      <c r="B325" s="16"/>
      <c r="C325" s="16"/>
      <c r="D325" s="16"/>
      <c r="E325" s="16"/>
      <c r="F325" s="16"/>
      <c r="G325" s="16"/>
      <c r="K325" s="1"/>
      <c r="L325" s="1"/>
      <c r="M325" s="1"/>
      <c r="N325" s="1"/>
      <c r="O325" s="1"/>
      <c r="P325" s="1"/>
      <c r="Q325" s="1"/>
      <c r="R325" s="1"/>
      <c r="S325" s="1"/>
      <c r="T325" s="1"/>
      <c r="U325" s="1"/>
      <c r="V325" s="1"/>
      <c r="W325" s="1"/>
      <c r="X325" s="1"/>
      <c r="Y325" s="1"/>
      <c r="Z325" s="1"/>
    </row>
    <row r="326" spans="1:26">
      <c r="A326" s="1"/>
      <c r="B326" s="16"/>
      <c r="C326" s="16"/>
      <c r="D326" s="16"/>
      <c r="E326" s="16"/>
      <c r="F326" s="16"/>
      <c r="G326" s="16"/>
      <c r="K326" s="1"/>
      <c r="L326" s="1"/>
      <c r="M326" s="1"/>
      <c r="N326" s="1"/>
      <c r="O326" s="1"/>
      <c r="P326" s="1"/>
      <c r="Q326" s="1"/>
      <c r="R326" s="1"/>
      <c r="S326" s="1"/>
      <c r="T326" s="1"/>
      <c r="U326" s="1"/>
      <c r="V326" s="1"/>
      <c r="W326" s="1"/>
      <c r="X326" s="1"/>
      <c r="Y326" s="1"/>
      <c r="Z326" s="1"/>
    </row>
    <row r="327" spans="1:26">
      <c r="A327" s="1"/>
      <c r="B327" s="16"/>
      <c r="C327" s="16"/>
      <c r="D327" s="16"/>
      <c r="E327" s="16"/>
      <c r="F327" s="16"/>
      <c r="G327" s="16"/>
      <c r="K327" s="1"/>
      <c r="L327" s="1"/>
      <c r="M327" s="1"/>
      <c r="N327" s="1"/>
      <c r="O327" s="1"/>
      <c r="P327" s="1"/>
      <c r="Q327" s="1"/>
      <c r="R327" s="1"/>
      <c r="S327" s="1"/>
      <c r="T327" s="1"/>
      <c r="U327" s="1"/>
      <c r="V327" s="1"/>
      <c r="W327" s="1"/>
      <c r="X327" s="1"/>
      <c r="Y327" s="1"/>
      <c r="Z327" s="1"/>
    </row>
    <row r="328" spans="1:26">
      <c r="A328" s="1"/>
      <c r="B328" s="16"/>
      <c r="C328" s="16"/>
      <c r="D328" s="16"/>
      <c r="E328" s="16"/>
      <c r="F328" s="16"/>
      <c r="G328" s="16"/>
      <c r="K328" s="1"/>
      <c r="L328" s="1"/>
      <c r="M328" s="1"/>
      <c r="N328" s="1"/>
      <c r="O328" s="1"/>
      <c r="P328" s="1"/>
      <c r="Q328" s="1"/>
      <c r="R328" s="1"/>
      <c r="S328" s="1"/>
      <c r="T328" s="1"/>
      <c r="U328" s="1"/>
      <c r="V328" s="1"/>
      <c r="W328" s="1"/>
      <c r="X328" s="1"/>
      <c r="Y328" s="1"/>
      <c r="Z328" s="1"/>
    </row>
    <row r="329" spans="1:26">
      <c r="A329" s="1"/>
      <c r="B329" s="16"/>
      <c r="C329" s="16"/>
      <c r="D329" s="16"/>
      <c r="E329" s="16"/>
      <c r="F329" s="16"/>
      <c r="G329" s="16"/>
      <c r="K329" s="1"/>
      <c r="L329" s="1"/>
      <c r="M329" s="1"/>
      <c r="N329" s="1"/>
      <c r="O329" s="1"/>
      <c r="P329" s="1"/>
      <c r="Q329" s="1"/>
      <c r="R329" s="1"/>
      <c r="S329" s="1"/>
      <c r="T329" s="1"/>
      <c r="U329" s="1"/>
      <c r="V329" s="1"/>
      <c r="W329" s="1"/>
      <c r="X329" s="1"/>
      <c r="Y329" s="1"/>
      <c r="Z329" s="1"/>
    </row>
    <row r="330" spans="1:26">
      <c r="A330" s="1"/>
      <c r="B330" s="16"/>
      <c r="C330" s="16"/>
      <c r="D330" s="16"/>
      <c r="E330" s="16"/>
      <c r="F330" s="16"/>
      <c r="G330" s="16"/>
      <c r="K330" s="1"/>
      <c r="L330" s="1"/>
      <c r="M330" s="1"/>
      <c r="N330" s="1"/>
      <c r="O330" s="1"/>
      <c r="P330" s="1"/>
      <c r="Q330" s="1"/>
      <c r="R330" s="1"/>
      <c r="S330" s="1"/>
      <c r="T330" s="1"/>
      <c r="U330" s="1"/>
      <c r="V330" s="1"/>
      <c r="W330" s="1"/>
      <c r="X330" s="1"/>
      <c r="Y330" s="1"/>
      <c r="Z330" s="1"/>
    </row>
    <row r="331" spans="1:26">
      <c r="A331" s="1"/>
      <c r="B331" s="16"/>
      <c r="C331" s="16"/>
      <c r="D331" s="16"/>
      <c r="E331" s="16"/>
      <c r="F331" s="16"/>
      <c r="G331" s="16"/>
      <c r="K331" s="1"/>
      <c r="L331" s="1"/>
      <c r="M331" s="1"/>
      <c r="N331" s="1"/>
      <c r="O331" s="1"/>
      <c r="P331" s="1"/>
      <c r="Q331" s="1"/>
      <c r="R331" s="1"/>
      <c r="S331" s="1"/>
      <c r="T331" s="1"/>
      <c r="U331" s="1"/>
      <c r="V331" s="1"/>
      <c r="W331" s="1"/>
      <c r="X331" s="1"/>
      <c r="Y331" s="1"/>
      <c r="Z331" s="1"/>
    </row>
    <row r="332" spans="1:26">
      <c r="A332" s="1"/>
      <c r="B332" s="16"/>
      <c r="C332" s="16"/>
      <c r="D332" s="16"/>
      <c r="E332" s="16"/>
      <c r="F332" s="16"/>
      <c r="G332" s="16"/>
      <c r="K332" s="1"/>
      <c r="L332" s="1"/>
      <c r="M332" s="1"/>
      <c r="N332" s="1"/>
      <c r="O332" s="1"/>
      <c r="P332" s="1"/>
      <c r="Q332" s="1"/>
      <c r="R332" s="1"/>
      <c r="S332" s="1"/>
      <c r="T332" s="1"/>
      <c r="U332" s="1"/>
      <c r="V332" s="1"/>
      <c r="W332" s="1"/>
      <c r="X332" s="1"/>
      <c r="Y332" s="1"/>
      <c r="Z332" s="1"/>
    </row>
    <row r="333" spans="1:26">
      <c r="A333" s="1"/>
      <c r="B333" s="16"/>
      <c r="C333" s="16"/>
      <c r="D333" s="16"/>
      <c r="E333" s="16"/>
      <c r="F333" s="16"/>
      <c r="G333" s="16"/>
      <c r="K333" s="1"/>
      <c r="L333" s="1"/>
      <c r="M333" s="1"/>
      <c r="N333" s="1"/>
      <c r="O333" s="1"/>
      <c r="P333" s="1"/>
      <c r="Q333" s="1"/>
      <c r="R333" s="1"/>
      <c r="S333" s="1"/>
      <c r="T333" s="1"/>
      <c r="U333" s="1"/>
      <c r="V333" s="1"/>
      <c r="W333" s="1"/>
      <c r="X333" s="1"/>
      <c r="Y333" s="1"/>
      <c r="Z333" s="1"/>
    </row>
    <row r="334" spans="1:26">
      <c r="A334" s="1"/>
      <c r="B334" s="16"/>
      <c r="C334" s="16"/>
      <c r="D334" s="16"/>
      <c r="E334" s="16"/>
      <c r="F334" s="16"/>
      <c r="G334" s="16"/>
      <c r="K334" s="1"/>
      <c r="L334" s="1"/>
      <c r="M334" s="1"/>
      <c r="N334" s="1"/>
      <c r="O334" s="1"/>
      <c r="P334" s="1"/>
      <c r="Q334" s="1"/>
      <c r="R334" s="1"/>
      <c r="S334" s="1"/>
      <c r="T334" s="1"/>
      <c r="U334" s="1"/>
      <c r="V334" s="1"/>
      <c r="W334" s="1"/>
      <c r="X334" s="1"/>
      <c r="Y334" s="1"/>
      <c r="Z334" s="1"/>
    </row>
    <row r="335" spans="1:26">
      <c r="A335" s="1"/>
      <c r="B335" s="16"/>
      <c r="C335" s="16"/>
      <c r="D335" s="16"/>
      <c r="E335" s="16"/>
      <c r="F335" s="16"/>
      <c r="G335" s="16"/>
      <c r="K335" s="1"/>
      <c r="L335" s="1"/>
      <c r="M335" s="1"/>
      <c r="N335" s="1"/>
      <c r="O335" s="1"/>
      <c r="P335" s="1"/>
      <c r="Q335" s="1"/>
      <c r="R335" s="1"/>
      <c r="S335" s="1"/>
      <c r="T335" s="1"/>
      <c r="U335" s="1"/>
      <c r="V335" s="1"/>
      <c r="W335" s="1"/>
      <c r="X335" s="1"/>
      <c r="Y335" s="1"/>
      <c r="Z335" s="1"/>
    </row>
    <row r="336" spans="1:26">
      <c r="A336" s="1"/>
      <c r="B336" s="16"/>
      <c r="C336" s="16"/>
      <c r="D336" s="16"/>
      <c r="E336" s="16"/>
      <c r="F336" s="16"/>
      <c r="G336" s="16"/>
      <c r="K336" s="1"/>
      <c r="L336" s="1"/>
      <c r="M336" s="1"/>
      <c r="N336" s="1"/>
      <c r="O336" s="1"/>
      <c r="P336" s="1"/>
      <c r="Q336" s="1"/>
      <c r="R336" s="1"/>
      <c r="S336" s="1"/>
      <c r="T336" s="1"/>
      <c r="U336" s="1"/>
      <c r="V336" s="1"/>
      <c r="W336" s="1"/>
      <c r="X336" s="1"/>
      <c r="Y336" s="1"/>
      <c r="Z336" s="1"/>
    </row>
    <row r="337" spans="1:26">
      <c r="A337" s="1"/>
      <c r="B337" s="16"/>
      <c r="C337" s="16"/>
      <c r="D337" s="16"/>
      <c r="E337" s="16"/>
      <c r="F337" s="16"/>
      <c r="G337" s="16"/>
      <c r="K337" s="1"/>
      <c r="L337" s="1"/>
      <c r="M337" s="1"/>
      <c r="N337" s="1"/>
      <c r="O337" s="1"/>
      <c r="P337" s="1"/>
      <c r="Q337" s="1"/>
      <c r="R337" s="1"/>
      <c r="S337" s="1"/>
      <c r="T337" s="1"/>
      <c r="U337" s="1"/>
      <c r="V337" s="1"/>
      <c r="W337" s="1"/>
      <c r="X337" s="1"/>
      <c r="Y337" s="1"/>
      <c r="Z337" s="1"/>
    </row>
    <row r="338" spans="1:26">
      <c r="A338" s="1"/>
      <c r="B338" s="16"/>
      <c r="C338" s="16"/>
      <c r="D338" s="16"/>
      <c r="E338" s="16"/>
      <c r="F338" s="16"/>
      <c r="G338" s="16"/>
      <c r="K338" s="1"/>
      <c r="L338" s="1"/>
      <c r="M338" s="1"/>
      <c r="N338" s="1"/>
      <c r="O338" s="1"/>
      <c r="P338" s="1"/>
      <c r="Q338" s="1"/>
      <c r="R338" s="1"/>
      <c r="S338" s="1"/>
      <c r="T338" s="1"/>
      <c r="U338" s="1"/>
      <c r="V338" s="1"/>
      <c r="W338" s="1"/>
      <c r="X338" s="1"/>
      <c r="Y338" s="1"/>
      <c r="Z338" s="1"/>
    </row>
    <row r="339" spans="1:26">
      <c r="A339" s="1"/>
      <c r="B339" s="16"/>
      <c r="C339" s="16"/>
      <c r="D339" s="16"/>
      <c r="E339" s="16"/>
      <c r="F339" s="16"/>
      <c r="G339" s="16"/>
      <c r="K339" s="1"/>
      <c r="L339" s="1"/>
      <c r="M339" s="1"/>
      <c r="N339" s="1"/>
      <c r="O339" s="1"/>
      <c r="P339" s="1"/>
      <c r="Q339" s="1"/>
      <c r="R339" s="1"/>
      <c r="S339" s="1"/>
      <c r="T339" s="1"/>
      <c r="U339" s="1"/>
      <c r="V339" s="1"/>
      <c r="W339" s="1"/>
      <c r="X339" s="1"/>
      <c r="Y339" s="1"/>
      <c r="Z339" s="1"/>
    </row>
    <row r="340" spans="1:26">
      <c r="A340" s="1"/>
      <c r="B340" s="16"/>
      <c r="C340" s="16"/>
      <c r="D340" s="16"/>
      <c r="E340" s="16"/>
      <c r="F340" s="16"/>
      <c r="G340" s="16"/>
      <c r="K340" s="1"/>
      <c r="L340" s="1"/>
      <c r="M340" s="1"/>
      <c r="N340" s="1"/>
      <c r="O340" s="1"/>
      <c r="P340" s="1"/>
      <c r="Q340" s="1"/>
      <c r="R340" s="1"/>
      <c r="S340" s="1"/>
      <c r="T340" s="1"/>
      <c r="U340" s="1"/>
      <c r="V340" s="1"/>
      <c r="W340" s="1"/>
      <c r="X340" s="1"/>
      <c r="Y340" s="1"/>
      <c r="Z340" s="1"/>
    </row>
    <row r="341" spans="1:26">
      <c r="A341" s="1"/>
      <c r="B341" s="16"/>
      <c r="C341" s="16"/>
      <c r="D341" s="16"/>
      <c r="E341" s="16"/>
      <c r="F341" s="16"/>
      <c r="G341" s="16"/>
      <c r="K341" s="1"/>
      <c r="L341" s="1"/>
      <c r="M341" s="1"/>
      <c r="N341" s="1"/>
      <c r="O341" s="1"/>
      <c r="P341" s="1"/>
      <c r="Q341" s="1"/>
      <c r="R341" s="1"/>
      <c r="S341" s="1"/>
      <c r="T341" s="1"/>
      <c r="U341" s="1"/>
      <c r="V341" s="1"/>
      <c r="W341" s="1"/>
      <c r="X341" s="1"/>
      <c r="Y341" s="1"/>
      <c r="Z341" s="1"/>
    </row>
    <row r="342" spans="1:26">
      <c r="A342" s="1"/>
      <c r="B342" s="16"/>
      <c r="C342" s="16"/>
      <c r="D342" s="16"/>
      <c r="E342" s="16"/>
      <c r="F342" s="16"/>
      <c r="G342" s="16"/>
      <c r="K342" s="1"/>
      <c r="L342" s="1"/>
      <c r="M342" s="1"/>
      <c r="N342" s="1"/>
      <c r="O342" s="1"/>
      <c r="P342" s="1"/>
      <c r="Q342" s="1"/>
      <c r="R342" s="1"/>
      <c r="S342" s="1"/>
      <c r="T342" s="1"/>
      <c r="U342" s="1"/>
      <c r="V342" s="1"/>
      <c r="W342" s="1"/>
      <c r="X342" s="1"/>
      <c r="Y342" s="1"/>
      <c r="Z342" s="1"/>
    </row>
    <row r="343" spans="1:26">
      <c r="A343" s="1"/>
      <c r="B343" s="16"/>
      <c r="C343" s="16"/>
      <c r="D343" s="16"/>
      <c r="E343" s="16"/>
      <c r="F343" s="16"/>
      <c r="G343" s="16"/>
      <c r="K343" s="1"/>
      <c r="L343" s="1"/>
      <c r="M343" s="1"/>
      <c r="N343" s="1"/>
      <c r="O343" s="1"/>
      <c r="P343" s="1"/>
      <c r="Q343" s="1"/>
      <c r="R343" s="1"/>
      <c r="S343" s="1"/>
      <c r="T343" s="1"/>
      <c r="U343" s="1"/>
      <c r="V343" s="1"/>
      <c r="W343" s="1"/>
      <c r="X343" s="1"/>
      <c r="Y343" s="1"/>
      <c r="Z343" s="1"/>
    </row>
    <row r="344" spans="1:26">
      <c r="A344" s="1"/>
      <c r="B344" s="16"/>
      <c r="C344" s="16"/>
      <c r="D344" s="16"/>
      <c r="E344" s="16"/>
      <c r="F344" s="16"/>
      <c r="G344" s="16"/>
      <c r="K344" s="1"/>
      <c r="L344" s="1"/>
      <c r="M344" s="1"/>
      <c r="N344" s="1"/>
      <c r="O344" s="1"/>
      <c r="P344" s="1"/>
      <c r="Q344" s="1"/>
      <c r="R344" s="1"/>
      <c r="S344" s="1"/>
      <c r="T344" s="1"/>
      <c r="U344" s="1"/>
      <c r="V344" s="1"/>
      <c r="W344" s="1"/>
      <c r="X344" s="1"/>
      <c r="Y344" s="1"/>
      <c r="Z344" s="1"/>
    </row>
    <row r="345" spans="1:26">
      <c r="A345" s="1"/>
      <c r="B345" s="16"/>
      <c r="C345" s="16"/>
      <c r="D345" s="16"/>
      <c r="E345" s="16"/>
      <c r="F345" s="16"/>
      <c r="G345" s="16"/>
      <c r="K345" s="1"/>
      <c r="L345" s="1"/>
      <c r="M345" s="1"/>
      <c r="N345" s="1"/>
      <c r="O345" s="1"/>
      <c r="P345" s="1"/>
      <c r="Q345" s="1"/>
      <c r="R345" s="1"/>
      <c r="S345" s="1"/>
      <c r="T345" s="1"/>
      <c r="U345" s="1"/>
      <c r="V345" s="1"/>
      <c r="W345" s="1"/>
      <c r="X345" s="1"/>
      <c r="Y345" s="1"/>
      <c r="Z345" s="1"/>
    </row>
    <row r="346" spans="1:26">
      <c r="A346" s="1"/>
      <c r="B346" s="16"/>
      <c r="C346" s="16"/>
      <c r="D346" s="16"/>
      <c r="E346" s="16"/>
      <c r="F346" s="16"/>
      <c r="G346" s="16"/>
      <c r="K346" s="1"/>
      <c r="L346" s="1"/>
      <c r="M346" s="1"/>
      <c r="N346" s="1"/>
      <c r="O346" s="1"/>
      <c r="P346" s="1"/>
      <c r="Q346" s="1"/>
      <c r="R346" s="1"/>
      <c r="S346" s="1"/>
      <c r="T346" s="1"/>
      <c r="U346" s="1"/>
      <c r="V346" s="1"/>
      <c r="W346" s="1"/>
      <c r="X346" s="1"/>
      <c r="Y346" s="1"/>
      <c r="Z346" s="1"/>
    </row>
    <row r="347" spans="1:26">
      <c r="A347" s="1"/>
      <c r="B347" s="16"/>
      <c r="C347" s="16"/>
      <c r="D347" s="16"/>
      <c r="E347" s="16"/>
      <c r="F347" s="16"/>
      <c r="G347" s="16"/>
      <c r="K347" s="1"/>
      <c r="L347" s="1"/>
      <c r="M347" s="1"/>
      <c r="N347" s="1"/>
      <c r="O347" s="1"/>
      <c r="P347" s="1"/>
      <c r="Q347" s="1"/>
      <c r="R347" s="1"/>
      <c r="S347" s="1"/>
      <c r="T347" s="1"/>
      <c r="U347" s="1"/>
      <c r="V347" s="1"/>
      <c r="W347" s="1"/>
      <c r="X347" s="1"/>
      <c r="Y347" s="1"/>
      <c r="Z347" s="1"/>
    </row>
    <row r="348" spans="1:26">
      <c r="A348" s="1"/>
      <c r="B348" s="16"/>
      <c r="C348" s="16"/>
      <c r="D348" s="16"/>
      <c r="E348" s="16"/>
      <c r="F348" s="16"/>
      <c r="G348" s="16"/>
      <c r="K348" s="1"/>
      <c r="L348" s="1"/>
      <c r="M348" s="1"/>
      <c r="N348" s="1"/>
      <c r="O348" s="1"/>
      <c r="P348" s="1"/>
      <c r="Q348" s="1"/>
      <c r="R348" s="1"/>
      <c r="S348" s="1"/>
      <c r="T348" s="1"/>
      <c r="U348" s="1"/>
      <c r="V348" s="1"/>
      <c r="W348" s="1"/>
      <c r="X348" s="1"/>
      <c r="Y348" s="1"/>
      <c r="Z348" s="1"/>
    </row>
    <row r="349" spans="1:26">
      <c r="A349" s="1"/>
      <c r="B349" s="16"/>
      <c r="C349" s="16"/>
      <c r="D349" s="16"/>
      <c r="E349" s="16"/>
      <c r="F349" s="16"/>
      <c r="G349" s="16"/>
      <c r="K349" s="1"/>
      <c r="L349" s="1"/>
      <c r="M349" s="1"/>
      <c r="N349" s="1"/>
      <c r="O349" s="1"/>
      <c r="P349" s="1"/>
      <c r="Q349" s="1"/>
      <c r="R349" s="1"/>
      <c r="S349" s="1"/>
      <c r="T349" s="1"/>
      <c r="U349" s="1"/>
      <c r="V349" s="1"/>
      <c r="W349" s="1"/>
      <c r="X349" s="1"/>
      <c r="Y349" s="1"/>
      <c r="Z349" s="1"/>
    </row>
    <row r="350" spans="1:26">
      <c r="A350" s="1"/>
      <c r="B350" s="16"/>
      <c r="C350" s="16"/>
      <c r="D350" s="16"/>
      <c r="E350" s="16"/>
      <c r="F350" s="16"/>
      <c r="G350" s="16"/>
      <c r="K350" s="1"/>
      <c r="L350" s="1"/>
      <c r="M350" s="1"/>
      <c r="N350" s="1"/>
      <c r="O350" s="1"/>
      <c r="P350" s="1"/>
      <c r="Q350" s="1"/>
      <c r="R350" s="1"/>
      <c r="S350" s="1"/>
      <c r="T350" s="1"/>
      <c r="U350" s="1"/>
      <c r="V350" s="1"/>
      <c r="W350" s="1"/>
      <c r="X350" s="1"/>
      <c r="Y350" s="1"/>
      <c r="Z350" s="1"/>
    </row>
    <row r="351" spans="1:26">
      <c r="A351" s="1"/>
      <c r="B351" s="16"/>
      <c r="C351" s="16"/>
      <c r="D351" s="16"/>
      <c r="E351" s="16"/>
      <c r="F351" s="16"/>
      <c r="G351" s="16"/>
      <c r="K351" s="1"/>
      <c r="L351" s="1"/>
      <c r="M351" s="1"/>
      <c r="N351" s="1"/>
      <c r="O351" s="1"/>
      <c r="P351" s="1"/>
      <c r="Q351" s="1"/>
      <c r="R351" s="1"/>
      <c r="S351" s="1"/>
      <c r="T351" s="1"/>
      <c r="U351" s="1"/>
      <c r="V351" s="1"/>
      <c r="W351" s="1"/>
      <c r="X351" s="1"/>
      <c r="Y351" s="1"/>
      <c r="Z351" s="1"/>
    </row>
    <row r="352" spans="1:26">
      <c r="A352" s="1"/>
      <c r="B352" s="16"/>
      <c r="C352" s="16"/>
      <c r="D352" s="16"/>
      <c r="E352" s="16"/>
      <c r="F352" s="16"/>
      <c r="G352" s="16"/>
      <c r="K352" s="1"/>
      <c r="L352" s="1"/>
      <c r="M352" s="1"/>
      <c r="N352" s="1"/>
      <c r="O352" s="1"/>
      <c r="P352" s="1"/>
      <c r="Q352" s="1"/>
      <c r="R352" s="1"/>
      <c r="S352" s="1"/>
      <c r="T352" s="1"/>
      <c r="U352" s="1"/>
      <c r="V352" s="1"/>
      <c r="W352" s="1"/>
      <c r="X352" s="1"/>
      <c r="Y352" s="1"/>
      <c r="Z352" s="1"/>
    </row>
    <row r="353" spans="1:26">
      <c r="A353" s="1"/>
      <c r="B353" s="16"/>
      <c r="C353" s="16"/>
      <c r="D353" s="16"/>
      <c r="E353" s="16"/>
      <c r="F353" s="16"/>
      <c r="G353" s="16"/>
      <c r="K353" s="1"/>
      <c r="L353" s="1"/>
      <c r="M353" s="1"/>
      <c r="N353" s="1"/>
      <c r="O353" s="1"/>
      <c r="P353" s="1"/>
      <c r="Q353" s="1"/>
      <c r="R353" s="1"/>
      <c r="S353" s="1"/>
      <c r="T353" s="1"/>
      <c r="U353" s="1"/>
      <c r="V353" s="1"/>
      <c r="W353" s="1"/>
      <c r="X353" s="1"/>
      <c r="Y353" s="1"/>
      <c r="Z353" s="1"/>
    </row>
    <row r="354" spans="1:26">
      <c r="A354" s="1"/>
      <c r="B354" s="16"/>
      <c r="C354" s="16"/>
      <c r="D354" s="16"/>
      <c r="E354" s="16"/>
      <c r="F354" s="16"/>
      <c r="G354" s="16"/>
      <c r="K354" s="1"/>
      <c r="L354" s="1"/>
      <c r="M354" s="1"/>
      <c r="N354" s="1"/>
      <c r="O354" s="1"/>
      <c r="P354" s="1"/>
      <c r="Q354" s="1"/>
      <c r="R354" s="1"/>
      <c r="S354" s="1"/>
      <c r="T354" s="1"/>
      <c r="U354" s="1"/>
      <c r="V354" s="1"/>
      <c r="W354" s="1"/>
      <c r="X354" s="1"/>
      <c r="Y354" s="1"/>
      <c r="Z354" s="1"/>
    </row>
    <row r="355" spans="1:26">
      <c r="A355" s="1"/>
      <c r="B355" s="16"/>
      <c r="C355" s="16"/>
      <c r="D355" s="16"/>
      <c r="E355" s="16"/>
      <c r="F355" s="16"/>
      <c r="G355" s="16"/>
      <c r="K355" s="1"/>
      <c r="L355" s="1"/>
      <c r="M355" s="1"/>
      <c r="N355" s="1"/>
      <c r="O355" s="1"/>
      <c r="P355" s="1"/>
      <c r="Q355" s="1"/>
      <c r="R355" s="1"/>
      <c r="S355" s="1"/>
      <c r="T355" s="1"/>
      <c r="U355" s="1"/>
      <c r="V355" s="1"/>
      <c r="W355" s="1"/>
      <c r="X355" s="1"/>
      <c r="Y355" s="1"/>
      <c r="Z355" s="1"/>
    </row>
    <row r="356" spans="1:26">
      <c r="A356" s="1"/>
      <c r="B356" s="16"/>
      <c r="C356" s="16"/>
      <c r="D356" s="16"/>
      <c r="E356" s="16"/>
      <c r="F356" s="16"/>
      <c r="G356" s="16"/>
      <c r="K356" s="1"/>
      <c r="L356" s="1"/>
      <c r="M356" s="1"/>
      <c r="N356" s="1"/>
      <c r="O356" s="1"/>
      <c r="P356" s="1"/>
      <c r="Q356" s="1"/>
      <c r="R356" s="1"/>
      <c r="S356" s="1"/>
      <c r="T356" s="1"/>
      <c r="U356" s="1"/>
      <c r="V356" s="1"/>
      <c r="W356" s="1"/>
      <c r="X356" s="1"/>
      <c r="Y356" s="1"/>
      <c r="Z356" s="1"/>
    </row>
    <row r="357" spans="1:26">
      <c r="A357" s="1"/>
      <c r="B357" s="16"/>
      <c r="C357" s="16"/>
      <c r="D357" s="16"/>
      <c r="E357" s="16"/>
      <c r="F357" s="16"/>
      <c r="G357" s="16"/>
      <c r="K357" s="1"/>
      <c r="L357" s="1"/>
      <c r="M357" s="1"/>
      <c r="N357" s="1"/>
      <c r="O357" s="1"/>
      <c r="P357" s="1"/>
      <c r="Q357" s="1"/>
      <c r="R357" s="1"/>
      <c r="S357" s="1"/>
      <c r="T357" s="1"/>
      <c r="U357" s="1"/>
      <c r="V357" s="1"/>
      <c r="W357" s="1"/>
      <c r="X357" s="1"/>
      <c r="Y357" s="1"/>
      <c r="Z357" s="1"/>
    </row>
    <row r="358" spans="1:26">
      <c r="A358" s="1"/>
      <c r="B358" s="16"/>
      <c r="C358" s="16"/>
      <c r="D358" s="16"/>
      <c r="E358" s="16"/>
      <c r="F358" s="16"/>
      <c r="G358" s="16"/>
      <c r="K358" s="1"/>
      <c r="L358" s="1"/>
      <c r="M358" s="1"/>
      <c r="N358" s="1"/>
      <c r="O358" s="1"/>
      <c r="P358" s="1"/>
      <c r="Q358" s="1"/>
      <c r="R358" s="1"/>
      <c r="S358" s="1"/>
      <c r="T358" s="1"/>
      <c r="U358" s="1"/>
      <c r="V358" s="1"/>
      <c r="W358" s="1"/>
      <c r="X358" s="1"/>
      <c r="Y358" s="1"/>
      <c r="Z358" s="1"/>
    </row>
    <row r="359" spans="1:26">
      <c r="A359" s="1"/>
      <c r="B359" s="16"/>
      <c r="C359" s="16"/>
      <c r="D359" s="16"/>
      <c r="E359" s="16"/>
      <c r="F359" s="16"/>
      <c r="G359" s="16"/>
      <c r="K359" s="1"/>
      <c r="L359" s="1"/>
      <c r="M359" s="1"/>
      <c r="N359" s="1"/>
      <c r="O359" s="1"/>
      <c r="P359" s="1"/>
      <c r="Q359" s="1"/>
      <c r="R359" s="1"/>
      <c r="S359" s="1"/>
      <c r="T359" s="1"/>
      <c r="U359" s="1"/>
      <c r="V359" s="1"/>
      <c r="W359" s="1"/>
      <c r="X359" s="1"/>
      <c r="Y359" s="1"/>
      <c r="Z359" s="1"/>
    </row>
    <row r="360" spans="1:26">
      <c r="A360" s="1"/>
      <c r="B360" s="16"/>
      <c r="C360" s="16"/>
      <c r="D360" s="16"/>
      <c r="E360" s="16"/>
      <c r="F360" s="16"/>
      <c r="G360" s="16"/>
      <c r="K360" s="1"/>
      <c r="L360" s="1"/>
      <c r="M360" s="1"/>
      <c r="N360" s="1"/>
      <c r="O360" s="1"/>
      <c r="P360" s="1"/>
      <c r="Q360" s="1"/>
      <c r="R360" s="1"/>
      <c r="S360" s="1"/>
      <c r="T360" s="1"/>
      <c r="U360" s="1"/>
      <c r="V360" s="1"/>
      <c r="W360" s="1"/>
      <c r="X360" s="1"/>
      <c r="Y360" s="1"/>
      <c r="Z360" s="1"/>
    </row>
    <row r="361" spans="1:26">
      <c r="A361" s="1"/>
      <c r="B361" s="16"/>
      <c r="C361" s="16"/>
      <c r="D361" s="16"/>
      <c r="E361" s="16"/>
      <c r="F361" s="16"/>
      <c r="G361" s="16"/>
      <c r="K361" s="1"/>
      <c r="L361" s="1"/>
      <c r="M361" s="1"/>
      <c r="N361" s="1"/>
      <c r="O361" s="1"/>
      <c r="P361" s="1"/>
      <c r="Q361" s="1"/>
      <c r="R361" s="1"/>
      <c r="S361" s="1"/>
      <c r="T361" s="1"/>
      <c r="U361" s="1"/>
      <c r="V361" s="1"/>
      <c r="W361" s="1"/>
      <c r="X361" s="1"/>
      <c r="Y361" s="1"/>
      <c r="Z361" s="1"/>
    </row>
    <row r="362" spans="1:26">
      <c r="A362" s="1"/>
      <c r="B362" s="16"/>
      <c r="C362" s="16"/>
      <c r="D362" s="16"/>
      <c r="E362" s="16"/>
      <c r="F362" s="16"/>
      <c r="G362" s="16"/>
      <c r="K362" s="1"/>
      <c r="L362" s="1"/>
      <c r="M362" s="1"/>
      <c r="N362" s="1"/>
      <c r="O362" s="1"/>
      <c r="P362" s="1"/>
      <c r="Q362" s="1"/>
      <c r="R362" s="1"/>
      <c r="S362" s="1"/>
      <c r="T362" s="1"/>
      <c r="U362" s="1"/>
      <c r="V362" s="1"/>
      <c r="W362" s="1"/>
      <c r="X362" s="1"/>
      <c r="Y362" s="1"/>
      <c r="Z362" s="1"/>
    </row>
    <row r="363" spans="1:26">
      <c r="A363" s="1"/>
      <c r="B363" s="16"/>
      <c r="C363" s="16"/>
      <c r="D363" s="16"/>
      <c r="E363" s="16"/>
      <c r="F363" s="16"/>
      <c r="G363" s="16"/>
      <c r="K363" s="1"/>
      <c r="L363" s="1"/>
      <c r="M363" s="1"/>
      <c r="N363" s="1"/>
      <c r="O363" s="1"/>
      <c r="P363" s="1"/>
      <c r="Q363" s="1"/>
      <c r="R363" s="1"/>
      <c r="S363" s="1"/>
      <c r="T363" s="1"/>
      <c r="U363" s="1"/>
      <c r="V363" s="1"/>
      <c r="W363" s="1"/>
      <c r="X363" s="1"/>
      <c r="Y363" s="1"/>
      <c r="Z363" s="1"/>
    </row>
    <row r="364" spans="1:26">
      <c r="A364" s="1"/>
      <c r="B364" s="16"/>
      <c r="C364" s="16"/>
      <c r="D364" s="16"/>
      <c r="E364" s="16"/>
      <c r="F364" s="16"/>
      <c r="G364" s="16"/>
      <c r="K364" s="1"/>
      <c r="L364" s="1"/>
      <c r="M364" s="1"/>
      <c r="N364" s="1"/>
      <c r="O364" s="1"/>
      <c r="P364" s="1"/>
      <c r="Q364" s="1"/>
      <c r="R364" s="1"/>
      <c r="S364" s="1"/>
      <c r="T364" s="1"/>
      <c r="U364" s="1"/>
      <c r="V364" s="1"/>
      <c r="W364" s="1"/>
      <c r="X364" s="1"/>
      <c r="Y364" s="1"/>
      <c r="Z364" s="1"/>
    </row>
    <row r="365" spans="1:26">
      <c r="A365" s="1"/>
      <c r="B365" s="16"/>
      <c r="C365" s="16"/>
      <c r="D365" s="16"/>
      <c r="E365" s="16"/>
      <c r="F365" s="16"/>
      <c r="G365" s="16"/>
      <c r="K365" s="1"/>
      <c r="L365" s="1"/>
      <c r="M365" s="1"/>
      <c r="N365" s="1"/>
      <c r="O365" s="1"/>
      <c r="P365" s="1"/>
      <c r="Q365" s="1"/>
      <c r="R365" s="1"/>
      <c r="S365" s="1"/>
      <c r="T365" s="1"/>
      <c r="U365" s="1"/>
      <c r="V365" s="1"/>
      <c r="W365" s="1"/>
      <c r="X365" s="1"/>
      <c r="Y365" s="1"/>
      <c r="Z365" s="1"/>
    </row>
    <row r="366" spans="1:26">
      <c r="A366" s="1"/>
      <c r="B366" s="16"/>
      <c r="C366" s="16"/>
      <c r="D366" s="16"/>
      <c r="E366" s="16"/>
      <c r="F366" s="16"/>
      <c r="G366" s="16"/>
      <c r="K366" s="1"/>
      <c r="L366" s="1"/>
      <c r="M366" s="1"/>
      <c r="N366" s="1"/>
      <c r="O366" s="1"/>
      <c r="P366" s="1"/>
      <c r="Q366" s="1"/>
      <c r="R366" s="1"/>
      <c r="S366" s="1"/>
      <c r="T366" s="1"/>
      <c r="U366" s="1"/>
      <c r="V366" s="1"/>
      <c r="W366" s="1"/>
      <c r="X366" s="1"/>
      <c r="Y366" s="1"/>
      <c r="Z366" s="1"/>
    </row>
    <row r="367" spans="1:26">
      <c r="A367" s="1"/>
      <c r="B367" s="16"/>
      <c r="C367" s="16"/>
      <c r="D367" s="16"/>
      <c r="E367" s="16"/>
      <c r="F367" s="16"/>
      <c r="G367" s="16"/>
      <c r="K367" s="1"/>
      <c r="L367" s="1"/>
      <c r="M367" s="1"/>
      <c r="N367" s="1"/>
      <c r="O367" s="1"/>
      <c r="P367" s="1"/>
      <c r="Q367" s="1"/>
      <c r="R367" s="1"/>
      <c r="S367" s="1"/>
      <c r="T367" s="1"/>
      <c r="U367" s="1"/>
      <c r="V367" s="1"/>
      <c r="W367" s="1"/>
      <c r="X367" s="1"/>
      <c r="Y367" s="1"/>
      <c r="Z367" s="1"/>
    </row>
    <row r="368" spans="1:26">
      <c r="A368" s="1"/>
      <c r="B368" s="16"/>
      <c r="C368" s="16"/>
      <c r="D368" s="16"/>
      <c r="E368" s="16"/>
      <c r="F368" s="16"/>
      <c r="G368" s="16"/>
      <c r="K368" s="1"/>
      <c r="L368" s="1"/>
      <c r="M368" s="1"/>
      <c r="N368" s="1"/>
      <c r="O368" s="1"/>
      <c r="P368" s="1"/>
      <c r="Q368" s="1"/>
      <c r="R368" s="1"/>
      <c r="S368" s="1"/>
      <c r="T368" s="1"/>
      <c r="U368" s="1"/>
      <c r="V368" s="1"/>
      <c r="W368" s="1"/>
      <c r="X368" s="1"/>
      <c r="Y368" s="1"/>
      <c r="Z368" s="1"/>
    </row>
    <row r="369" spans="1:26">
      <c r="A369" s="1"/>
      <c r="B369" s="16"/>
      <c r="C369" s="16"/>
      <c r="D369" s="16"/>
      <c r="E369" s="16"/>
      <c r="F369" s="16"/>
      <c r="G369" s="16"/>
      <c r="K369" s="1"/>
      <c r="L369" s="1"/>
      <c r="M369" s="1"/>
      <c r="N369" s="1"/>
      <c r="O369" s="1"/>
      <c r="P369" s="1"/>
      <c r="Q369" s="1"/>
      <c r="R369" s="1"/>
      <c r="S369" s="1"/>
      <c r="T369" s="1"/>
      <c r="U369" s="1"/>
      <c r="V369" s="1"/>
      <c r="W369" s="1"/>
      <c r="X369" s="1"/>
      <c r="Y369" s="1"/>
      <c r="Z369" s="1"/>
    </row>
    <row r="370" spans="1:26">
      <c r="A370" s="1"/>
      <c r="B370" s="16"/>
      <c r="C370" s="16"/>
      <c r="D370" s="16"/>
      <c r="E370" s="16"/>
      <c r="F370" s="16"/>
      <c r="G370" s="16"/>
      <c r="K370" s="1"/>
      <c r="L370" s="1"/>
      <c r="M370" s="1"/>
      <c r="N370" s="1"/>
      <c r="O370" s="1"/>
      <c r="P370" s="1"/>
      <c r="Q370" s="1"/>
      <c r="R370" s="1"/>
      <c r="S370" s="1"/>
      <c r="T370" s="1"/>
      <c r="U370" s="1"/>
      <c r="V370" s="1"/>
      <c r="W370" s="1"/>
      <c r="X370" s="1"/>
      <c r="Y370" s="1"/>
      <c r="Z370" s="1"/>
    </row>
    <row r="371" spans="1:26">
      <c r="A371" s="1"/>
      <c r="B371" s="16"/>
      <c r="C371" s="16"/>
      <c r="D371" s="16"/>
      <c r="E371" s="16"/>
      <c r="F371" s="16"/>
      <c r="G371" s="16"/>
      <c r="K371" s="1"/>
      <c r="L371" s="1"/>
      <c r="M371" s="1"/>
      <c r="N371" s="1"/>
      <c r="O371" s="1"/>
      <c r="P371" s="1"/>
      <c r="Q371" s="1"/>
      <c r="R371" s="1"/>
      <c r="S371" s="1"/>
      <c r="T371" s="1"/>
      <c r="U371" s="1"/>
      <c r="V371" s="1"/>
      <c r="W371" s="1"/>
      <c r="X371" s="1"/>
      <c r="Y371" s="1"/>
      <c r="Z371" s="1"/>
    </row>
    <row r="372" spans="1:26">
      <c r="A372" s="1"/>
      <c r="B372" s="16"/>
      <c r="C372" s="16"/>
      <c r="D372" s="16"/>
      <c r="E372" s="16"/>
      <c r="F372" s="16"/>
      <c r="G372" s="16"/>
      <c r="K372" s="1"/>
      <c r="L372" s="1"/>
      <c r="M372" s="1"/>
      <c r="N372" s="1"/>
      <c r="O372" s="1"/>
      <c r="P372" s="1"/>
      <c r="Q372" s="1"/>
      <c r="R372" s="1"/>
      <c r="S372" s="1"/>
      <c r="T372" s="1"/>
      <c r="U372" s="1"/>
      <c r="V372" s="1"/>
      <c r="W372" s="1"/>
      <c r="X372" s="1"/>
      <c r="Y372" s="1"/>
      <c r="Z372" s="1"/>
    </row>
    <row r="373" spans="1:26">
      <c r="A373" s="1"/>
      <c r="B373" s="16"/>
      <c r="C373" s="16"/>
      <c r="D373" s="16"/>
      <c r="E373" s="16"/>
      <c r="F373" s="16"/>
      <c r="G373" s="16"/>
      <c r="K373" s="1"/>
      <c r="L373" s="1"/>
      <c r="M373" s="1"/>
      <c r="N373" s="1"/>
      <c r="O373" s="1"/>
      <c r="P373" s="1"/>
      <c r="Q373" s="1"/>
      <c r="R373" s="1"/>
      <c r="S373" s="1"/>
      <c r="T373" s="1"/>
      <c r="U373" s="1"/>
      <c r="V373" s="1"/>
      <c r="W373" s="1"/>
      <c r="X373" s="1"/>
      <c r="Y373" s="1"/>
      <c r="Z373" s="1"/>
    </row>
    <row r="374" spans="1:26">
      <c r="A374" s="1"/>
      <c r="B374" s="16"/>
      <c r="C374" s="16"/>
      <c r="D374" s="16"/>
      <c r="E374" s="16"/>
      <c r="F374" s="16"/>
      <c r="G374" s="16"/>
      <c r="K374" s="1"/>
      <c r="L374" s="1"/>
      <c r="M374" s="1"/>
      <c r="N374" s="1"/>
      <c r="O374" s="1"/>
      <c r="P374" s="1"/>
      <c r="Q374" s="1"/>
      <c r="R374" s="1"/>
      <c r="S374" s="1"/>
      <c r="T374" s="1"/>
      <c r="U374" s="1"/>
      <c r="V374" s="1"/>
      <c r="W374" s="1"/>
      <c r="X374" s="1"/>
      <c r="Y374" s="1"/>
      <c r="Z374" s="1"/>
    </row>
    <row r="375" spans="1:26">
      <c r="A375" s="1"/>
      <c r="B375" s="16"/>
      <c r="C375" s="16"/>
      <c r="D375" s="16"/>
      <c r="E375" s="16"/>
      <c r="F375" s="16"/>
      <c r="G375" s="16"/>
      <c r="K375" s="1"/>
      <c r="L375" s="1"/>
      <c r="M375" s="1"/>
      <c r="N375" s="1"/>
      <c r="O375" s="1"/>
      <c r="P375" s="1"/>
      <c r="Q375" s="1"/>
      <c r="R375" s="1"/>
      <c r="S375" s="1"/>
      <c r="T375" s="1"/>
      <c r="U375" s="1"/>
      <c r="V375" s="1"/>
      <c r="W375" s="1"/>
      <c r="X375" s="1"/>
      <c r="Y375" s="1"/>
      <c r="Z375" s="1"/>
    </row>
    <row r="376" spans="1:26">
      <c r="A376" s="1"/>
      <c r="B376" s="16"/>
      <c r="C376" s="16"/>
      <c r="D376" s="16"/>
      <c r="E376" s="16"/>
      <c r="F376" s="16"/>
      <c r="G376" s="16"/>
      <c r="K376" s="1"/>
      <c r="L376" s="1"/>
      <c r="M376" s="1"/>
      <c r="N376" s="1"/>
      <c r="O376" s="1"/>
      <c r="P376" s="1"/>
      <c r="Q376" s="1"/>
      <c r="R376" s="1"/>
      <c r="S376" s="1"/>
      <c r="T376" s="1"/>
      <c r="U376" s="1"/>
      <c r="V376" s="1"/>
      <c r="W376" s="1"/>
      <c r="X376" s="1"/>
      <c r="Y376" s="1"/>
      <c r="Z376" s="1"/>
    </row>
    <row r="377" spans="1:26">
      <c r="A377" s="1"/>
      <c r="B377" s="16"/>
      <c r="C377" s="16"/>
      <c r="D377" s="16"/>
      <c r="E377" s="16"/>
      <c r="F377" s="16"/>
      <c r="G377" s="16"/>
      <c r="K377" s="1"/>
      <c r="L377" s="1"/>
      <c r="M377" s="1"/>
      <c r="N377" s="1"/>
      <c r="O377" s="1"/>
      <c r="P377" s="1"/>
      <c r="Q377" s="1"/>
      <c r="R377" s="1"/>
      <c r="S377" s="1"/>
      <c r="T377" s="1"/>
      <c r="U377" s="1"/>
      <c r="V377" s="1"/>
      <c r="W377" s="1"/>
      <c r="X377" s="1"/>
      <c r="Y377" s="1"/>
      <c r="Z377" s="1"/>
    </row>
    <row r="378" spans="1:26">
      <c r="A378" s="1"/>
      <c r="B378" s="16"/>
      <c r="C378" s="16"/>
      <c r="D378" s="16"/>
      <c r="E378" s="16"/>
      <c r="F378" s="16"/>
      <c r="G378" s="16"/>
      <c r="K378" s="1"/>
      <c r="L378" s="1"/>
      <c r="M378" s="1"/>
      <c r="N378" s="1"/>
      <c r="O378" s="1"/>
      <c r="P378" s="1"/>
      <c r="Q378" s="1"/>
      <c r="R378" s="1"/>
      <c r="S378" s="1"/>
      <c r="T378" s="1"/>
      <c r="U378" s="1"/>
      <c r="V378" s="1"/>
      <c r="W378" s="1"/>
      <c r="X378" s="1"/>
      <c r="Y378" s="1"/>
      <c r="Z378" s="1"/>
    </row>
    <row r="379" spans="1:26">
      <c r="A379" s="1"/>
      <c r="B379" s="16"/>
      <c r="C379" s="16"/>
      <c r="D379" s="16"/>
      <c r="E379" s="16"/>
      <c r="F379" s="16"/>
      <c r="G379" s="16"/>
      <c r="K379" s="1"/>
      <c r="L379" s="1"/>
      <c r="M379" s="1"/>
      <c r="N379" s="1"/>
      <c r="O379" s="1"/>
      <c r="P379" s="1"/>
      <c r="Q379" s="1"/>
      <c r="R379" s="1"/>
      <c r="S379" s="1"/>
      <c r="T379" s="1"/>
      <c r="U379" s="1"/>
      <c r="V379" s="1"/>
      <c r="W379" s="1"/>
      <c r="X379" s="1"/>
      <c r="Y379" s="1"/>
      <c r="Z379" s="1"/>
    </row>
    <row r="380" spans="1:26">
      <c r="A380" s="1"/>
      <c r="B380" s="16"/>
      <c r="C380" s="16"/>
      <c r="D380" s="16"/>
      <c r="E380" s="16"/>
      <c r="F380" s="16"/>
      <c r="G380" s="16"/>
      <c r="K380" s="1"/>
      <c r="L380" s="1"/>
      <c r="M380" s="1"/>
      <c r="N380" s="1"/>
      <c r="O380" s="1"/>
      <c r="P380" s="1"/>
      <c r="Q380" s="1"/>
      <c r="R380" s="1"/>
      <c r="S380" s="1"/>
      <c r="T380" s="1"/>
      <c r="U380" s="1"/>
      <c r="V380" s="1"/>
      <c r="W380" s="1"/>
      <c r="X380" s="1"/>
      <c r="Y380" s="1"/>
      <c r="Z380" s="1"/>
    </row>
    <row r="381" spans="1:26">
      <c r="A381" s="1"/>
      <c r="B381" s="16"/>
      <c r="C381" s="16"/>
      <c r="D381" s="16"/>
      <c r="E381" s="16"/>
      <c r="F381" s="16"/>
      <c r="G381" s="16"/>
      <c r="K381" s="1"/>
      <c r="L381" s="1"/>
      <c r="M381" s="1"/>
      <c r="N381" s="1"/>
      <c r="O381" s="1"/>
      <c r="P381" s="1"/>
      <c r="Q381" s="1"/>
      <c r="R381" s="1"/>
      <c r="S381" s="1"/>
      <c r="T381" s="1"/>
      <c r="U381" s="1"/>
      <c r="V381" s="1"/>
      <c r="W381" s="1"/>
      <c r="X381" s="1"/>
      <c r="Y381" s="1"/>
      <c r="Z381" s="1"/>
    </row>
    <row r="382" spans="1:26">
      <c r="A382" s="1"/>
      <c r="B382" s="16"/>
      <c r="C382" s="16"/>
      <c r="D382" s="16"/>
      <c r="E382" s="16"/>
      <c r="F382" s="16"/>
      <c r="G382" s="16"/>
      <c r="K382" s="1"/>
      <c r="L382" s="1"/>
      <c r="M382" s="1"/>
      <c r="N382" s="1"/>
      <c r="O382" s="1"/>
      <c r="P382" s="1"/>
      <c r="Q382" s="1"/>
      <c r="R382" s="1"/>
      <c r="S382" s="1"/>
      <c r="T382" s="1"/>
      <c r="U382" s="1"/>
      <c r="V382" s="1"/>
      <c r="W382" s="1"/>
      <c r="X382" s="1"/>
      <c r="Y382" s="1"/>
      <c r="Z382" s="1"/>
    </row>
    <row r="383" spans="1:26">
      <c r="A383" s="1"/>
      <c r="B383" s="16"/>
      <c r="C383" s="16"/>
      <c r="D383" s="16"/>
      <c r="E383" s="16"/>
      <c r="F383" s="16"/>
      <c r="G383" s="16"/>
      <c r="K383" s="1"/>
      <c r="L383" s="1"/>
      <c r="M383" s="1"/>
      <c r="N383" s="1"/>
      <c r="O383" s="1"/>
      <c r="P383" s="1"/>
      <c r="Q383" s="1"/>
      <c r="R383" s="1"/>
      <c r="S383" s="1"/>
      <c r="T383" s="1"/>
      <c r="U383" s="1"/>
      <c r="V383" s="1"/>
      <c r="W383" s="1"/>
      <c r="X383" s="1"/>
      <c r="Y383" s="1"/>
      <c r="Z383" s="1"/>
    </row>
    <row r="384" spans="1:26">
      <c r="A384" s="1"/>
      <c r="B384" s="16"/>
      <c r="C384" s="16"/>
      <c r="D384" s="16"/>
      <c r="E384" s="16"/>
      <c r="F384" s="16"/>
      <c r="G384" s="16"/>
      <c r="K384" s="1"/>
      <c r="L384" s="1"/>
      <c r="M384" s="1"/>
      <c r="N384" s="1"/>
      <c r="O384" s="1"/>
      <c r="P384" s="1"/>
      <c r="Q384" s="1"/>
      <c r="R384" s="1"/>
      <c r="S384" s="1"/>
      <c r="T384" s="1"/>
      <c r="U384" s="1"/>
      <c r="V384" s="1"/>
      <c r="W384" s="1"/>
      <c r="X384" s="1"/>
      <c r="Y384" s="1"/>
      <c r="Z384" s="1"/>
    </row>
    <row r="385" spans="1:26">
      <c r="A385" s="1"/>
      <c r="B385" s="16"/>
      <c r="C385" s="16"/>
      <c r="D385" s="16"/>
      <c r="E385" s="16"/>
      <c r="F385" s="16"/>
      <c r="G385" s="16"/>
      <c r="K385" s="1"/>
      <c r="L385" s="1"/>
      <c r="M385" s="1"/>
      <c r="N385" s="1"/>
      <c r="O385" s="1"/>
      <c r="P385" s="1"/>
      <c r="Q385" s="1"/>
      <c r="R385" s="1"/>
      <c r="S385" s="1"/>
      <c r="T385" s="1"/>
      <c r="U385" s="1"/>
      <c r="V385" s="1"/>
      <c r="W385" s="1"/>
      <c r="X385" s="1"/>
      <c r="Y385" s="1"/>
      <c r="Z385" s="1"/>
    </row>
    <row r="386" spans="1:26">
      <c r="A386" s="1"/>
      <c r="B386" s="16"/>
      <c r="C386" s="16"/>
      <c r="D386" s="16"/>
      <c r="E386" s="16"/>
      <c r="F386" s="16"/>
      <c r="G386" s="16"/>
      <c r="K386" s="1"/>
      <c r="L386" s="1"/>
      <c r="M386" s="1"/>
      <c r="N386" s="1"/>
      <c r="O386" s="1"/>
      <c r="P386" s="1"/>
      <c r="Q386" s="1"/>
      <c r="R386" s="1"/>
      <c r="S386" s="1"/>
      <c r="T386" s="1"/>
      <c r="U386" s="1"/>
      <c r="V386" s="1"/>
      <c r="W386" s="1"/>
      <c r="X386" s="1"/>
      <c r="Y386" s="1"/>
      <c r="Z386" s="1"/>
    </row>
    <row r="387" spans="1:26">
      <c r="A387" s="1"/>
      <c r="B387" s="16"/>
      <c r="C387" s="16"/>
      <c r="D387" s="16"/>
      <c r="E387" s="16"/>
      <c r="F387" s="16"/>
      <c r="G387" s="16"/>
      <c r="K387" s="1"/>
      <c r="L387" s="1"/>
      <c r="M387" s="1"/>
      <c r="N387" s="1"/>
      <c r="O387" s="1"/>
      <c r="P387" s="1"/>
      <c r="Q387" s="1"/>
      <c r="R387" s="1"/>
      <c r="S387" s="1"/>
      <c r="T387" s="1"/>
      <c r="U387" s="1"/>
      <c r="V387" s="1"/>
      <c r="W387" s="1"/>
      <c r="X387" s="1"/>
      <c r="Y387" s="1"/>
      <c r="Z387" s="1"/>
    </row>
    <row r="388" spans="1:26">
      <c r="A388" s="1"/>
      <c r="B388" s="16"/>
      <c r="C388" s="16"/>
      <c r="D388" s="16"/>
      <c r="E388" s="16"/>
      <c r="F388" s="16"/>
      <c r="G388" s="16"/>
      <c r="K388" s="1"/>
      <c r="L388" s="1"/>
      <c r="M388" s="1"/>
      <c r="N388" s="1"/>
      <c r="O388" s="1"/>
      <c r="P388" s="1"/>
      <c r="Q388" s="1"/>
      <c r="R388" s="1"/>
      <c r="S388" s="1"/>
      <c r="T388" s="1"/>
      <c r="U388" s="1"/>
      <c r="V388" s="1"/>
      <c r="W388" s="1"/>
      <c r="X388" s="1"/>
      <c r="Y388" s="1"/>
      <c r="Z388" s="1"/>
    </row>
    <row r="389" spans="1:26">
      <c r="A389" s="1"/>
      <c r="B389" s="16"/>
      <c r="C389" s="16"/>
      <c r="D389" s="16"/>
      <c r="E389" s="16"/>
      <c r="F389" s="16"/>
      <c r="G389" s="16"/>
      <c r="K389" s="1"/>
      <c r="L389" s="1"/>
      <c r="M389" s="1"/>
      <c r="N389" s="1"/>
      <c r="O389" s="1"/>
      <c r="P389" s="1"/>
      <c r="Q389" s="1"/>
      <c r="R389" s="1"/>
      <c r="S389" s="1"/>
      <c r="T389" s="1"/>
      <c r="U389" s="1"/>
      <c r="V389" s="1"/>
      <c r="W389" s="1"/>
      <c r="X389" s="1"/>
      <c r="Y389" s="1"/>
      <c r="Z389" s="1"/>
    </row>
    <row r="390" spans="1:26">
      <c r="A390" s="1"/>
      <c r="B390" s="16"/>
      <c r="C390" s="16"/>
      <c r="D390" s="16"/>
      <c r="E390" s="16"/>
      <c r="F390" s="16"/>
      <c r="G390" s="16"/>
      <c r="K390" s="1"/>
      <c r="L390" s="1"/>
      <c r="M390" s="1"/>
      <c r="N390" s="1"/>
      <c r="O390" s="1"/>
      <c r="P390" s="1"/>
      <c r="Q390" s="1"/>
      <c r="R390" s="1"/>
      <c r="S390" s="1"/>
      <c r="T390" s="1"/>
      <c r="U390" s="1"/>
      <c r="V390" s="1"/>
      <c r="W390" s="1"/>
      <c r="X390" s="1"/>
      <c r="Y390" s="1"/>
      <c r="Z390" s="1"/>
    </row>
    <row r="391" spans="1:26">
      <c r="A391" s="1"/>
      <c r="B391" s="16"/>
      <c r="C391" s="16"/>
      <c r="D391" s="16"/>
      <c r="E391" s="16"/>
      <c r="F391" s="16"/>
      <c r="G391" s="16"/>
      <c r="K391" s="1"/>
      <c r="L391" s="1"/>
      <c r="M391" s="1"/>
      <c r="N391" s="1"/>
      <c r="O391" s="1"/>
      <c r="P391" s="1"/>
      <c r="Q391" s="1"/>
      <c r="R391" s="1"/>
      <c r="S391" s="1"/>
      <c r="T391" s="1"/>
      <c r="U391" s="1"/>
      <c r="V391" s="1"/>
      <c r="W391" s="1"/>
      <c r="X391" s="1"/>
      <c r="Y391" s="1"/>
      <c r="Z391" s="1"/>
    </row>
    <row r="392" spans="1:26">
      <c r="A392" s="1"/>
      <c r="B392" s="16"/>
      <c r="C392" s="16"/>
      <c r="D392" s="16"/>
      <c r="E392" s="16"/>
      <c r="F392" s="16"/>
      <c r="G392" s="16"/>
      <c r="K392" s="1"/>
      <c r="L392" s="1"/>
      <c r="M392" s="1"/>
      <c r="N392" s="1"/>
      <c r="O392" s="1"/>
      <c r="P392" s="1"/>
      <c r="Q392" s="1"/>
      <c r="R392" s="1"/>
      <c r="S392" s="1"/>
      <c r="T392" s="1"/>
      <c r="U392" s="1"/>
      <c r="V392" s="1"/>
      <c r="W392" s="1"/>
      <c r="X392" s="1"/>
      <c r="Y392" s="1"/>
      <c r="Z392" s="1"/>
    </row>
    <row r="393" spans="1:26">
      <c r="A393" s="1"/>
      <c r="B393" s="16"/>
      <c r="C393" s="16"/>
      <c r="D393" s="16"/>
      <c r="E393" s="16"/>
      <c r="F393" s="16"/>
      <c r="G393" s="16"/>
      <c r="K393" s="1"/>
      <c r="L393" s="1"/>
      <c r="M393" s="1"/>
      <c r="N393" s="1"/>
      <c r="O393" s="1"/>
      <c r="P393" s="1"/>
      <c r="Q393" s="1"/>
      <c r="R393" s="1"/>
      <c r="S393" s="1"/>
      <c r="T393" s="1"/>
      <c r="U393" s="1"/>
      <c r="V393" s="1"/>
      <c r="W393" s="1"/>
      <c r="X393" s="1"/>
      <c r="Y393" s="1"/>
      <c r="Z393" s="1"/>
    </row>
    <row r="394" spans="1:26">
      <c r="A394" s="1"/>
      <c r="B394" s="16"/>
      <c r="C394" s="16"/>
      <c r="D394" s="16"/>
      <c r="E394" s="16"/>
      <c r="F394" s="16"/>
      <c r="G394" s="16"/>
      <c r="K394" s="1"/>
      <c r="L394" s="1"/>
      <c r="M394" s="1"/>
      <c r="N394" s="1"/>
      <c r="O394" s="1"/>
      <c r="P394" s="1"/>
      <c r="Q394" s="1"/>
      <c r="R394" s="1"/>
      <c r="S394" s="1"/>
      <c r="T394" s="1"/>
      <c r="U394" s="1"/>
      <c r="V394" s="1"/>
      <c r="W394" s="1"/>
      <c r="X394" s="1"/>
      <c r="Y394" s="1"/>
      <c r="Z394" s="1"/>
    </row>
    <row r="395" spans="1:26">
      <c r="A395" s="1"/>
      <c r="B395" s="16"/>
      <c r="C395" s="16"/>
      <c r="D395" s="16"/>
      <c r="E395" s="16"/>
      <c r="F395" s="16"/>
      <c r="G395" s="16"/>
      <c r="K395" s="1"/>
      <c r="L395" s="1"/>
      <c r="M395" s="1"/>
      <c r="N395" s="1"/>
      <c r="O395" s="1"/>
      <c r="P395" s="1"/>
      <c r="Q395" s="1"/>
      <c r="R395" s="1"/>
      <c r="S395" s="1"/>
      <c r="T395" s="1"/>
      <c r="U395" s="1"/>
      <c r="V395" s="1"/>
      <c r="W395" s="1"/>
      <c r="X395" s="1"/>
      <c r="Y395" s="1"/>
      <c r="Z395" s="1"/>
    </row>
    <row r="396" spans="1:26">
      <c r="A396" s="1"/>
      <c r="B396" s="16"/>
      <c r="C396" s="16"/>
      <c r="D396" s="16"/>
      <c r="E396" s="16"/>
      <c r="F396" s="16"/>
      <c r="G396" s="16"/>
      <c r="K396" s="1"/>
      <c r="L396" s="1"/>
      <c r="M396" s="1"/>
      <c r="N396" s="1"/>
      <c r="O396" s="1"/>
      <c r="P396" s="1"/>
      <c r="Q396" s="1"/>
      <c r="R396" s="1"/>
      <c r="S396" s="1"/>
      <c r="T396" s="1"/>
      <c r="U396" s="1"/>
      <c r="V396" s="1"/>
      <c r="W396" s="1"/>
      <c r="X396" s="1"/>
      <c r="Y396" s="1"/>
      <c r="Z396" s="1"/>
    </row>
    <row r="397" spans="1:26">
      <c r="A397" s="1"/>
      <c r="B397" s="16"/>
      <c r="C397" s="16"/>
      <c r="D397" s="16"/>
      <c r="E397" s="16"/>
      <c r="F397" s="16"/>
      <c r="G397" s="16"/>
      <c r="K397" s="1"/>
      <c r="L397" s="1"/>
      <c r="M397" s="1"/>
      <c r="N397" s="1"/>
      <c r="O397" s="1"/>
      <c r="P397" s="1"/>
      <c r="Q397" s="1"/>
      <c r="R397" s="1"/>
      <c r="S397" s="1"/>
      <c r="T397" s="1"/>
      <c r="U397" s="1"/>
      <c r="V397" s="1"/>
      <c r="W397" s="1"/>
      <c r="X397" s="1"/>
      <c r="Y397" s="1"/>
      <c r="Z397" s="1"/>
    </row>
    <row r="398" spans="1:26">
      <c r="A398" s="1"/>
      <c r="B398" s="16"/>
      <c r="C398" s="16"/>
      <c r="D398" s="16"/>
      <c r="E398" s="16"/>
      <c r="F398" s="16"/>
      <c r="G398" s="16"/>
      <c r="K398" s="1"/>
      <c r="L398" s="1"/>
      <c r="M398" s="1"/>
      <c r="N398" s="1"/>
      <c r="O398" s="1"/>
      <c r="P398" s="1"/>
      <c r="Q398" s="1"/>
      <c r="R398" s="1"/>
      <c r="S398" s="1"/>
      <c r="T398" s="1"/>
      <c r="U398" s="1"/>
      <c r="V398" s="1"/>
      <c r="W398" s="1"/>
      <c r="X398" s="1"/>
      <c r="Y398" s="1"/>
      <c r="Z398" s="1"/>
    </row>
    <row r="399" spans="1:26">
      <c r="A399" s="1"/>
      <c r="B399" s="16"/>
      <c r="C399" s="16"/>
      <c r="D399" s="16"/>
      <c r="E399" s="16"/>
      <c r="F399" s="16"/>
      <c r="G399" s="16"/>
      <c r="K399" s="1"/>
      <c r="L399" s="1"/>
      <c r="M399" s="1"/>
      <c r="N399" s="1"/>
      <c r="O399" s="1"/>
      <c r="P399" s="1"/>
      <c r="Q399" s="1"/>
      <c r="R399" s="1"/>
      <c r="S399" s="1"/>
      <c r="T399" s="1"/>
      <c r="U399" s="1"/>
      <c r="V399" s="1"/>
      <c r="W399" s="1"/>
      <c r="X399" s="1"/>
      <c r="Y399" s="1"/>
      <c r="Z399" s="1"/>
    </row>
    <row r="400" spans="1:26">
      <c r="A400" s="1"/>
      <c r="B400" s="16"/>
      <c r="C400" s="16"/>
      <c r="D400" s="16"/>
      <c r="E400" s="16"/>
      <c r="F400" s="16"/>
      <c r="G400" s="16"/>
      <c r="K400" s="1"/>
      <c r="L400" s="1"/>
      <c r="M400" s="1"/>
      <c r="N400" s="1"/>
      <c r="O400" s="1"/>
      <c r="P400" s="1"/>
      <c r="Q400" s="1"/>
      <c r="R400" s="1"/>
      <c r="S400" s="1"/>
      <c r="T400" s="1"/>
      <c r="U400" s="1"/>
      <c r="V400" s="1"/>
      <c r="W400" s="1"/>
      <c r="X400" s="1"/>
      <c r="Y400" s="1"/>
      <c r="Z400" s="1"/>
    </row>
    <row r="401" spans="1:26">
      <c r="A401" s="1"/>
      <c r="B401" s="16"/>
      <c r="C401" s="16"/>
      <c r="D401" s="16"/>
      <c r="E401" s="16"/>
      <c r="F401" s="16"/>
      <c r="G401" s="16"/>
      <c r="K401" s="1"/>
      <c r="L401" s="1"/>
      <c r="M401" s="1"/>
      <c r="N401" s="1"/>
      <c r="O401" s="1"/>
      <c r="P401" s="1"/>
      <c r="Q401" s="1"/>
      <c r="R401" s="1"/>
      <c r="S401" s="1"/>
      <c r="T401" s="1"/>
      <c r="U401" s="1"/>
      <c r="V401" s="1"/>
      <c r="W401" s="1"/>
      <c r="X401" s="1"/>
      <c r="Y401" s="1"/>
      <c r="Z401" s="1"/>
    </row>
    <row r="402" spans="1:26">
      <c r="A402" s="1"/>
      <c r="B402" s="16"/>
      <c r="C402" s="16"/>
      <c r="D402" s="16"/>
      <c r="E402" s="16"/>
      <c r="F402" s="16"/>
      <c r="G402" s="16"/>
      <c r="K402" s="1"/>
      <c r="L402" s="1"/>
      <c r="M402" s="1"/>
      <c r="N402" s="1"/>
      <c r="O402" s="1"/>
      <c r="P402" s="1"/>
      <c r="Q402" s="1"/>
      <c r="R402" s="1"/>
      <c r="S402" s="1"/>
      <c r="T402" s="1"/>
      <c r="U402" s="1"/>
      <c r="V402" s="1"/>
      <c r="W402" s="1"/>
      <c r="X402" s="1"/>
      <c r="Y402" s="1"/>
      <c r="Z402" s="1"/>
    </row>
    <row r="403" spans="1:26">
      <c r="A403" s="1"/>
      <c r="B403" s="16"/>
      <c r="C403" s="16"/>
      <c r="D403" s="16"/>
      <c r="E403" s="16"/>
      <c r="F403" s="16"/>
      <c r="G403" s="16"/>
      <c r="K403" s="1"/>
      <c r="L403" s="1"/>
      <c r="M403" s="1"/>
      <c r="N403" s="1"/>
      <c r="O403" s="1"/>
      <c r="P403" s="1"/>
      <c r="Q403" s="1"/>
      <c r="R403" s="1"/>
      <c r="S403" s="1"/>
      <c r="T403" s="1"/>
      <c r="U403" s="1"/>
      <c r="V403" s="1"/>
      <c r="W403" s="1"/>
      <c r="X403" s="1"/>
      <c r="Y403" s="1"/>
      <c r="Z403" s="1"/>
    </row>
    <row r="404" spans="1:26">
      <c r="A404" s="1"/>
      <c r="B404" s="16"/>
      <c r="C404" s="16"/>
      <c r="D404" s="16"/>
      <c r="E404" s="16"/>
      <c r="F404" s="16"/>
      <c r="G404" s="16"/>
      <c r="K404" s="1"/>
      <c r="L404" s="1"/>
      <c r="M404" s="1"/>
      <c r="N404" s="1"/>
      <c r="O404" s="1"/>
      <c r="P404" s="1"/>
      <c r="Q404" s="1"/>
      <c r="R404" s="1"/>
      <c r="S404" s="1"/>
      <c r="T404" s="1"/>
      <c r="U404" s="1"/>
      <c r="V404" s="1"/>
      <c r="W404" s="1"/>
      <c r="X404" s="1"/>
      <c r="Y404" s="1"/>
      <c r="Z404" s="1"/>
    </row>
    <row r="405" spans="1:26">
      <c r="A405" s="1"/>
      <c r="B405" s="16"/>
      <c r="C405" s="16"/>
      <c r="D405" s="16"/>
      <c r="E405" s="16"/>
      <c r="F405" s="16"/>
      <c r="G405" s="16"/>
      <c r="K405" s="1"/>
      <c r="L405" s="1"/>
      <c r="M405" s="1"/>
      <c r="N405" s="1"/>
      <c r="O405" s="1"/>
      <c r="P405" s="1"/>
      <c r="Q405" s="1"/>
      <c r="R405" s="1"/>
      <c r="S405" s="1"/>
      <c r="T405" s="1"/>
      <c r="U405" s="1"/>
      <c r="V405" s="1"/>
      <c r="W405" s="1"/>
      <c r="X405" s="1"/>
      <c r="Y405" s="1"/>
      <c r="Z405" s="1"/>
    </row>
    <row r="406" spans="1:26">
      <c r="A406" s="1"/>
      <c r="B406" s="16"/>
      <c r="C406" s="16"/>
      <c r="D406" s="16"/>
      <c r="E406" s="16"/>
      <c r="F406" s="16"/>
      <c r="G406" s="16"/>
      <c r="K406" s="1"/>
      <c r="L406" s="1"/>
      <c r="M406" s="1"/>
      <c r="N406" s="1"/>
      <c r="O406" s="1"/>
      <c r="P406" s="1"/>
      <c r="Q406" s="1"/>
      <c r="R406" s="1"/>
      <c r="S406" s="1"/>
      <c r="T406" s="1"/>
      <c r="U406" s="1"/>
      <c r="V406" s="1"/>
      <c r="W406" s="1"/>
      <c r="X406" s="1"/>
      <c r="Y406" s="1"/>
      <c r="Z406" s="1"/>
    </row>
    <row r="407" spans="1:26">
      <c r="A407" s="1"/>
      <c r="B407" s="16"/>
      <c r="C407" s="16"/>
      <c r="D407" s="16"/>
      <c r="E407" s="16"/>
      <c r="F407" s="16"/>
      <c r="G407" s="16"/>
      <c r="K407" s="1"/>
      <c r="L407" s="1"/>
      <c r="M407" s="1"/>
      <c r="N407" s="1"/>
      <c r="O407" s="1"/>
      <c r="P407" s="1"/>
      <c r="Q407" s="1"/>
      <c r="R407" s="1"/>
      <c r="S407" s="1"/>
      <c r="T407" s="1"/>
      <c r="U407" s="1"/>
      <c r="V407" s="1"/>
      <c r="W407" s="1"/>
      <c r="X407" s="1"/>
      <c r="Y407" s="1"/>
      <c r="Z407" s="1"/>
    </row>
    <row r="408" spans="1:26">
      <c r="A408" s="1"/>
      <c r="B408" s="16"/>
      <c r="C408" s="16"/>
      <c r="D408" s="16"/>
      <c r="E408" s="16"/>
      <c r="F408" s="16"/>
      <c r="G408" s="16"/>
      <c r="K408" s="1"/>
      <c r="L408" s="1"/>
      <c r="M408" s="1"/>
      <c r="N408" s="1"/>
      <c r="O408" s="1"/>
      <c r="P408" s="1"/>
      <c r="Q408" s="1"/>
      <c r="R408" s="1"/>
      <c r="S408" s="1"/>
      <c r="T408" s="1"/>
      <c r="U408" s="1"/>
      <c r="V408" s="1"/>
      <c r="W408" s="1"/>
      <c r="X408" s="1"/>
      <c r="Y408" s="1"/>
      <c r="Z408" s="1"/>
    </row>
    <row r="409" spans="1:26">
      <c r="A409" s="1"/>
      <c r="B409" s="16"/>
      <c r="C409" s="16"/>
      <c r="D409" s="16"/>
      <c r="E409" s="16"/>
      <c r="F409" s="16"/>
      <c r="G409" s="16"/>
      <c r="K409" s="1"/>
      <c r="L409" s="1"/>
      <c r="M409" s="1"/>
      <c r="N409" s="1"/>
      <c r="O409" s="1"/>
      <c r="P409" s="1"/>
      <c r="Q409" s="1"/>
      <c r="R409" s="1"/>
      <c r="S409" s="1"/>
      <c r="T409" s="1"/>
      <c r="U409" s="1"/>
      <c r="V409" s="1"/>
      <c r="W409" s="1"/>
      <c r="X409" s="1"/>
      <c r="Y409" s="1"/>
      <c r="Z409" s="1"/>
    </row>
    <row r="410" spans="1:26">
      <c r="A410" s="1"/>
      <c r="B410" s="16"/>
      <c r="C410" s="16"/>
      <c r="D410" s="16"/>
      <c r="E410" s="16"/>
      <c r="F410" s="16"/>
      <c r="G410" s="16"/>
      <c r="K410" s="1"/>
      <c r="L410" s="1"/>
      <c r="M410" s="1"/>
      <c r="N410" s="1"/>
      <c r="O410" s="1"/>
      <c r="P410" s="1"/>
      <c r="Q410" s="1"/>
      <c r="R410" s="1"/>
      <c r="S410" s="1"/>
      <c r="T410" s="1"/>
      <c r="U410" s="1"/>
      <c r="V410" s="1"/>
      <c r="W410" s="1"/>
      <c r="X410" s="1"/>
      <c r="Y410" s="1"/>
      <c r="Z410" s="1"/>
    </row>
    <row r="411" spans="1:26">
      <c r="A411" s="1"/>
      <c r="B411" s="16"/>
      <c r="C411" s="16"/>
      <c r="D411" s="16"/>
      <c r="E411" s="16"/>
      <c r="F411" s="16"/>
      <c r="G411" s="16"/>
      <c r="K411" s="1"/>
      <c r="L411" s="1"/>
      <c r="M411" s="1"/>
      <c r="N411" s="1"/>
      <c r="O411" s="1"/>
      <c r="P411" s="1"/>
      <c r="Q411" s="1"/>
      <c r="R411" s="1"/>
      <c r="S411" s="1"/>
      <c r="T411" s="1"/>
      <c r="U411" s="1"/>
      <c r="V411" s="1"/>
      <c r="W411" s="1"/>
      <c r="X411" s="1"/>
      <c r="Y411" s="1"/>
      <c r="Z411" s="1"/>
    </row>
    <row r="412" spans="1:26">
      <c r="A412" s="1"/>
      <c r="B412" s="16"/>
      <c r="C412" s="16"/>
      <c r="D412" s="16"/>
      <c r="E412" s="16"/>
      <c r="F412" s="16"/>
      <c r="G412" s="16"/>
      <c r="K412" s="1"/>
      <c r="L412" s="1"/>
      <c r="M412" s="1"/>
      <c r="N412" s="1"/>
      <c r="O412" s="1"/>
      <c r="P412" s="1"/>
      <c r="Q412" s="1"/>
      <c r="R412" s="1"/>
      <c r="S412" s="1"/>
      <c r="T412" s="1"/>
      <c r="U412" s="1"/>
      <c r="V412" s="1"/>
      <c r="W412" s="1"/>
      <c r="X412" s="1"/>
      <c r="Y412" s="1"/>
      <c r="Z412" s="1"/>
    </row>
    <row r="413" spans="1:26">
      <c r="A413" s="1"/>
      <c r="B413" s="16"/>
      <c r="C413" s="16"/>
      <c r="D413" s="16"/>
      <c r="E413" s="16"/>
      <c r="F413" s="16"/>
      <c r="G413" s="16"/>
      <c r="K413" s="1"/>
      <c r="L413" s="1"/>
      <c r="M413" s="1"/>
      <c r="N413" s="1"/>
      <c r="O413" s="1"/>
      <c r="P413" s="1"/>
      <c r="Q413" s="1"/>
      <c r="R413" s="1"/>
      <c r="S413" s="1"/>
      <c r="T413" s="1"/>
      <c r="U413" s="1"/>
      <c r="V413" s="1"/>
      <c r="W413" s="1"/>
      <c r="X413" s="1"/>
      <c r="Y413" s="1"/>
      <c r="Z413" s="1"/>
    </row>
    <row r="414" spans="1:26">
      <c r="A414" s="1"/>
      <c r="B414" s="16"/>
      <c r="C414" s="16"/>
      <c r="D414" s="16"/>
      <c r="E414" s="16"/>
      <c r="F414" s="16"/>
      <c r="G414" s="16"/>
      <c r="K414" s="1"/>
      <c r="L414" s="1"/>
      <c r="M414" s="1"/>
      <c r="N414" s="1"/>
      <c r="O414" s="1"/>
      <c r="P414" s="1"/>
      <c r="Q414" s="1"/>
      <c r="R414" s="1"/>
      <c r="S414" s="1"/>
      <c r="T414" s="1"/>
      <c r="U414" s="1"/>
      <c r="V414" s="1"/>
      <c r="W414" s="1"/>
      <c r="X414" s="1"/>
      <c r="Y414" s="1"/>
      <c r="Z414" s="1"/>
    </row>
    <row r="415" spans="1:26">
      <c r="A415" s="1"/>
      <c r="B415" s="16"/>
      <c r="C415" s="16"/>
      <c r="D415" s="16"/>
      <c r="E415" s="16"/>
      <c r="F415" s="16"/>
      <c r="G415" s="16"/>
      <c r="K415" s="1"/>
      <c r="L415" s="1"/>
      <c r="M415" s="1"/>
      <c r="N415" s="1"/>
      <c r="O415" s="1"/>
      <c r="P415" s="1"/>
      <c r="Q415" s="1"/>
      <c r="R415" s="1"/>
      <c r="S415" s="1"/>
      <c r="T415" s="1"/>
      <c r="U415" s="1"/>
      <c r="V415" s="1"/>
      <c r="W415" s="1"/>
      <c r="X415" s="1"/>
      <c r="Y415" s="1"/>
      <c r="Z415" s="1"/>
    </row>
    <row r="416" spans="1:26">
      <c r="A416" s="1"/>
      <c r="B416" s="16"/>
      <c r="C416" s="16"/>
      <c r="D416" s="16"/>
      <c r="E416" s="16"/>
      <c r="F416" s="16"/>
      <c r="G416" s="16"/>
      <c r="K416" s="1"/>
      <c r="L416" s="1"/>
      <c r="M416" s="1"/>
      <c r="N416" s="1"/>
      <c r="O416" s="1"/>
      <c r="P416" s="1"/>
      <c r="Q416" s="1"/>
      <c r="R416" s="1"/>
      <c r="S416" s="1"/>
      <c r="T416" s="1"/>
      <c r="U416" s="1"/>
      <c r="V416" s="1"/>
      <c r="W416" s="1"/>
      <c r="X416" s="1"/>
      <c r="Y416" s="1"/>
      <c r="Z416" s="1"/>
    </row>
    <row r="417" spans="1:26">
      <c r="A417" s="1"/>
      <c r="B417" s="16"/>
      <c r="C417" s="16"/>
      <c r="D417" s="16"/>
      <c r="E417" s="16"/>
      <c r="F417" s="16"/>
      <c r="G417" s="16"/>
      <c r="K417" s="1"/>
      <c r="L417" s="1"/>
      <c r="M417" s="1"/>
      <c r="N417" s="1"/>
      <c r="O417" s="1"/>
      <c r="P417" s="1"/>
      <c r="Q417" s="1"/>
      <c r="R417" s="1"/>
      <c r="S417" s="1"/>
      <c r="T417" s="1"/>
      <c r="U417" s="1"/>
      <c r="V417" s="1"/>
      <c r="W417" s="1"/>
      <c r="X417" s="1"/>
      <c r="Y417" s="1"/>
      <c r="Z417" s="1"/>
    </row>
    <row r="418" spans="1:26">
      <c r="A418" s="1"/>
      <c r="B418" s="16"/>
      <c r="C418" s="16"/>
      <c r="D418" s="16"/>
      <c r="E418" s="16"/>
      <c r="F418" s="16"/>
      <c r="G418" s="16"/>
      <c r="K418" s="1"/>
      <c r="L418" s="1"/>
      <c r="M418" s="1"/>
      <c r="N418" s="1"/>
      <c r="O418" s="1"/>
      <c r="P418" s="1"/>
      <c r="Q418" s="1"/>
      <c r="R418" s="1"/>
      <c r="S418" s="1"/>
      <c r="T418" s="1"/>
      <c r="U418" s="1"/>
      <c r="V418" s="1"/>
      <c r="W418" s="1"/>
      <c r="X418" s="1"/>
      <c r="Y418" s="1"/>
      <c r="Z418" s="1"/>
    </row>
    <row r="419" spans="1:26">
      <c r="A419" s="1"/>
      <c r="B419" s="16"/>
      <c r="C419" s="16"/>
      <c r="D419" s="16"/>
      <c r="E419" s="16"/>
      <c r="F419" s="16"/>
      <c r="G419" s="16"/>
      <c r="K419" s="1"/>
      <c r="L419" s="1"/>
      <c r="M419" s="1"/>
      <c r="N419" s="1"/>
      <c r="O419" s="1"/>
      <c r="P419" s="1"/>
      <c r="Q419" s="1"/>
      <c r="R419" s="1"/>
      <c r="S419" s="1"/>
      <c r="T419" s="1"/>
      <c r="U419" s="1"/>
      <c r="V419" s="1"/>
      <c r="W419" s="1"/>
      <c r="X419" s="1"/>
      <c r="Y419" s="1"/>
      <c r="Z419" s="1"/>
    </row>
    <row r="420" spans="1:26">
      <c r="A420" s="1"/>
      <c r="B420" s="16"/>
      <c r="C420" s="16"/>
      <c r="D420" s="16"/>
      <c r="E420" s="16"/>
      <c r="F420" s="16"/>
      <c r="G420" s="16"/>
      <c r="K420" s="1"/>
      <c r="L420" s="1"/>
      <c r="M420" s="1"/>
      <c r="N420" s="1"/>
      <c r="O420" s="1"/>
      <c r="P420" s="1"/>
      <c r="Q420" s="1"/>
      <c r="R420" s="1"/>
      <c r="S420" s="1"/>
      <c r="T420" s="1"/>
      <c r="U420" s="1"/>
      <c r="V420" s="1"/>
      <c r="W420" s="1"/>
      <c r="X420" s="1"/>
      <c r="Y420" s="1"/>
      <c r="Z420" s="1"/>
    </row>
    <row r="421" spans="1:26">
      <c r="A421" s="1"/>
      <c r="B421" s="16"/>
      <c r="C421" s="16"/>
      <c r="D421" s="16"/>
      <c r="E421" s="16"/>
      <c r="F421" s="16"/>
      <c r="G421" s="16"/>
      <c r="K421" s="1"/>
      <c r="L421" s="1"/>
      <c r="M421" s="1"/>
      <c r="N421" s="1"/>
      <c r="O421" s="1"/>
      <c r="P421" s="1"/>
      <c r="Q421" s="1"/>
      <c r="R421" s="1"/>
      <c r="S421" s="1"/>
      <c r="T421" s="1"/>
      <c r="U421" s="1"/>
      <c r="V421" s="1"/>
      <c r="W421" s="1"/>
      <c r="X421" s="1"/>
      <c r="Y421" s="1"/>
      <c r="Z421" s="1"/>
    </row>
    <row r="422" spans="1:26">
      <c r="A422" s="1"/>
      <c r="B422" s="16"/>
      <c r="C422" s="16"/>
      <c r="D422" s="16"/>
      <c r="E422" s="16"/>
      <c r="F422" s="16"/>
      <c r="G422" s="16"/>
      <c r="K422" s="1"/>
      <c r="L422" s="1"/>
      <c r="M422" s="1"/>
      <c r="N422" s="1"/>
      <c r="O422" s="1"/>
      <c r="P422" s="1"/>
      <c r="Q422" s="1"/>
      <c r="R422" s="1"/>
      <c r="S422" s="1"/>
      <c r="T422" s="1"/>
      <c r="U422" s="1"/>
      <c r="V422" s="1"/>
      <c r="W422" s="1"/>
      <c r="X422" s="1"/>
      <c r="Y422" s="1"/>
      <c r="Z422" s="1"/>
    </row>
    <row r="423" spans="1:26">
      <c r="A423" s="1"/>
      <c r="B423" s="16"/>
      <c r="C423" s="16"/>
      <c r="D423" s="16"/>
      <c r="E423" s="16"/>
      <c r="F423" s="16"/>
      <c r="G423" s="16"/>
      <c r="K423" s="1"/>
      <c r="L423" s="1"/>
      <c r="M423" s="1"/>
      <c r="N423" s="1"/>
      <c r="O423" s="1"/>
      <c r="P423" s="1"/>
      <c r="Q423" s="1"/>
      <c r="R423" s="1"/>
      <c r="S423" s="1"/>
      <c r="T423" s="1"/>
      <c r="U423" s="1"/>
      <c r="V423" s="1"/>
      <c r="W423" s="1"/>
      <c r="X423" s="1"/>
      <c r="Y423" s="1"/>
      <c r="Z423" s="1"/>
    </row>
    <row r="424" spans="1:26">
      <c r="A424" s="1"/>
      <c r="B424" s="16"/>
      <c r="C424" s="16"/>
      <c r="D424" s="16"/>
      <c r="E424" s="16"/>
      <c r="F424" s="16"/>
      <c r="G424" s="16"/>
      <c r="K424" s="1"/>
      <c r="L424" s="1"/>
      <c r="M424" s="1"/>
      <c r="N424" s="1"/>
      <c r="O424" s="1"/>
      <c r="P424" s="1"/>
      <c r="Q424" s="1"/>
      <c r="R424" s="1"/>
      <c r="S424" s="1"/>
      <c r="T424" s="1"/>
      <c r="U424" s="1"/>
      <c r="V424" s="1"/>
      <c r="W424" s="1"/>
      <c r="X424" s="1"/>
      <c r="Y424" s="1"/>
      <c r="Z424" s="1"/>
    </row>
    <row r="425" spans="1:26">
      <c r="A425" s="1"/>
      <c r="B425" s="16"/>
      <c r="C425" s="16"/>
      <c r="D425" s="16"/>
      <c r="E425" s="16"/>
      <c r="F425" s="16"/>
      <c r="G425" s="16"/>
      <c r="K425" s="1"/>
      <c r="L425" s="1"/>
      <c r="M425" s="1"/>
      <c r="N425" s="1"/>
      <c r="O425" s="1"/>
      <c r="P425" s="1"/>
      <c r="Q425" s="1"/>
      <c r="R425" s="1"/>
      <c r="S425" s="1"/>
      <c r="T425" s="1"/>
      <c r="U425" s="1"/>
      <c r="V425" s="1"/>
      <c r="W425" s="1"/>
      <c r="X425" s="1"/>
      <c r="Y425" s="1"/>
      <c r="Z425" s="1"/>
    </row>
    <row r="426" spans="1:26">
      <c r="A426" s="1"/>
      <c r="B426" s="16"/>
      <c r="C426" s="16"/>
      <c r="D426" s="16"/>
      <c r="E426" s="16"/>
      <c r="F426" s="16"/>
      <c r="G426" s="16"/>
      <c r="K426" s="1"/>
      <c r="L426" s="1"/>
      <c r="M426" s="1"/>
      <c r="N426" s="1"/>
      <c r="O426" s="1"/>
      <c r="P426" s="1"/>
      <c r="Q426" s="1"/>
      <c r="R426" s="1"/>
      <c r="S426" s="1"/>
      <c r="T426" s="1"/>
      <c r="U426" s="1"/>
      <c r="V426" s="1"/>
      <c r="W426" s="1"/>
      <c r="X426" s="1"/>
      <c r="Y426" s="1"/>
      <c r="Z426" s="1"/>
    </row>
    <row r="427" spans="1:26">
      <c r="A427" s="1"/>
      <c r="B427" s="16"/>
      <c r="C427" s="16"/>
      <c r="D427" s="16"/>
      <c r="E427" s="16"/>
      <c r="F427" s="16"/>
      <c r="G427" s="16"/>
      <c r="K427" s="1"/>
      <c r="L427" s="1"/>
      <c r="M427" s="1"/>
      <c r="N427" s="1"/>
      <c r="O427" s="1"/>
      <c r="P427" s="1"/>
      <c r="Q427" s="1"/>
      <c r="R427" s="1"/>
      <c r="S427" s="1"/>
      <c r="T427" s="1"/>
      <c r="U427" s="1"/>
      <c r="V427" s="1"/>
      <c r="W427" s="1"/>
      <c r="X427" s="1"/>
      <c r="Y427" s="1"/>
      <c r="Z427" s="1"/>
    </row>
    <row r="428" spans="1:26">
      <c r="A428" s="1"/>
      <c r="B428" s="16"/>
      <c r="C428" s="16"/>
      <c r="D428" s="16"/>
      <c r="E428" s="16"/>
      <c r="F428" s="16"/>
      <c r="G428" s="16"/>
      <c r="K428" s="1"/>
      <c r="L428" s="1"/>
      <c r="M428" s="1"/>
      <c r="N428" s="1"/>
      <c r="O428" s="1"/>
      <c r="P428" s="1"/>
      <c r="Q428" s="1"/>
      <c r="R428" s="1"/>
      <c r="S428" s="1"/>
      <c r="T428" s="1"/>
      <c r="U428" s="1"/>
      <c r="V428" s="1"/>
      <c r="W428" s="1"/>
      <c r="X428" s="1"/>
      <c r="Y428" s="1"/>
      <c r="Z428" s="1"/>
    </row>
    <row r="429" spans="1:26">
      <c r="A429" s="1"/>
      <c r="B429" s="16"/>
      <c r="C429" s="16"/>
      <c r="D429" s="16"/>
      <c r="E429" s="16"/>
      <c r="F429" s="16"/>
      <c r="G429" s="16"/>
      <c r="K429" s="1"/>
      <c r="L429" s="1"/>
      <c r="M429" s="1"/>
      <c r="N429" s="1"/>
      <c r="O429" s="1"/>
      <c r="P429" s="1"/>
      <c r="Q429" s="1"/>
      <c r="R429" s="1"/>
      <c r="S429" s="1"/>
      <c r="T429" s="1"/>
      <c r="U429" s="1"/>
      <c r="V429" s="1"/>
      <c r="W429" s="1"/>
      <c r="X429" s="1"/>
      <c r="Y429" s="1"/>
      <c r="Z429" s="1"/>
    </row>
    <row r="430" spans="1:26">
      <c r="A430" s="1"/>
      <c r="B430" s="16"/>
      <c r="C430" s="16"/>
      <c r="D430" s="16"/>
      <c r="E430" s="16"/>
      <c r="F430" s="16"/>
      <c r="G430" s="16"/>
      <c r="K430" s="1"/>
      <c r="L430" s="1"/>
      <c r="M430" s="1"/>
      <c r="N430" s="1"/>
      <c r="O430" s="1"/>
      <c r="P430" s="1"/>
      <c r="Q430" s="1"/>
      <c r="R430" s="1"/>
      <c r="S430" s="1"/>
      <c r="T430" s="1"/>
      <c r="U430" s="1"/>
      <c r="V430" s="1"/>
      <c r="W430" s="1"/>
      <c r="X430" s="1"/>
      <c r="Y430" s="1"/>
      <c r="Z430" s="1"/>
    </row>
    <row r="431" spans="1:26">
      <c r="A431" s="1"/>
      <c r="B431" s="16"/>
      <c r="C431" s="16"/>
      <c r="D431" s="16"/>
      <c r="E431" s="16"/>
      <c r="F431" s="16"/>
      <c r="G431" s="16"/>
      <c r="K431" s="1"/>
      <c r="L431" s="1"/>
      <c r="M431" s="1"/>
      <c r="N431" s="1"/>
      <c r="O431" s="1"/>
      <c r="P431" s="1"/>
      <c r="Q431" s="1"/>
      <c r="R431" s="1"/>
      <c r="S431" s="1"/>
      <c r="T431" s="1"/>
      <c r="U431" s="1"/>
      <c r="V431" s="1"/>
      <c r="W431" s="1"/>
      <c r="X431" s="1"/>
      <c r="Y431" s="1"/>
      <c r="Z431" s="1"/>
    </row>
    <row r="432" spans="1:26">
      <c r="A432" s="1"/>
      <c r="B432" s="16"/>
      <c r="C432" s="16"/>
      <c r="D432" s="16"/>
      <c r="E432" s="16"/>
      <c r="F432" s="16"/>
      <c r="G432" s="16"/>
      <c r="K432" s="1"/>
      <c r="L432" s="1"/>
      <c r="M432" s="1"/>
      <c r="N432" s="1"/>
      <c r="O432" s="1"/>
      <c r="P432" s="1"/>
      <c r="Q432" s="1"/>
      <c r="R432" s="1"/>
      <c r="S432" s="1"/>
      <c r="T432" s="1"/>
      <c r="U432" s="1"/>
      <c r="V432" s="1"/>
      <c r="W432" s="1"/>
      <c r="X432" s="1"/>
      <c r="Y432" s="1"/>
      <c r="Z432" s="1"/>
    </row>
    <row r="433" spans="1:26">
      <c r="A433" s="1"/>
      <c r="B433" s="16"/>
      <c r="C433" s="16"/>
      <c r="D433" s="16"/>
      <c r="E433" s="16"/>
      <c r="F433" s="16"/>
      <c r="G433" s="16"/>
      <c r="K433" s="1"/>
      <c r="L433" s="1"/>
      <c r="M433" s="1"/>
      <c r="N433" s="1"/>
      <c r="O433" s="1"/>
      <c r="P433" s="1"/>
      <c r="Q433" s="1"/>
      <c r="R433" s="1"/>
      <c r="S433" s="1"/>
      <c r="T433" s="1"/>
      <c r="U433" s="1"/>
      <c r="V433" s="1"/>
      <c r="W433" s="1"/>
      <c r="X433" s="1"/>
      <c r="Y433" s="1"/>
      <c r="Z433" s="1"/>
    </row>
    <row r="434" spans="1:26">
      <c r="A434" s="1"/>
      <c r="B434" s="16"/>
      <c r="C434" s="16"/>
      <c r="D434" s="16"/>
      <c r="E434" s="16"/>
      <c r="F434" s="16"/>
      <c r="G434" s="16"/>
      <c r="K434" s="1"/>
      <c r="L434" s="1"/>
      <c r="M434" s="1"/>
      <c r="N434" s="1"/>
      <c r="O434" s="1"/>
      <c r="P434" s="1"/>
      <c r="Q434" s="1"/>
      <c r="R434" s="1"/>
      <c r="S434" s="1"/>
      <c r="T434" s="1"/>
      <c r="U434" s="1"/>
      <c r="V434" s="1"/>
      <c r="W434" s="1"/>
      <c r="X434" s="1"/>
      <c r="Y434" s="1"/>
      <c r="Z434" s="1"/>
    </row>
    <row r="435" spans="1:26">
      <c r="A435" s="1"/>
      <c r="B435" s="16"/>
      <c r="C435" s="16"/>
      <c r="D435" s="16"/>
      <c r="E435" s="16"/>
      <c r="F435" s="16"/>
      <c r="G435" s="16"/>
      <c r="K435" s="1"/>
      <c r="L435" s="1"/>
      <c r="M435" s="1"/>
      <c r="N435" s="1"/>
      <c r="O435" s="1"/>
      <c r="P435" s="1"/>
      <c r="Q435" s="1"/>
      <c r="R435" s="1"/>
      <c r="S435" s="1"/>
      <c r="T435" s="1"/>
      <c r="U435" s="1"/>
      <c r="V435" s="1"/>
      <c r="W435" s="1"/>
      <c r="X435" s="1"/>
      <c r="Y435" s="1"/>
      <c r="Z435" s="1"/>
    </row>
    <row r="436" spans="1:26">
      <c r="A436" s="1"/>
      <c r="B436" s="16"/>
      <c r="C436" s="16"/>
      <c r="D436" s="16"/>
      <c r="E436" s="16"/>
      <c r="F436" s="16"/>
      <c r="G436" s="16"/>
      <c r="K436" s="1"/>
      <c r="L436" s="1"/>
      <c r="M436" s="1"/>
      <c r="N436" s="1"/>
      <c r="O436" s="1"/>
      <c r="P436" s="1"/>
      <c r="Q436" s="1"/>
      <c r="R436" s="1"/>
      <c r="S436" s="1"/>
      <c r="T436" s="1"/>
      <c r="U436" s="1"/>
      <c r="V436" s="1"/>
      <c r="W436" s="1"/>
      <c r="X436" s="1"/>
      <c r="Y436" s="1"/>
      <c r="Z436" s="1"/>
    </row>
    <row r="437" spans="1:26">
      <c r="A437" s="1"/>
      <c r="B437" s="16"/>
      <c r="C437" s="16"/>
      <c r="D437" s="16"/>
      <c r="E437" s="16"/>
      <c r="F437" s="16"/>
      <c r="G437" s="16"/>
      <c r="K437" s="1"/>
      <c r="L437" s="1"/>
      <c r="M437" s="1"/>
      <c r="N437" s="1"/>
      <c r="O437" s="1"/>
      <c r="P437" s="1"/>
      <c r="Q437" s="1"/>
      <c r="R437" s="1"/>
      <c r="S437" s="1"/>
      <c r="T437" s="1"/>
      <c r="U437" s="1"/>
      <c r="V437" s="1"/>
      <c r="W437" s="1"/>
      <c r="X437" s="1"/>
      <c r="Y437" s="1"/>
      <c r="Z437" s="1"/>
    </row>
    <row r="438" spans="1:26">
      <c r="A438" s="1"/>
      <c r="B438" s="16"/>
      <c r="C438" s="16"/>
      <c r="D438" s="16"/>
      <c r="E438" s="16"/>
      <c r="F438" s="16"/>
      <c r="G438" s="16"/>
      <c r="K438" s="1"/>
      <c r="L438" s="1"/>
      <c r="M438" s="1"/>
      <c r="N438" s="1"/>
      <c r="O438" s="1"/>
      <c r="P438" s="1"/>
      <c r="Q438" s="1"/>
      <c r="R438" s="1"/>
      <c r="S438" s="1"/>
      <c r="T438" s="1"/>
      <c r="U438" s="1"/>
      <c r="V438" s="1"/>
      <c r="W438" s="1"/>
      <c r="X438" s="1"/>
      <c r="Y438" s="1"/>
      <c r="Z438" s="1"/>
    </row>
    <row r="439" spans="1:26">
      <c r="A439" s="1"/>
      <c r="B439" s="16"/>
      <c r="C439" s="16"/>
      <c r="D439" s="16"/>
      <c r="E439" s="16"/>
      <c r="F439" s="16"/>
      <c r="G439" s="16"/>
      <c r="K439" s="1"/>
      <c r="L439" s="1"/>
      <c r="M439" s="1"/>
      <c r="N439" s="1"/>
      <c r="O439" s="1"/>
      <c r="P439" s="1"/>
      <c r="Q439" s="1"/>
      <c r="R439" s="1"/>
      <c r="S439" s="1"/>
      <c r="T439" s="1"/>
      <c r="U439" s="1"/>
      <c r="V439" s="1"/>
      <c r="W439" s="1"/>
      <c r="X439" s="1"/>
      <c r="Y439" s="1"/>
      <c r="Z439" s="1"/>
    </row>
    <row r="440" spans="1:26">
      <c r="A440" s="1"/>
      <c r="B440" s="16"/>
      <c r="C440" s="16"/>
      <c r="D440" s="16"/>
      <c r="E440" s="16"/>
      <c r="F440" s="16"/>
      <c r="G440" s="16"/>
      <c r="K440" s="1"/>
      <c r="L440" s="1"/>
      <c r="M440" s="1"/>
      <c r="N440" s="1"/>
      <c r="O440" s="1"/>
      <c r="P440" s="1"/>
      <c r="Q440" s="1"/>
      <c r="R440" s="1"/>
      <c r="S440" s="1"/>
      <c r="T440" s="1"/>
      <c r="U440" s="1"/>
      <c r="V440" s="1"/>
      <c r="W440" s="1"/>
      <c r="X440" s="1"/>
      <c r="Y440" s="1"/>
      <c r="Z440" s="1"/>
    </row>
    <row r="441" spans="1:26">
      <c r="A441" s="1"/>
      <c r="B441" s="16"/>
      <c r="C441" s="16"/>
      <c r="D441" s="16"/>
      <c r="E441" s="16"/>
      <c r="F441" s="16"/>
      <c r="G441" s="16"/>
      <c r="K441" s="1"/>
      <c r="L441" s="1"/>
      <c r="M441" s="1"/>
      <c r="N441" s="1"/>
      <c r="O441" s="1"/>
      <c r="P441" s="1"/>
      <c r="Q441" s="1"/>
      <c r="R441" s="1"/>
      <c r="S441" s="1"/>
      <c r="T441" s="1"/>
      <c r="U441" s="1"/>
      <c r="V441" s="1"/>
      <c r="W441" s="1"/>
      <c r="X441" s="1"/>
      <c r="Y441" s="1"/>
      <c r="Z441" s="1"/>
    </row>
    <row r="442" spans="1:26">
      <c r="A442" s="1"/>
      <c r="B442" s="16"/>
      <c r="C442" s="16"/>
      <c r="D442" s="16"/>
      <c r="E442" s="16"/>
      <c r="F442" s="16"/>
      <c r="G442" s="16"/>
      <c r="K442" s="1"/>
      <c r="L442" s="1"/>
      <c r="M442" s="1"/>
      <c r="N442" s="1"/>
      <c r="O442" s="1"/>
      <c r="P442" s="1"/>
      <c r="Q442" s="1"/>
      <c r="R442" s="1"/>
      <c r="S442" s="1"/>
      <c r="T442" s="1"/>
      <c r="U442" s="1"/>
      <c r="V442" s="1"/>
      <c r="W442" s="1"/>
      <c r="X442" s="1"/>
      <c r="Y442" s="1"/>
      <c r="Z442" s="1"/>
    </row>
    <row r="443" spans="1:26">
      <c r="A443" s="1"/>
      <c r="B443" s="16"/>
      <c r="C443" s="16"/>
      <c r="D443" s="16"/>
      <c r="E443" s="16"/>
      <c r="F443" s="16"/>
      <c r="G443" s="16"/>
      <c r="K443" s="1"/>
      <c r="L443" s="1"/>
      <c r="M443" s="1"/>
      <c r="N443" s="1"/>
      <c r="O443" s="1"/>
      <c r="P443" s="1"/>
      <c r="Q443" s="1"/>
      <c r="R443" s="1"/>
      <c r="S443" s="1"/>
      <c r="T443" s="1"/>
      <c r="U443" s="1"/>
      <c r="V443" s="1"/>
      <c r="W443" s="1"/>
      <c r="X443" s="1"/>
      <c r="Y443" s="1"/>
      <c r="Z443" s="1"/>
    </row>
    <row r="444" spans="1:26">
      <c r="A444" s="1"/>
      <c r="B444" s="16"/>
      <c r="C444" s="16"/>
      <c r="D444" s="16"/>
      <c r="E444" s="16"/>
      <c r="F444" s="16"/>
      <c r="G444" s="16"/>
      <c r="K444" s="1"/>
      <c r="L444" s="1"/>
      <c r="M444" s="1"/>
      <c r="N444" s="1"/>
      <c r="O444" s="1"/>
      <c r="P444" s="1"/>
      <c r="Q444" s="1"/>
      <c r="R444" s="1"/>
      <c r="S444" s="1"/>
      <c r="T444" s="1"/>
      <c r="U444" s="1"/>
      <c r="V444" s="1"/>
      <c r="W444" s="1"/>
      <c r="X444" s="1"/>
      <c r="Y444" s="1"/>
      <c r="Z444" s="1"/>
    </row>
    <row r="445" spans="1:26">
      <c r="A445" s="1"/>
      <c r="B445" s="16"/>
      <c r="C445" s="16"/>
      <c r="D445" s="16"/>
      <c r="E445" s="16"/>
      <c r="F445" s="16"/>
      <c r="G445" s="16"/>
      <c r="K445" s="1"/>
      <c r="L445" s="1"/>
      <c r="M445" s="1"/>
      <c r="N445" s="1"/>
      <c r="O445" s="1"/>
      <c r="P445" s="1"/>
      <c r="Q445" s="1"/>
      <c r="R445" s="1"/>
      <c r="S445" s="1"/>
      <c r="T445" s="1"/>
      <c r="U445" s="1"/>
      <c r="V445" s="1"/>
      <c r="W445" s="1"/>
      <c r="X445" s="1"/>
      <c r="Y445" s="1"/>
      <c r="Z445" s="1"/>
    </row>
    <row r="446" spans="1:26">
      <c r="A446" s="1"/>
      <c r="B446" s="16"/>
      <c r="C446" s="16"/>
      <c r="D446" s="16"/>
      <c r="E446" s="16"/>
      <c r="F446" s="16"/>
      <c r="G446" s="16"/>
      <c r="K446" s="1"/>
      <c r="L446" s="1"/>
      <c r="M446" s="1"/>
      <c r="N446" s="1"/>
      <c r="O446" s="1"/>
      <c r="P446" s="1"/>
      <c r="Q446" s="1"/>
      <c r="R446" s="1"/>
      <c r="S446" s="1"/>
      <c r="T446" s="1"/>
      <c r="U446" s="1"/>
      <c r="V446" s="1"/>
      <c r="W446" s="1"/>
      <c r="X446" s="1"/>
      <c r="Y446" s="1"/>
      <c r="Z446" s="1"/>
    </row>
    <row r="447" spans="1:26">
      <c r="A447" s="1"/>
      <c r="B447" s="16"/>
      <c r="C447" s="16"/>
      <c r="D447" s="16"/>
      <c r="E447" s="16"/>
      <c r="F447" s="16"/>
      <c r="G447" s="16"/>
      <c r="K447" s="1"/>
      <c r="L447" s="1"/>
      <c r="M447" s="1"/>
      <c r="N447" s="1"/>
      <c r="O447" s="1"/>
      <c r="P447" s="1"/>
      <c r="Q447" s="1"/>
      <c r="R447" s="1"/>
      <c r="S447" s="1"/>
      <c r="T447" s="1"/>
      <c r="U447" s="1"/>
      <c r="V447" s="1"/>
      <c r="W447" s="1"/>
      <c r="X447" s="1"/>
      <c r="Y447" s="1"/>
      <c r="Z447" s="1"/>
    </row>
    <row r="448" spans="1:26">
      <c r="A448" s="1"/>
      <c r="B448" s="16"/>
      <c r="C448" s="16"/>
      <c r="D448" s="16"/>
      <c r="E448" s="16"/>
      <c r="F448" s="16"/>
      <c r="G448" s="16"/>
      <c r="K448" s="1"/>
      <c r="L448" s="1"/>
      <c r="M448" s="1"/>
      <c r="N448" s="1"/>
      <c r="O448" s="1"/>
      <c r="P448" s="1"/>
      <c r="Q448" s="1"/>
      <c r="R448" s="1"/>
      <c r="S448" s="1"/>
      <c r="T448" s="1"/>
      <c r="U448" s="1"/>
      <c r="V448" s="1"/>
      <c r="W448" s="1"/>
      <c r="X448" s="1"/>
      <c r="Y448" s="1"/>
      <c r="Z448" s="1"/>
    </row>
    <row r="449" spans="1:26">
      <c r="A449" s="1"/>
      <c r="B449" s="16"/>
      <c r="C449" s="16"/>
      <c r="D449" s="16"/>
      <c r="E449" s="16"/>
      <c r="F449" s="16"/>
      <c r="G449" s="16"/>
      <c r="K449" s="1"/>
      <c r="L449" s="1"/>
      <c r="M449" s="1"/>
      <c r="N449" s="1"/>
      <c r="O449" s="1"/>
      <c r="P449" s="1"/>
      <c r="Q449" s="1"/>
      <c r="R449" s="1"/>
      <c r="S449" s="1"/>
      <c r="T449" s="1"/>
      <c r="U449" s="1"/>
      <c r="V449" s="1"/>
      <c r="W449" s="1"/>
      <c r="X449" s="1"/>
      <c r="Y449" s="1"/>
      <c r="Z449" s="1"/>
    </row>
    <row r="450" spans="1:26">
      <c r="A450" s="1"/>
      <c r="B450" s="16"/>
      <c r="C450" s="16"/>
      <c r="D450" s="16"/>
      <c r="E450" s="16"/>
      <c r="F450" s="16"/>
      <c r="G450" s="16"/>
      <c r="K450" s="1"/>
      <c r="L450" s="1"/>
      <c r="M450" s="1"/>
      <c r="N450" s="1"/>
      <c r="O450" s="1"/>
      <c r="P450" s="1"/>
      <c r="Q450" s="1"/>
      <c r="R450" s="1"/>
      <c r="S450" s="1"/>
      <c r="T450" s="1"/>
      <c r="U450" s="1"/>
      <c r="V450" s="1"/>
      <c r="W450" s="1"/>
      <c r="X450" s="1"/>
      <c r="Y450" s="1"/>
      <c r="Z450" s="1"/>
    </row>
    <row r="451" spans="1:26">
      <c r="A451" s="1"/>
      <c r="B451" s="16"/>
      <c r="C451" s="16"/>
      <c r="D451" s="16"/>
      <c r="E451" s="16"/>
      <c r="F451" s="16"/>
      <c r="G451" s="16"/>
      <c r="K451" s="1"/>
      <c r="L451" s="1"/>
      <c r="M451" s="1"/>
      <c r="N451" s="1"/>
      <c r="O451" s="1"/>
      <c r="P451" s="1"/>
      <c r="Q451" s="1"/>
      <c r="R451" s="1"/>
      <c r="S451" s="1"/>
      <c r="T451" s="1"/>
      <c r="U451" s="1"/>
      <c r="V451" s="1"/>
      <c r="W451" s="1"/>
      <c r="X451" s="1"/>
      <c r="Y451" s="1"/>
      <c r="Z451" s="1"/>
    </row>
    <row r="452" spans="1:26">
      <c r="A452" s="1"/>
      <c r="B452" s="16"/>
      <c r="C452" s="16"/>
      <c r="D452" s="16"/>
      <c r="E452" s="16"/>
      <c r="F452" s="16"/>
      <c r="G452" s="16"/>
      <c r="K452" s="1"/>
      <c r="L452" s="1"/>
      <c r="M452" s="1"/>
      <c r="N452" s="1"/>
      <c r="O452" s="1"/>
      <c r="P452" s="1"/>
      <c r="Q452" s="1"/>
      <c r="R452" s="1"/>
      <c r="S452" s="1"/>
      <c r="T452" s="1"/>
      <c r="U452" s="1"/>
      <c r="V452" s="1"/>
      <c r="W452" s="1"/>
      <c r="X452" s="1"/>
      <c r="Y452" s="1"/>
      <c r="Z452" s="1"/>
    </row>
    <row r="453" spans="1:26">
      <c r="A453" s="1"/>
      <c r="B453" s="16"/>
      <c r="C453" s="16"/>
      <c r="D453" s="16"/>
      <c r="E453" s="16"/>
      <c r="F453" s="16"/>
      <c r="G453" s="16"/>
      <c r="K453" s="1"/>
      <c r="L453" s="1"/>
      <c r="M453" s="1"/>
      <c r="N453" s="1"/>
      <c r="O453" s="1"/>
      <c r="P453" s="1"/>
      <c r="Q453" s="1"/>
      <c r="R453" s="1"/>
      <c r="S453" s="1"/>
      <c r="T453" s="1"/>
      <c r="U453" s="1"/>
      <c r="V453" s="1"/>
      <c r="W453" s="1"/>
      <c r="X453" s="1"/>
      <c r="Y453" s="1"/>
      <c r="Z453" s="1"/>
    </row>
    <row r="454" spans="1:26">
      <c r="A454" s="1"/>
      <c r="B454" s="16"/>
      <c r="C454" s="16"/>
      <c r="D454" s="16"/>
      <c r="E454" s="16"/>
      <c r="F454" s="16"/>
      <c r="G454" s="16"/>
      <c r="K454" s="1"/>
      <c r="L454" s="1"/>
      <c r="M454" s="1"/>
      <c r="N454" s="1"/>
      <c r="O454" s="1"/>
      <c r="P454" s="1"/>
      <c r="Q454" s="1"/>
      <c r="R454" s="1"/>
      <c r="S454" s="1"/>
      <c r="T454" s="1"/>
      <c r="U454" s="1"/>
      <c r="V454" s="1"/>
      <c r="W454" s="1"/>
      <c r="X454" s="1"/>
      <c r="Y454" s="1"/>
      <c r="Z454" s="1"/>
    </row>
    <row r="455" spans="1:26">
      <c r="A455" s="1"/>
      <c r="B455" s="16"/>
      <c r="C455" s="16"/>
      <c r="D455" s="16"/>
      <c r="E455" s="16"/>
      <c r="F455" s="16"/>
      <c r="G455" s="16"/>
      <c r="K455" s="1"/>
      <c r="L455" s="1"/>
      <c r="M455" s="1"/>
      <c r="N455" s="1"/>
      <c r="O455" s="1"/>
      <c r="P455" s="1"/>
      <c r="Q455" s="1"/>
      <c r="R455" s="1"/>
      <c r="S455" s="1"/>
      <c r="T455" s="1"/>
      <c r="U455" s="1"/>
      <c r="V455" s="1"/>
      <c r="W455" s="1"/>
      <c r="X455" s="1"/>
      <c r="Y455" s="1"/>
      <c r="Z455" s="1"/>
    </row>
    <row r="456" spans="1:26">
      <c r="A456" s="1"/>
      <c r="B456" s="16"/>
      <c r="C456" s="16"/>
      <c r="D456" s="16"/>
      <c r="E456" s="16"/>
      <c r="F456" s="16"/>
      <c r="G456" s="16"/>
      <c r="K456" s="1"/>
      <c r="L456" s="1"/>
      <c r="M456" s="1"/>
      <c r="N456" s="1"/>
      <c r="O456" s="1"/>
      <c r="P456" s="1"/>
      <c r="Q456" s="1"/>
      <c r="R456" s="1"/>
      <c r="S456" s="1"/>
      <c r="T456" s="1"/>
      <c r="U456" s="1"/>
      <c r="V456" s="1"/>
      <c r="W456" s="1"/>
      <c r="X456" s="1"/>
      <c r="Y456" s="1"/>
      <c r="Z456" s="1"/>
    </row>
    <row r="457" spans="1:26">
      <c r="A457" s="1"/>
      <c r="B457" s="16"/>
      <c r="C457" s="16"/>
      <c r="D457" s="16"/>
      <c r="E457" s="16"/>
      <c r="F457" s="16"/>
      <c r="G457" s="16"/>
      <c r="K457" s="1"/>
      <c r="L457" s="1"/>
      <c r="M457" s="1"/>
      <c r="N457" s="1"/>
      <c r="O457" s="1"/>
      <c r="P457" s="1"/>
      <c r="Q457" s="1"/>
      <c r="R457" s="1"/>
      <c r="S457" s="1"/>
      <c r="T457" s="1"/>
      <c r="U457" s="1"/>
      <c r="V457" s="1"/>
      <c r="W457" s="1"/>
      <c r="X457" s="1"/>
      <c r="Y457" s="1"/>
      <c r="Z457" s="1"/>
    </row>
    <row r="458" spans="1:26">
      <c r="A458" s="1"/>
      <c r="B458" s="16"/>
      <c r="C458" s="16"/>
      <c r="D458" s="16"/>
      <c r="E458" s="16"/>
      <c r="F458" s="16"/>
      <c r="G458" s="16"/>
      <c r="K458" s="1"/>
      <c r="L458" s="1"/>
      <c r="M458" s="1"/>
      <c r="N458" s="1"/>
      <c r="O458" s="1"/>
      <c r="P458" s="1"/>
      <c r="Q458" s="1"/>
      <c r="R458" s="1"/>
      <c r="S458" s="1"/>
      <c r="T458" s="1"/>
      <c r="U458" s="1"/>
      <c r="V458" s="1"/>
      <c r="W458" s="1"/>
      <c r="X458" s="1"/>
      <c r="Y458" s="1"/>
      <c r="Z458" s="1"/>
    </row>
    <row r="459" spans="1:26">
      <c r="A459" s="1"/>
      <c r="B459" s="16"/>
      <c r="C459" s="16"/>
      <c r="D459" s="16"/>
      <c r="E459" s="16"/>
      <c r="F459" s="16"/>
      <c r="G459" s="16"/>
      <c r="K459" s="1"/>
      <c r="L459" s="1"/>
      <c r="M459" s="1"/>
      <c r="N459" s="1"/>
      <c r="O459" s="1"/>
      <c r="P459" s="1"/>
      <c r="Q459" s="1"/>
      <c r="R459" s="1"/>
      <c r="S459" s="1"/>
      <c r="T459" s="1"/>
      <c r="U459" s="1"/>
      <c r="V459" s="1"/>
      <c r="W459" s="1"/>
      <c r="X459" s="1"/>
      <c r="Y459" s="1"/>
      <c r="Z459" s="1"/>
    </row>
    <row r="460" spans="1:26">
      <c r="A460" s="1"/>
      <c r="B460" s="16"/>
      <c r="C460" s="16"/>
      <c r="D460" s="16"/>
      <c r="E460" s="16"/>
      <c r="F460" s="16"/>
      <c r="G460" s="16"/>
      <c r="K460" s="1"/>
      <c r="L460" s="1"/>
      <c r="M460" s="1"/>
      <c r="N460" s="1"/>
      <c r="O460" s="1"/>
      <c r="P460" s="1"/>
      <c r="Q460" s="1"/>
      <c r="R460" s="1"/>
      <c r="S460" s="1"/>
      <c r="T460" s="1"/>
      <c r="U460" s="1"/>
      <c r="V460" s="1"/>
      <c r="W460" s="1"/>
      <c r="X460" s="1"/>
      <c r="Y460" s="1"/>
      <c r="Z460" s="1"/>
    </row>
    <row r="461" spans="1:26">
      <c r="A461" s="1"/>
      <c r="B461" s="16"/>
      <c r="C461" s="16"/>
      <c r="D461" s="16"/>
      <c r="E461" s="16"/>
      <c r="F461" s="16"/>
      <c r="G461" s="16"/>
      <c r="K461" s="1"/>
      <c r="L461" s="1"/>
      <c r="M461" s="1"/>
      <c r="N461" s="1"/>
      <c r="O461" s="1"/>
      <c r="P461" s="1"/>
      <c r="Q461" s="1"/>
      <c r="R461" s="1"/>
      <c r="S461" s="1"/>
      <c r="T461" s="1"/>
      <c r="U461" s="1"/>
      <c r="V461" s="1"/>
      <c r="W461" s="1"/>
      <c r="X461" s="1"/>
      <c r="Y461" s="1"/>
      <c r="Z461" s="1"/>
    </row>
    <row r="462" spans="1:26">
      <c r="A462" s="1"/>
      <c r="B462" s="16"/>
      <c r="C462" s="16"/>
      <c r="D462" s="16"/>
      <c r="E462" s="16"/>
      <c r="F462" s="16"/>
      <c r="G462" s="16"/>
      <c r="K462" s="1"/>
      <c r="L462" s="1"/>
      <c r="M462" s="1"/>
      <c r="N462" s="1"/>
      <c r="O462" s="1"/>
      <c r="P462" s="1"/>
      <c r="Q462" s="1"/>
      <c r="R462" s="1"/>
      <c r="S462" s="1"/>
      <c r="T462" s="1"/>
      <c r="U462" s="1"/>
      <c r="V462" s="1"/>
      <c r="W462" s="1"/>
      <c r="X462" s="1"/>
      <c r="Y462" s="1"/>
      <c r="Z462" s="1"/>
    </row>
    <row r="463" spans="1:26">
      <c r="A463" s="1"/>
      <c r="B463" s="16"/>
      <c r="C463" s="16"/>
      <c r="D463" s="16"/>
      <c r="E463" s="16"/>
      <c r="F463" s="16"/>
      <c r="G463" s="16"/>
      <c r="K463" s="1"/>
      <c r="L463" s="1"/>
      <c r="M463" s="1"/>
      <c r="N463" s="1"/>
      <c r="O463" s="1"/>
      <c r="P463" s="1"/>
      <c r="Q463" s="1"/>
      <c r="R463" s="1"/>
      <c r="S463" s="1"/>
      <c r="T463" s="1"/>
      <c r="U463" s="1"/>
      <c r="V463" s="1"/>
      <c r="W463" s="1"/>
      <c r="X463" s="1"/>
      <c r="Y463" s="1"/>
      <c r="Z463" s="1"/>
    </row>
    <row r="464" spans="1:26">
      <c r="A464" s="1"/>
      <c r="B464" s="16"/>
      <c r="C464" s="16"/>
      <c r="D464" s="16"/>
      <c r="E464" s="16"/>
      <c r="F464" s="16"/>
      <c r="G464" s="16"/>
      <c r="K464" s="1"/>
      <c r="L464" s="1"/>
      <c r="M464" s="1"/>
      <c r="N464" s="1"/>
      <c r="O464" s="1"/>
      <c r="P464" s="1"/>
      <c r="Q464" s="1"/>
      <c r="R464" s="1"/>
      <c r="S464" s="1"/>
      <c r="T464" s="1"/>
      <c r="U464" s="1"/>
      <c r="V464" s="1"/>
      <c r="W464" s="1"/>
      <c r="X464" s="1"/>
      <c r="Y464" s="1"/>
      <c r="Z464" s="1"/>
    </row>
    <row r="465" spans="1:26">
      <c r="A465" s="1"/>
      <c r="B465" s="16"/>
      <c r="C465" s="16"/>
      <c r="D465" s="16"/>
      <c r="E465" s="16"/>
      <c r="F465" s="16"/>
      <c r="G465" s="16"/>
      <c r="K465" s="1"/>
      <c r="L465" s="1"/>
      <c r="M465" s="1"/>
      <c r="N465" s="1"/>
      <c r="O465" s="1"/>
      <c r="P465" s="1"/>
      <c r="Q465" s="1"/>
      <c r="R465" s="1"/>
      <c r="S465" s="1"/>
      <c r="T465" s="1"/>
      <c r="U465" s="1"/>
      <c r="V465" s="1"/>
      <c r="W465" s="1"/>
      <c r="X465" s="1"/>
      <c r="Y465" s="1"/>
      <c r="Z465" s="1"/>
    </row>
    <row r="466" spans="1:26">
      <c r="A466" s="1"/>
      <c r="B466" s="16"/>
      <c r="C466" s="16"/>
      <c r="D466" s="16"/>
      <c r="E466" s="16"/>
      <c r="F466" s="16"/>
      <c r="G466" s="16"/>
      <c r="K466" s="1"/>
      <c r="L466" s="1"/>
      <c r="M466" s="1"/>
      <c r="N466" s="1"/>
      <c r="O466" s="1"/>
      <c r="P466" s="1"/>
      <c r="Q466" s="1"/>
      <c r="R466" s="1"/>
      <c r="S466" s="1"/>
      <c r="T466" s="1"/>
      <c r="U466" s="1"/>
      <c r="V466" s="1"/>
      <c r="W466" s="1"/>
      <c r="X466" s="1"/>
      <c r="Y466" s="1"/>
      <c r="Z466" s="1"/>
    </row>
    <row r="467" spans="1:26">
      <c r="A467" s="1"/>
      <c r="B467" s="16"/>
      <c r="C467" s="16"/>
      <c r="D467" s="16"/>
      <c r="E467" s="16"/>
      <c r="F467" s="16"/>
      <c r="G467" s="16"/>
      <c r="K467" s="1"/>
      <c r="L467" s="1"/>
      <c r="M467" s="1"/>
      <c r="N467" s="1"/>
      <c r="O467" s="1"/>
      <c r="P467" s="1"/>
      <c r="Q467" s="1"/>
      <c r="R467" s="1"/>
      <c r="S467" s="1"/>
      <c r="T467" s="1"/>
      <c r="U467" s="1"/>
      <c r="V467" s="1"/>
      <c r="W467" s="1"/>
      <c r="X467" s="1"/>
      <c r="Y467" s="1"/>
      <c r="Z467" s="1"/>
    </row>
    <row r="468" spans="1:26">
      <c r="A468" s="1"/>
      <c r="B468" s="16"/>
      <c r="C468" s="16"/>
      <c r="D468" s="16"/>
      <c r="E468" s="16"/>
      <c r="F468" s="16"/>
      <c r="G468" s="16"/>
      <c r="K468" s="1"/>
      <c r="L468" s="1"/>
      <c r="M468" s="1"/>
      <c r="N468" s="1"/>
      <c r="O468" s="1"/>
      <c r="P468" s="1"/>
      <c r="Q468" s="1"/>
      <c r="R468" s="1"/>
      <c r="S468" s="1"/>
      <c r="T468" s="1"/>
      <c r="U468" s="1"/>
      <c r="V468" s="1"/>
      <c r="W468" s="1"/>
      <c r="X468" s="1"/>
      <c r="Y468" s="1"/>
      <c r="Z468" s="1"/>
    </row>
    <row r="469" spans="1:26">
      <c r="A469" s="1"/>
      <c r="B469" s="16"/>
      <c r="C469" s="16"/>
      <c r="D469" s="16"/>
      <c r="E469" s="16"/>
      <c r="F469" s="16"/>
      <c r="G469" s="16"/>
      <c r="K469" s="1"/>
      <c r="L469" s="1"/>
      <c r="M469" s="1"/>
      <c r="N469" s="1"/>
      <c r="O469" s="1"/>
      <c r="P469" s="1"/>
      <c r="Q469" s="1"/>
      <c r="R469" s="1"/>
      <c r="S469" s="1"/>
      <c r="T469" s="1"/>
      <c r="U469" s="1"/>
      <c r="V469" s="1"/>
      <c r="W469" s="1"/>
      <c r="X469" s="1"/>
      <c r="Y469" s="1"/>
      <c r="Z469" s="1"/>
    </row>
    <row r="470" spans="1:26">
      <c r="A470" s="1"/>
      <c r="B470" s="16"/>
      <c r="C470" s="16"/>
      <c r="D470" s="16"/>
      <c r="E470" s="16"/>
      <c r="F470" s="16"/>
      <c r="G470" s="16"/>
      <c r="K470" s="1"/>
      <c r="L470" s="1"/>
      <c r="M470" s="1"/>
      <c r="N470" s="1"/>
      <c r="O470" s="1"/>
      <c r="P470" s="1"/>
      <c r="Q470" s="1"/>
      <c r="R470" s="1"/>
      <c r="S470" s="1"/>
      <c r="T470" s="1"/>
      <c r="U470" s="1"/>
      <c r="V470" s="1"/>
      <c r="W470" s="1"/>
      <c r="X470" s="1"/>
      <c r="Y470" s="1"/>
      <c r="Z470" s="1"/>
    </row>
    <row r="471" spans="1:26">
      <c r="A471" s="1"/>
      <c r="B471" s="16"/>
      <c r="C471" s="16"/>
      <c r="D471" s="16"/>
      <c r="E471" s="16"/>
      <c r="F471" s="16"/>
      <c r="G471" s="16"/>
      <c r="K471" s="1"/>
      <c r="L471" s="1"/>
      <c r="M471" s="1"/>
      <c r="N471" s="1"/>
      <c r="O471" s="1"/>
      <c r="P471" s="1"/>
      <c r="Q471" s="1"/>
      <c r="R471" s="1"/>
      <c r="S471" s="1"/>
      <c r="T471" s="1"/>
      <c r="U471" s="1"/>
      <c r="V471" s="1"/>
      <c r="W471" s="1"/>
      <c r="X471" s="1"/>
      <c r="Y471" s="1"/>
      <c r="Z471" s="1"/>
    </row>
    <row r="472" spans="1:26">
      <c r="A472" s="1"/>
      <c r="B472" s="16"/>
      <c r="C472" s="16"/>
      <c r="D472" s="16"/>
      <c r="E472" s="16"/>
      <c r="F472" s="16"/>
      <c r="G472" s="16"/>
      <c r="K472" s="1"/>
      <c r="L472" s="1"/>
      <c r="M472" s="1"/>
      <c r="N472" s="1"/>
      <c r="O472" s="1"/>
      <c r="P472" s="1"/>
      <c r="Q472" s="1"/>
      <c r="R472" s="1"/>
      <c r="S472" s="1"/>
      <c r="T472" s="1"/>
      <c r="U472" s="1"/>
      <c r="V472" s="1"/>
      <c r="W472" s="1"/>
      <c r="X472" s="1"/>
      <c r="Y472" s="1"/>
      <c r="Z472" s="1"/>
    </row>
    <row r="473" spans="1:26">
      <c r="A473" s="1"/>
      <c r="B473" s="16"/>
      <c r="C473" s="16"/>
      <c r="D473" s="16"/>
      <c r="E473" s="16"/>
      <c r="F473" s="16"/>
      <c r="G473" s="16"/>
      <c r="K473" s="1"/>
      <c r="L473" s="1"/>
      <c r="M473" s="1"/>
      <c r="N473" s="1"/>
      <c r="O473" s="1"/>
      <c r="P473" s="1"/>
      <c r="Q473" s="1"/>
      <c r="R473" s="1"/>
      <c r="S473" s="1"/>
      <c r="T473" s="1"/>
      <c r="U473" s="1"/>
      <c r="V473" s="1"/>
      <c r="W473" s="1"/>
      <c r="X473" s="1"/>
      <c r="Y473" s="1"/>
      <c r="Z473" s="1"/>
    </row>
    <row r="474" spans="1:26">
      <c r="A474" s="1"/>
      <c r="B474" s="16"/>
      <c r="C474" s="16"/>
      <c r="D474" s="16"/>
      <c r="E474" s="16"/>
      <c r="F474" s="16"/>
      <c r="G474" s="16"/>
      <c r="K474" s="1"/>
      <c r="L474" s="1"/>
      <c r="M474" s="1"/>
      <c r="N474" s="1"/>
      <c r="O474" s="1"/>
      <c r="P474" s="1"/>
      <c r="Q474" s="1"/>
      <c r="R474" s="1"/>
      <c r="S474" s="1"/>
      <c r="T474" s="1"/>
      <c r="U474" s="1"/>
      <c r="V474" s="1"/>
      <c r="W474" s="1"/>
      <c r="X474" s="1"/>
      <c r="Y474" s="1"/>
      <c r="Z474" s="1"/>
    </row>
    <row r="475" spans="1:26">
      <c r="A475" s="1"/>
      <c r="B475" s="16"/>
      <c r="C475" s="16"/>
      <c r="D475" s="16"/>
      <c r="E475" s="16"/>
      <c r="F475" s="16"/>
      <c r="G475" s="16"/>
      <c r="K475" s="1"/>
      <c r="L475" s="1"/>
      <c r="M475" s="1"/>
      <c r="N475" s="1"/>
      <c r="O475" s="1"/>
      <c r="P475" s="1"/>
      <c r="Q475" s="1"/>
      <c r="R475" s="1"/>
      <c r="S475" s="1"/>
      <c r="T475" s="1"/>
      <c r="U475" s="1"/>
      <c r="V475" s="1"/>
      <c r="W475" s="1"/>
      <c r="X475" s="1"/>
      <c r="Y475" s="1"/>
      <c r="Z475" s="1"/>
    </row>
    <row r="476" spans="1:26">
      <c r="A476" s="1"/>
      <c r="B476" s="16"/>
      <c r="C476" s="16"/>
      <c r="D476" s="16"/>
      <c r="E476" s="16"/>
      <c r="F476" s="16"/>
      <c r="G476" s="16"/>
      <c r="K476" s="1"/>
      <c r="L476" s="1"/>
      <c r="M476" s="1"/>
      <c r="N476" s="1"/>
      <c r="O476" s="1"/>
      <c r="P476" s="1"/>
      <c r="Q476" s="1"/>
      <c r="R476" s="1"/>
      <c r="S476" s="1"/>
      <c r="T476" s="1"/>
      <c r="U476" s="1"/>
      <c r="V476" s="1"/>
      <c r="W476" s="1"/>
      <c r="X476" s="1"/>
      <c r="Y476" s="1"/>
      <c r="Z476" s="1"/>
    </row>
    <row r="477" spans="1:26">
      <c r="A477" s="1"/>
      <c r="B477" s="16"/>
      <c r="C477" s="16"/>
      <c r="D477" s="16"/>
      <c r="E477" s="16"/>
      <c r="F477" s="16"/>
      <c r="G477" s="16"/>
      <c r="K477" s="1"/>
      <c r="L477" s="1"/>
      <c r="M477" s="1"/>
      <c r="N477" s="1"/>
      <c r="O477" s="1"/>
      <c r="P477" s="1"/>
      <c r="Q477" s="1"/>
      <c r="R477" s="1"/>
      <c r="S477" s="1"/>
      <c r="T477" s="1"/>
      <c r="U477" s="1"/>
      <c r="V477" s="1"/>
      <c r="W477" s="1"/>
      <c r="X477" s="1"/>
      <c r="Y477" s="1"/>
      <c r="Z477" s="1"/>
    </row>
    <row r="478" spans="1:26">
      <c r="A478" s="1"/>
      <c r="B478" s="16"/>
      <c r="C478" s="16"/>
      <c r="D478" s="16"/>
      <c r="E478" s="16"/>
      <c r="F478" s="16"/>
      <c r="G478" s="16"/>
      <c r="K478" s="1"/>
      <c r="L478" s="1"/>
      <c r="M478" s="1"/>
      <c r="N478" s="1"/>
      <c r="O478" s="1"/>
      <c r="P478" s="1"/>
      <c r="Q478" s="1"/>
      <c r="R478" s="1"/>
      <c r="S478" s="1"/>
      <c r="T478" s="1"/>
      <c r="U478" s="1"/>
      <c r="V478" s="1"/>
      <c r="W478" s="1"/>
      <c r="X478" s="1"/>
      <c r="Y478" s="1"/>
      <c r="Z478" s="1"/>
    </row>
    <row r="479" spans="1:26">
      <c r="A479" s="1"/>
      <c r="B479" s="16"/>
      <c r="C479" s="16"/>
      <c r="D479" s="16"/>
      <c r="E479" s="16"/>
      <c r="F479" s="16"/>
      <c r="G479" s="16"/>
      <c r="K479" s="1"/>
      <c r="L479" s="1"/>
      <c r="M479" s="1"/>
      <c r="N479" s="1"/>
      <c r="O479" s="1"/>
      <c r="P479" s="1"/>
      <c r="Q479" s="1"/>
      <c r="R479" s="1"/>
      <c r="S479" s="1"/>
      <c r="T479" s="1"/>
      <c r="U479" s="1"/>
      <c r="V479" s="1"/>
      <c r="W479" s="1"/>
      <c r="X479" s="1"/>
      <c r="Y479" s="1"/>
      <c r="Z479" s="1"/>
    </row>
    <row r="480" spans="1:26">
      <c r="A480" s="1"/>
      <c r="B480" s="16"/>
      <c r="C480" s="16"/>
      <c r="D480" s="16"/>
      <c r="E480" s="16"/>
      <c r="F480" s="16"/>
      <c r="G480" s="16"/>
      <c r="K480" s="1"/>
      <c r="L480" s="1"/>
      <c r="M480" s="1"/>
      <c r="N480" s="1"/>
      <c r="O480" s="1"/>
      <c r="P480" s="1"/>
      <c r="Q480" s="1"/>
      <c r="R480" s="1"/>
      <c r="S480" s="1"/>
      <c r="T480" s="1"/>
      <c r="U480" s="1"/>
      <c r="V480" s="1"/>
      <c r="W480" s="1"/>
      <c r="X480" s="1"/>
      <c r="Y480" s="1"/>
      <c r="Z480" s="1"/>
    </row>
    <row r="481" spans="1:26">
      <c r="A481" s="1"/>
      <c r="B481" s="16"/>
      <c r="C481" s="16"/>
      <c r="D481" s="16"/>
      <c r="E481" s="16"/>
      <c r="F481" s="16"/>
      <c r="G481" s="16"/>
      <c r="K481" s="1"/>
      <c r="L481" s="1"/>
      <c r="M481" s="1"/>
      <c r="N481" s="1"/>
      <c r="O481" s="1"/>
      <c r="P481" s="1"/>
      <c r="Q481" s="1"/>
      <c r="R481" s="1"/>
      <c r="S481" s="1"/>
      <c r="T481" s="1"/>
      <c r="U481" s="1"/>
      <c r="V481" s="1"/>
      <c r="W481" s="1"/>
      <c r="X481" s="1"/>
      <c r="Y481" s="1"/>
      <c r="Z481" s="1"/>
    </row>
    <row r="482" spans="1:26">
      <c r="A482" s="1"/>
      <c r="B482" s="16"/>
      <c r="C482" s="16"/>
      <c r="D482" s="16"/>
      <c r="E482" s="16"/>
      <c r="F482" s="16"/>
      <c r="G482" s="16"/>
      <c r="K482" s="1"/>
      <c r="L482" s="1"/>
      <c r="M482" s="1"/>
      <c r="N482" s="1"/>
      <c r="O482" s="1"/>
      <c r="P482" s="1"/>
      <c r="Q482" s="1"/>
      <c r="R482" s="1"/>
      <c r="S482" s="1"/>
      <c r="T482" s="1"/>
      <c r="U482" s="1"/>
      <c r="V482" s="1"/>
      <c r="W482" s="1"/>
      <c r="X482" s="1"/>
      <c r="Y482" s="1"/>
      <c r="Z482" s="1"/>
    </row>
    <row r="483" spans="1:26">
      <c r="A483" s="1"/>
      <c r="B483" s="16"/>
      <c r="C483" s="16"/>
      <c r="D483" s="16"/>
      <c r="E483" s="16"/>
      <c r="F483" s="16"/>
      <c r="G483" s="16"/>
      <c r="K483" s="1"/>
      <c r="L483" s="1"/>
      <c r="M483" s="1"/>
      <c r="N483" s="1"/>
      <c r="O483" s="1"/>
      <c r="P483" s="1"/>
      <c r="Q483" s="1"/>
      <c r="R483" s="1"/>
      <c r="S483" s="1"/>
      <c r="T483" s="1"/>
      <c r="U483" s="1"/>
      <c r="V483" s="1"/>
      <c r="W483" s="1"/>
      <c r="X483" s="1"/>
      <c r="Y483" s="1"/>
      <c r="Z483" s="1"/>
    </row>
    <row r="484" spans="1:26">
      <c r="A484" s="1"/>
      <c r="B484" s="16"/>
      <c r="C484" s="16"/>
      <c r="D484" s="16"/>
      <c r="E484" s="16"/>
      <c r="F484" s="16"/>
      <c r="G484" s="16"/>
      <c r="K484" s="1"/>
      <c r="L484" s="1"/>
      <c r="M484" s="1"/>
      <c r="N484" s="1"/>
      <c r="O484" s="1"/>
      <c r="P484" s="1"/>
      <c r="Q484" s="1"/>
      <c r="R484" s="1"/>
      <c r="S484" s="1"/>
      <c r="T484" s="1"/>
      <c r="U484" s="1"/>
      <c r="V484" s="1"/>
      <c r="W484" s="1"/>
      <c r="X484" s="1"/>
      <c r="Y484" s="1"/>
      <c r="Z484" s="1"/>
    </row>
    <row r="485" spans="1:26">
      <c r="A485" s="1"/>
      <c r="B485" s="16"/>
      <c r="C485" s="16"/>
      <c r="D485" s="16"/>
      <c r="E485" s="16"/>
      <c r="F485" s="16"/>
      <c r="G485" s="16"/>
      <c r="K485" s="1"/>
      <c r="L485" s="1"/>
      <c r="M485" s="1"/>
      <c r="N485" s="1"/>
      <c r="O485" s="1"/>
      <c r="P485" s="1"/>
      <c r="Q485" s="1"/>
      <c r="R485" s="1"/>
      <c r="S485" s="1"/>
      <c r="T485" s="1"/>
      <c r="U485" s="1"/>
      <c r="V485" s="1"/>
      <c r="W485" s="1"/>
      <c r="X485" s="1"/>
      <c r="Y485" s="1"/>
      <c r="Z485" s="1"/>
    </row>
    <row r="486" spans="1:26">
      <c r="A486" s="1"/>
      <c r="B486" s="16"/>
      <c r="C486" s="16"/>
      <c r="D486" s="16"/>
      <c r="E486" s="16"/>
      <c r="F486" s="16"/>
      <c r="G486" s="16"/>
      <c r="K486" s="1"/>
      <c r="L486" s="1"/>
      <c r="M486" s="1"/>
      <c r="N486" s="1"/>
      <c r="O486" s="1"/>
      <c r="P486" s="1"/>
      <c r="Q486" s="1"/>
      <c r="R486" s="1"/>
      <c r="S486" s="1"/>
      <c r="T486" s="1"/>
      <c r="U486" s="1"/>
      <c r="V486" s="1"/>
      <c r="W486" s="1"/>
      <c r="X486" s="1"/>
      <c r="Y486" s="1"/>
      <c r="Z486" s="1"/>
    </row>
    <row r="487" spans="1:26">
      <c r="A487" s="1"/>
      <c r="B487" s="16"/>
      <c r="C487" s="16"/>
      <c r="D487" s="16"/>
      <c r="E487" s="16"/>
      <c r="F487" s="16"/>
      <c r="G487" s="16"/>
      <c r="K487" s="1"/>
      <c r="L487" s="1"/>
      <c r="M487" s="1"/>
      <c r="N487" s="1"/>
      <c r="O487" s="1"/>
      <c r="P487" s="1"/>
      <c r="Q487" s="1"/>
      <c r="R487" s="1"/>
      <c r="S487" s="1"/>
      <c r="T487" s="1"/>
      <c r="U487" s="1"/>
      <c r="V487" s="1"/>
      <c r="W487" s="1"/>
      <c r="X487" s="1"/>
      <c r="Y487" s="1"/>
      <c r="Z487" s="1"/>
    </row>
    <row r="488" spans="1:26">
      <c r="A488" s="1"/>
      <c r="B488" s="16"/>
      <c r="C488" s="16"/>
      <c r="D488" s="16"/>
      <c r="E488" s="16"/>
      <c r="F488" s="16"/>
      <c r="G488" s="16"/>
      <c r="K488" s="1"/>
      <c r="L488" s="1"/>
      <c r="M488" s="1"/>
      <c r="N488" s="1"/>
      <c r="O488" s="1"/>
      <c r="P488" s="1"/>
      <c r="Q488" s="1"/>
      <c r="R488" s="1"/>
      <c r="S488" s="1"/>
      <c r="T488" s="1"/>
      <c r="U488" s="1"/>
      <c r="V488" s="1"/>
      <c r="W488" s="1"/>
      <c r="X488" s="1"/>
      <c r="Y488" s="1"/>
      <c r="Z488" s="1"/>
    </row>
    <row r="489" spans="1:26">
      <c r="A489" s="1"/>
      <c r="B489" s="16"/>
      <c r="C489" s="16"/>
      <c r="D489" s="16"/>
      <c r="E489" s="16"/>
      <c r="F489" s="16"/>
      <c r="G489" s="16"/>
      <c r="K489" s="1"/>
      <c r="L489" s="1"/>
      <c r="M489" s="1"/>
      <c r="N489" s="1"/>
      <c r="O489" s="1"/>
      <c r="P489" s="1"/>
      <c r="Q489" s="1"/>
      <c r="R489" s="1"/>
      <c r="S489" s="1"/>
      <c r="T489" s="1"/>
      <c r="U489" s="1"/>
      <c r="V489" s="1"/>
      <c r="W489" s="1"/>
      <c r="X489" s="1"/>
      <c r="Y489" s="1"/>
      <c r="Z489" s="1"/>
    </row>
    <row r="490" spans="1:26">
      <c r="A490" s="1"/>
      <c r="B490" s="16"/>
      <c r="C490" s="16"/>
      <c r="D490" s="16"/>
      <c r="E490" s="16"/>
      <c r="F490" s="16"/>
      <c r="G490" s="16"/>
      <c r="K490" s="1"/>
      <c r="L490" s="1"/>
      <c r="M490" s="1"/>
      <c r="N490" s="1"/>
      <c r="O490" s="1"/>
      <c r="P490" s="1"/>
      <c r="Q490" s="1"/>
      <c r="R490" s="1"/>
      <c r="S490" s="1"/>
      <c r="T490" s="1"/>
      <c r="U490" s="1"/>
      <c r="V490" s="1"/>
      <c r="W490" s="1"/>
      <c r="X490" s="1"/>
      <c r="Y490" s="1"/>
      <c r="Z490" s="1"/>
    </row>
    <row r="491" spans="1:26">
      <c r="A491" s="1"/>
      <c r="B491" s="16"/>
      <c r="C491" s="16"/>
      <c r="D491" s="16"/>
      <c r="E491" s="16"/>
      <c r="F491" s="16"/>
      <c r="G491" s="16"/>
      <c r="K491" s="1"/>
      <c r="L491" s="1"/>
      <c r="M491" s="1"/>
      <c r="N491" s="1"/>
      <c r="O491" s="1"/>
      <c r="P491" s="1"/>
      <c r="Q491" s="1"/>
      <c r="R491" s="1"/>
      <c r="S491" s="1"/>
      <c r="T491" s="1"/>
      <c r="U491" s="1"/>
      <c r="V491" s="1"/>
      <c r="W491" s="1"/>
      <c r="X491" s="1"/>
      <c r="Y491" s="1"/>
      <c r="Z491" s="1"/>
    </row>
    <row r="492" spans="1:26">
      <c r="A492" s="1"/>
      <c r="B492" s="16"/>
      <c r="C492" s="16"/>
      <c r="D492" s="16"/>
      <c r="E492" s="16"/>
      <c r="F492" s="16"/>
      <c r="G492" s="16"/>
      <c r="K492" s="1"/>
      <c r="L492" s="1"/>
      <c r="M492" s="1"/>
      <c r="N492" s="1"/>
      <c r="O492" s="1"/>
      <c r="P492" s="1"/>
      <c r="Q492" s="1"/>
      <c r="R492" s="1"/>
      <c r="S492" s="1"/>
      <c r="T492" s="1"/>
      <c r="U492" s="1"/>
      <c r="V492" s="1"/>
      <c r="W492" s="1"/>
      <c r="X492" s="1"/>
      <c r="Y492" s="1"/>
      <c r="Z492" s="1"/>
    </row>
    <row r="493" spans="1:26">
      <c r="A493" s="1"/>
      <c r="B493" s="16"/>
      <c r="C493" s="16"/>
      <c r="D493" s="16"/>
      <c r="E493" s="16"/>
      <c r="F493" s="16"/>
      <c r="G493" s="16"/>
      <c r="K493" s="1"/>
      <c r="L493" s="1"/>
      <c r="M493" s="1"/>
      <c r="N493" s="1"/>
      <c r="O493" s="1"/>
      <c r="P493" s="1"/>
      <c r="Q493" s="1"/>
      <c r="R493" s="1"/>
      <c r="S493" s="1"/>
      <c r="T493" s="1"/>
      <c r="U493" s="1"/>
      <c r="V493" s="1"/>
      <c r="W493" s="1"/>
      <c r="X493" s="1"/>
      <c r="Y493" s="1"/>
      <c r="Z493" s="1"/>
    </row>
    <row r="494" spans="1:26">
      <c r="A494" s="1"/>
      <c r="B494" s="16"/>
      <c r="C494" s="16"/>
      <c r="D494" s="16"/>
      <c r="E494" s="16"/>
      <c r="F494" s="16"/>
      <c r="G494" s="16"/>
      <c r="K494" s="1"/>
      <c r="L494" s="1"/>
      <c r="M494" s="1"/>
      <c r="N494" s="1"/>
      <c r="O494" s="1"/>
      <c r="P494" s="1"/>
      <c r="Q494" s="1"/>
      <c r="R494" s="1"/>
      <c r="S494" s="1"/>
      <c r="T494" s="1"/>
      <c r="U494" s="1"/>
      <c r="V494" s="1"/>
      <c r="W494" s="1"/>
      <c r="X494" s="1"/>
      <c r="Y494" s="1"/>
      <c r="Z494" s="1"/>
    </row>
    <row r="495" spans="1:26">
      <c r="A495" s="1"/>
      <c r="B495" s="16"/>
      <c r="C495" s="16"/>
      <c r="D495" s="16"/>
      <c r="E495" s="16"/>
      <c r="F495" s="16"/>
      <c r="G495" s="16"/>
      <c r="K495" s="1"/>
      <c r="L495" s="1"/>
      <c r="M495" s="1"/>
      <c r="N495" s="1"/>
      <c r="O495" s="1"/>
      <c r="P495" s="1"/>
      <c r="Q495" s="1"/>
      <c r="R495" s="1"/>
      <c r="S495" s="1"/>
      <c r="T495" s="1"/>
      <c r="U495" s="1"/>
      <c r="V495" s="1"/>
      <c r="W495" s="1"/>
      <c r="X495" s="1"/>
      <c r="Y495" s="1"/>
      <c r="Z495" s="1"/>
    </row>
    <row r="496" spans="1:26">
      <c r="A496" s="1"/>
      <c r="B496" s="16"/>
      <c r="C496" s="16"/>
      <c r="D496" s="16"/>
      <c r="E496" s="16"/>
      <c r="F496" s="16"/>
      <c r="G496" s="16"/>
      <c r="K496" s="1"/>
      <c r="L496" s="1"/>
      <c r="M496" s="1"/>
      <c r="N496" s="1"/>
      <c r="O496" s="1"/>
      <c r="P496" s="1"/>
      <c r="Q496" s="1"/>
      <c r="R496" s="1"/>
      <c r="S496" s="1"/>
      <c r="T496" s="1"/>
      <c r="U496" s="1"/>
      <c r="V496" s="1"/>
      <c r="W496" s="1"/>
      <c r="X496" s="1"/>
      <c r="Y496" s="1"/>
      <c r="Z496" s="1"/>
    </row>
    <row r="497" spans="1:26">
      <c r="A497" s="1"/>
      <c r="B497" s="16"/>
      <c r="C497" s="16"/>
      <c r="D497" s="16"/>
      <c r="E497" s="16"/>
      <c r="F497" s="16"/>
      <c r="G497" s="16"/>
      <c r="K497" s="1"/>
      <c r="L497" s="1"/>
      <c r="M497" s="1"/>
      <c r="N497" s="1"/>
      <c r="O497" s="1"/>
      <c r="P497" s="1"/>
      <c r="Q497" s="1"/>
      <c r="R497" s="1"/>
      <c r="S497" s="1"/>
      <c r="T497" s="1"/>
      <c r="U497" s="1"/>
      <c r="V497" s="1"/>
      <c r="W497" s="1"/>
      <c r="X497" s="1"/>
      <c r="Y497" s="1"/>
      <c r="Z497" s="1"/>
    </row>
    <row r="498" spans="1:26">
      <c r="A498" s="1"/>
      <c r="B498" s="16"/>
      <c r="C498" s="16"/>
      <c r="D498" s="16"/>
      <c r="E498" s="16"/>
      <c r="F498" s="16"/>
      <c r="G498" s="16"/>
      <c r="K498" s="1"/>
      <c r="L498" s="1"/>
      <c r="M498" s="1"/>
      <c r="N498" s="1"/>
      <c r="O498" s="1"/>
      <c r="P498" s="1"/>
      <c r="Q498" s="1"/>
      <c r="R498" s="1"/>
      <c r="S498" s="1"/>
      <c r="T498" s="1"/>
      <c r="U498" s="1"/>
      <c r="V498" s="1"/>
      <c r="W498" s="1"/>
      <c r="X498" s="1"/>
      <c r="Y498" s="1"/>
      <c r="Z498" s="1"/>
    </row>
    <row r="499" spans="1:26">
      <c r="A499" s="1"/>
      <c r="B499" s="16"/>
      <c r="C499" s="16"/>
      <c r="D499" s="16"/>
      <c r="E499" s="16"/>
      <c r="F499" s="16"/>
      <c r="G499" s="16"/>
      <c r="K499" s="1"/>
      <c r="L499" s="1"/>
      <c r="M499" s="1"/>
      <c r="N499" s="1"/>
      <c r="O499" s="1"/>
      <c r="P499" s="1"/>
      <c r="Q499" s="1"/>
      <c r="R499" s="1"/>
      <c r="S499" s="1"/>
      <c r="T499" s="1"/>
      <c r="U499" s="1"/>
      <c r="V499" s="1"/>
      <c r="W499" s="1"/>
      <c r="X499" s="1"/>
      <c r="Y499" s="1"/>
      <c r="Z499" s="1"/>
    </row>
    <row r="500" spans="1:26">
      <c r="A500" s="1"/>
      <c r="B500" s="16"/>
      <c r="C500" s="16"/>
      <c r="D500" s="16"/>
      <c r="E500" s="16"/>
      <c r="F500" s="16"/>
      <c r="G500" s="16"/>
      <c r="K500" s="1"/>
      <c r="L500" s="1"/>
      <c r="M500" s="1"/>
      <c r="N500" s="1"/>
      <c r="O500" s="1"/>
      <c r="P500" s="1"/>
      <c r="Q500" s="1"/>
      <c r="R500" s="1"/>
      <c r="S500" s="1"/>
      <c r="T500" s="1"/>
      <c r="U500" s="1"/>
      <c r="V500" s="1"/>
      <c r="W500" s="1"/>
      <c r="X500" s="1"/>
      <c r="Y500" s="1"/>
      <c r="Z500" s="1"/>
    </row>
  </sheetData>
  <printOptions gridLines="1"/>
  <pageMargins left="0.74803149606299213" right="0.74803149606299213" top="0.98425196850393704" bottom="0.98425196850393704" header="0.51181102362204722" footer="0.51181102362204722"/>
  <pageSetup paperSize="9" scale="88" orientation="landscape" r:id="rId1"/>
  <headerFooter alignWithMargins="0">
    <oddHeader>&amp;A</oddHeader>
    <oddFooter>Side &amp;P af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63B670-CAF1-4D70-A128-B75EB5D9517A}">
  <sheetPr codeName="Sheet6"/>
  <dimension ref="A1:E12"/>
  <sheetViews>
    <sheetView workbookViewId="0"/>
  </sheetViews>
  <sheetFormatPr defaultRowHeight="12.75"/>
  <cols>
    <col min="1" max="1" width="20.5703125" customWidth="1"/>
    <col min="2" max="4" width="18" customWidth="1"/>
    <col min="5" max="5" width="23.7109375" customWidth="1"/>
  </cols>
  <sheetData>
    <row r="1" spans="1:5" ht="15.75" customHeight="1">
      <c r="A1" s="39" t="s">
        <v>4046</v>
      </c>
      <c r="B1" s="40" t="s">
        <v>4047</v>
      </c>
      <c r="C1" s="40" t="s">
        <v>4048</v>
      </c>
      <c r="D1" s="41" t="s">
        <v>4049</v>
      </c>
      <c r="E1" s="41" t="s">
        <v>4050</v>
      </c>
    </row>
    <row r="2" spans="1:5" ht="13.5" customHeight="1">
      <c r="A2" s="42" t="s">
        <v>4051</v>
      </c>
      <c r="B2" s="43" t="s">
        <v>4052</v>
      </c>
      <c r="C2" s="43" t="s">
        <v>4053</v>
      </c>
      <c r="D2" s="44" t="s">
        <v>4054</v>
      </c>
      <c r="E2" s="44" t="s">
        <v>4055</v>
      </c>
    </row>
    <row r="3" spans="1:5" ht="14.25">
      <c r="A3" s="45" t="s">
        <v>4056</v>
      </c>
      <c r="B3" s="46" t="s">
        <v>4057</v>
      </c>
      <c r="C3" s="46" t="s">
        <v>4058</v>
      </c>
      <c r="D3" s="47" t="s">
        <v>4059</v>
      </c>
      <c r="E3" s="47" t="s">
        <v>4060</v>
      </c>
    </row>
    <row r="4" spans="1:5" ht="15">
      <c r="A4" s="48">
        <v>1000</v>
      </c>
      <c r="B4" s="48">
        <v>1000</v>
      </c>
      <c r="C4" s="49">
        <v>6.5</v>
      </c>
      <c r="D4" s="49">
        <v>110</v>
      </c>
      <c r="E4" s="50">
        <v>500</v>
      </c>
    </row>
    <row r="5" spans="1:5" ht="15">
      <c r="A5" s="51">
        <v>1200</v>
      </c>
      <c r="B5" s="51">
        <v>1100</v>
      </c>
      <c r="C5" s="52">
        <v>6.5</v>
      </c>
      <c r="D5" s="52">
        <v>125</v>
      </c>
      <c r="E5" s="53">
        <v>1200</v>
      </c>
    </row>
    <row r="6" spans="1:5" ht="15">
      <c r="A6" s="51">
        <v>1250</v>
      </c>
      <c r="B6" s="51">
        <v>1200</v>
      </c>
      <c r="C6" s="52">
        <v>6</v>
      </c>
      <c r="D6" s="52">
        <v>125</v>
      </c>
      <c r="E6" s="53">
        <v>300</v>
      </c>
    </row>
    <row r="7" spans="1:5" ht="15">
      <c r="A7" s="51">
        <v>1300</v>
      </c>
      <c r="B7" s="51">
        <v>1300</v>
      </c>
      <c r="C7" s="52">
        <v>5</v>
      </c>
      <c r="D7" s="52">
        <v>130</v>
      </c>
      <c r="E7" s="53">
        <v>600</v>
      </c>
    </row>
    <row r="8" spans="1:5" ht="15">
      <c r="A8" s="51">
        <v>1400</v>
      </c>
      <c r="B8" s="51">
        <v>1400</v>
      </c>
      <c r="C8" s="52">
        <v>5</v>
      </c>
      <c r="D8" s="52">
        <v>140</v>
      </c>
      <c r="E8" s="53">
        <v>3500</v>
      </c>
    </row>
    <row r="9" spans="1:5" ht="15">
      <c r="A9" s="51">
        <v>1700</v>
      </c>
      <c r="B9" s="51">
        <v>1500</v>
      </c>
      <c r="C9" s="52">
        <v>4</v>
      </c>
      <c r="D9" s="52">
        <v>160</v>
      </c>
      <c r="E9" s="53">
        <v>4200</v>
      </c>
    </row>
    <row r="10" spans="1:5" ht="15">
      <c r="A10" s="51">
        <v>1700</v>
      </c>
      <c r="B10" s="51">
        <v>1600</v>
      </c>
      <c r="C10" s="52">
        <v>4</v>
      </c>
      <c r="D10" s="52">
        <v>160</v>
      </c>
      <c r="E10" s="53">
        <v>1800</v>
      </c>
    </row>
    <row r="11" spans="1:5" ht="15">
      <c r="A11" s="51">
        <v>1730</v>
      </c>
      <c r="B11" s="51">
        <v>1700</v>
      </c>
      <c r="C11" s="52">
        <v>4</v>
      </c>
      <c r="D11" s="52">
        <v>170</v>
      </c>
      <c r="E11" s="53">
        <v>1500</v>
      </c>
    </row>
    <row r="12" spans="1:5" ht="15">
      <c r="A12" s="54">
        <v>1800</v>
      </c>
      <c r="B12" s="54">
        <v>1800</v>
      </c>
      <c r="C12" s="55">
        <v>4</v>
      </c>
      <c r="D12" s="55">
        <v>180</v>
      </c>
      <c r="E12" s="56">
        <v>1500</v>
      </c>
    </row>
  </sheetData>
  <pageMargins left="0.75" right="0.75" top="1" bottom="1" header="0" footer="0"/>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D4A2F1-BE0C-4990-AED8-562AEC4555EF}">
  <sheetPr codeName="Sheet7"/>
  <dimension ref="A1:Z500"/>
  <sheetViews>
    <sheetView zoomScale="80" workbookViewId="0"/>
  </sheetViews>
  <sheetFormatPr defaultRowHeight="12.75"/>
  <cols>
    <col min="11" max="15" width="10.7109375" style="14" customWidth="1"/>
  </cols>
  <sheetData>
    <row r="1" spans="1:26">
      <c r="A1" s="1"/>
      <c r="B1" s="1"/>
      <c r="C1" s="1"/>
      <c r="D1" s="1"/>
      <c r="E1" s="1"/>
      <c r="F1" s="1"/>
      <c r="G1" s="1"/>
      <c r="H1" s="1"/>
      <c r="I1" s="1"/>
      <c r="J1" s="1"/>
      <c r="L1" s="14" t="s">
        <v>1623</v>
      </c>
      <c r="M1" s="14" t="s">
        <v>1624</v>
      </c>
      <c r="N1" s="14" t="s">
        <v>1625</v>
      </c>
      <c r="O1" s="14" t="s">
        <v>1626</v>
      </c>
      <c r="P1" s="1"/>
      <c r="Q1" s="1"/>
      <c r="R1" s="1"/>
      <c r="S1" s="1"/>
      <c r="T1" s="1"/>
      <c r="U1" s="1"/>
      <c r="V1" s="1"/>
      <c r="W1" s="1"/>
      <c r="X1" s="1"/>
      <c r="Y1" s="1"/>
      <c r="Z1" s="1"/>
    </row>
    <row r="2" spans="1:26">
      <c r="A2" s="1"/>
      <c r="B2" s="1"/>
      <c r="C2" s="1"/>
      <c r="D2" s="1"/>
      <c r="E2" s="1"/>
      <c r="F2" s="1"/>
      <c r="G2" s="1"/>
      <c r="H2" s="1"/>
      <c r="I2" s="1"/>
      <c r="J2" s="1"/>
      <c r="L2" s="14">
        <v>110</v>
      </c>
      <c r="M2" s="14">
        <v>1000</v>
      </c>
      <c r="N2" s="14">
        <v>1046.4034019999999</v>
      </c>
      <c r="O2" s="14">
        <v>-46.403402</v>
      </c>
      <c r="P2" s="1"/>
      <c r="Q2" s="1"/>
      <c r="R2" s="1"/>
      <c r="S2" s="1"/>
      <c r="T2" s="1"/>
      <c r="U2" s="1"/>
      <c r="V2" s="1"/>
      <c r="W2" s="1"/>
      <c r="X2" s="1"/>
      <c r="Y2" s="1"/>
      <c r="Z2" s="1"/>
    </row>
    <row r="3" spans="1:26">
      <c r="A3" s="1"/>
      <c r="B3" s="1"/>
      <c r="C3" s="1"/>
      <c r="D3" s="1"/>
      <c r="E3" s="1"/>
      <c r="F3" s="1"/>
      <c r="G3" s="1"/>
      <c r="H3" s="1"/>
      <c r="I3" s="1"/>
      <c r="J3" s="1"/>
      <c r="L3" s="14">
        <v>125</v>
      </c>
      <c r="M3" s="14">
        <v>1200</v>
      </c>
      <c r="N3" s="14">
        <v>1223.614824</v>
      </c>
      <c r="O3" s="14">
        <v>-23.614823999999999</v>
      </c>
      <c r="P3" s="1"/>
      <c r="Q3" s="1"/>
      <c r="R3" s="1"/>
      <c r="S3" s="1"/>
      <c r="T3" s="1"/>
      <c r="U3" s="1"/>
      <c r="V3" s="1"/>
      <c r="W3" s="1"/>
      <c r="X3" s="1"/>
      <c r="Y3" s="1"/>
      <c r="Z3" s="1"/>
    </row>
    <row r="4" spans="1:26">
      <c r="A4" s="1"/>
      <c r="B4" s="1"/>
      <c r="C4" s="1"/>
      <c r="D4" s="1"/>
      <c r="E4" s="1"/>
      <c r="F4" s="1"/>
      <c r="G4" s="1"/>
      <c r="H4" s="1"/>
      <c r="I4" s="1"/>
      <c r="J4" s="1"/>
      <c r="L4" s="14">
        <v>125</v>
      </c>
      <c r="M4" s="14">
        <v>1250</v>
      </c>
      <c r="N4" s="14">
        <v>1223.614824</v>
      </c>
      <c r="O4" s="14">
        <v>26.385176000000001</v>
      </c>
      <c r="P4" s="1"/>
      <c r="Q4" s="1"/>
      <c r="R4" s="1"/>
      <c r="S4" s="1"/>
      <c r="T4" s="1"/>
      <c r="U4" s="1"/>
      <c r="V4" s="1"/>
      <c r="W4" s="1"/>
      <c r="X4" s="1"/>
      <c r="Y4" s="1"/>
      <c r="Z4" s="1"/>
    </row>
    <row r="5" spans="1:26">
      <c r="A5" s="1"/>
      <c r="B5" s="1"/>
      <c r="C5" s="1"/>
      <c r="D5" s="1"/>
      <c r="E5" s="1"/>
      <c r="F5" s="1"/>
      <c r="G5" s="1"/>
      <c r="H5" s="1"/>
      <c r="I5" s="1"/>
      <c r="J5" s="1"/>
      <c r="L5" s="14">
        <v>130</v>
      </c>
      <c r="M5" s="14">
        <v>1300</v>
      </c>
      <c r="N5" s="14">
        <v>1282.6852980000001</v>
      </c>
      <c r="O5" s="14">
        <v>17.314702</v>
      </c>
      <c r="P5" s="1"/>
      <c r="Q5" s="1"/>
      <c r="R5" s="1"/>
      <c r="S5" s="1"/>
      <c r="T5" s="1"/>
      <c r="U5" s="1"/>
      <c r="V5" s="1"/>
      <c r="W5" s="1"/>
      <c r="X5" s="1"/>
      <c r="Y5" s="1"/>
      <c r="Z5" s="1"/>
    </row>
    <row r="6" spans="1:26">
      <c r="A6" s="1"/>
      <c r="B6" s="1"/>
      <c r="C6" s="1"/>
      <c r="D6" s="1"/>
      <c r="E6" s="1"/>
      <c r="F6" s="1"/>
      <c r="G6" s="1"/>
      <c r="H6" s="1"/>
      <c r="I6" s="1"/>
      <c r="J6" s="1"/>
      <c r="L6" s="14">
        <v>140</v>
      </c>
      <c r="M6" s="14">
        <v>1400</v>
      </c>
      <c r="N6" s="14">
        <v>1400.826245</v>
      </c>
      <c r="O6" s="14">
        <v>-0.82624500000000001</v>
      </c>
      <c r="P6" s="1"/>
      <c r="Q6" s="1"/>
      <c r="R6" s="1"/>
      <c r="S6" s="1"/>
      <c r="T6" s="1"/>
      <c r="U6" s="1"/>
      <c r="V6" s="1"/>
      <c r="W6" s="1"/>
      <c r="X6" s="1"/>
      <c r="Y6" s="1"/>
      <c r="Z6" s="1"/>
    </row>
    <row r="7" spans="1:26">
      <c r="A7" s="1"/>
      <c r="B7" s="1"/>
      <c r="C7" s="1"/>
      <c r="D7" s="1"/>
      <c r="E7" s="1"/>
      <c r="F7" s="1"/>
      <c r="G7" s="1"/>
      <c r="H7" s="1"/>
      <c r="I7" s="1"/>
      <c r="J7" s="1"/>
      <c r="L7" s="14">
        <v>160</v>
      </c>
      <c r="M7" s="14">
        <v>1700</v>
      </c>
      <c r="N7" s="14">
        <v>1637.1081409999999</v>
      </c>
      <c r="O7" s="14">
        <v>62.891858999999997</v>
      </c>
      <c r="P7" s="1"/>
      <c r="Q7" s="1"/>
      <c r="R7" s="1"/>
      <c r="S7" s="1"/>
      <c r="T7" s="1"/>
      <c r="U7" s="1"/>
      <c r="V7" s="1"/>
      <c r="W7" s="1"/>
      <c r="X7" s="1"/>
      <c r="Y7" s="1"/>
      <c r="Z7" s="1"/>
    </row>
    <row r="8" spans="1:26">
      <c r="A8" s="1"/>
      <c r="B8" s="1"/>
      <c r="C8" s="1"/>
      <c r="D8" s="1"/>
      <c r="E8" s="1"/>
      <c r="F8" s="1"/>
      <c r="G8" s="1"/>
      <c r="H8" s="1"/>
      <c r="I8" s="1"/>
      <c r="J8" s="1"/>
      <c r="L8" s="14">
        <v>160</v>
      </c>
      <c r="M8" s="14">
        <v>1700</v>
      </c>
      <c r="N8" s="14">
        <v>1637.1081409999999</v>
      </c>
      <c r="O8" s="14">
        <v>62.891858999999997</v>
      </c>
      <c r="P8" s="1"/>
      <c r="Q8" s="1"/>
      <c r="R8" s="1"/>
      <c r="S8" s="1"/>
      <c r="T8" s="1"/>
      <c r="U8" s="1"/>
      <c r="V8" s="1"/>
      <c r="W8" s="1"/>
      <c r="X8" s="1"/>
      <c r="Y8" s="1"/>
      <c r="Z8" s="1"/>
    </row>
    <row r="9" spans="1:26">
      <c r="A9" s="1"/>
      <c r="B9" s="1"/>
      <c r="C9" s="1"/>
      <c r="D9" s="1"/>
      <c r="E9" s="1"/>
      <c r="F9" s="1"/>
      <c r="G9" s="1"/>
      <c r="H9" s="1"/>
      <c r="I9" s="1"/>
      <c r="J9" s="1"/>
      <c r="L9" s="14">
        <v>170</v>
      </c>
      <c r="M9" s="14">
        <v>1730</v>
      </c>
      <c r="N9" s="14">
        <v>1755.2490889999999</v>
      </c>
      <c r="O9" s="14">
        <v>-25.249089000000001</v>
      </c>
      <c r="P9" s="1"/>
      <c r="Q9" s="1"/>
      <c r="R9" s="1"/>
      <c r="S9" s="1"/>
      <c r="T9" s="1"/>
      <c r="U9" s="1"/>
      <c r="V9" s="1"/>
      <c r="W9" s="1"/>
      <c r="X9" s="1"/>
      <c r="Y9" s="1"/>
      <c r="Z9" s="1"/>
    </row>
    <row r="10" spans="1:26">
      <c r="A10" s="1"/>
      <c r="B10" s="1"/>
      <c r="C10" s="1"/>
      <c r="D10" s="1"/>
      <c r="E10" s="1"/>
      <c r="F10" s="1"/>
      <c r="G10" s="1"/>
      <c r="H10" s="1"/>
      <c r="I10" s="1"/>
      <c r="J10" s="1"/>
      <c r="L10" s="14">
        <v>180</v>
      </c>
      <c r="M10" s="14">
        <v>1800</v>
      </c>
      <c r="N10" s="14">
        <v>1873.390036</v>
      </c>
      <c r="O10" s="14">
        <v>-73.390035999999995</v>
      </c>
      <c r="P10" s="1"/>
      <c r="Q10" s="1"/>
      <c r="R10" s="1"/>
      <c r="S10" s="1"/>
      <c r="T10" s="1"/>
      <c r="U10" s="1"/>
      <c r="V10" s="1"/>
      <c r="W10" s="1"/>
      <c r="X10" s="1"/>
      <c r="Y10" s="1"/>
      <c r="Z10" s="1"/>
    </row>
    <row r="11" spans="1:26">
      <c r="A11" s="1"/>
      <c r="B11" s="1"/>
      <c r="C11" s="1"/>
      <c r="D11" s="1"/>
      <c r="E11" s="1"/>
      <c r="F11" s="1"/>
      <c r="G11" s="1"/>
      <c r="H11" s="1"/>
      <c r="I11" s="1"/>
      <c r="J11" s="1"/>
      <c r="P11" s="1"/>
      <c r="Q11" s="1"/>
      <c r="R11" s="1"/>
      <c r="S11" s="1"/>
      <c r="T11" s="1"/>
      <c r="U11" s="1"/>
      <c r="V11" s="1"/>
      <c r="W11" s="1"/>
      <c r="X11" s="1"/>
      <c r="Y11" s="1"/>
      <c r="Z11" s="1"/>
    </row>
    <row r="12" spans="1:26">
      <c r="A12" s="1"/>
      <c r="B12" s="1"/>
      <c r="C12" s="1"/>
      <c r="D12" s="1"/>
      <c r="E12" s="1"/>
      <c r="F12" s="1"/>
      <c r="G12" s="1"/>
      <c r="H12" s="1"/>
      <c r="I12" s="1"/>
      <c r="J12" s="1"/>
      <c r="P12" s="1"/>
      <c r="Q12" s="1"/>
      <c r="R12" s="1"/>
      <c r="S12" s="1"/>
      <c r="T12" s="1"/>
      <c r="U12" s="1"/>
      <c r="V12" s="1"/>
      <c r="W12" s="1"/>
      <c r="X12" s="1"/>
      <c r="Y12" s="1"/>
      <c r="Z12" s="1"/>
    </row>
    <row r="13" spans="1:26">
      <c r="A13" s="1"/>
      <c r="B13" s="1"/>
      <c r="C13" s="1"/>
      <c r="D13" s="1"/>
      <c r="E13" s="1"/>
      <c r="F13" s="1"/>
      <c r="G13" s="1"/>
      <c r="H13" s="1"/>
      <c r="I13" s="1"/>
      <c r="J13" s="1"/>
      <c r="P13" s="1"/>
      <c r="Q13" s="1"/>
      <c r="R13" s="1"/>
      <c r="S13" s="1"/>
      <c r="T13" s="1"/>
      <c r="U13" s="1"/>
      <c r="V13" s="1"/>
      <c r="W13" s="1"/>
      <c r="X13" s="1"/>
      <c r="Y13" s="1"/>
      <c r="Z13" s="1"/>
    </row>
    <row r="14" spans="1:26">
      <c r="A14" s="1"/>
      <c r="B14" s="1"/>
      <c r="C14" s="1"/>
      <c r="D14" s="1"/>
      <c r="E14" s="1"/>
      <c r="F14" s="1"/>
      <c r="G14" s="1"/>
      <c r="H14" s="1"/>
      <c r="I14" s="1"/>
      <c r="J14" s="1"/>
      <c r="P14" s="1"/>
      <c r="Q14" s="1"/>
      <c r="R14" s="1"/>
      <c r="S14" s="1"/>
      <c r="T14" s="1"/>
      <c r="U14" s="1"/>
      <c r="V14" s="1"/>
      <c r="W14" s="1"/>
      <c r="X14" s="1"/>
      <c r="Y14" s="1"/>
      <c r="Z14" s="1"/>
    </row>
    <row r="15" spans="1:26">
      <c r="A15" s="1"/>
      <c r="B15" s="1"/>
      <c r="C15" s="1"/>
      <c r="D15" s="1"/>
      <c r="E15" s="1"/>
      <c r="F15" s="1"/>
      <c r="G15" s="1"/>
      <c r="H15" s="1"/>
      <c r="I15" s="1"/>
      <c r="J15" s="1"/>
      <c r="P15" s="1"/>
      <c r="Q15" s="1"/>
      <c r="R15" s="1"/>
      <c r="S15" s="1"/>
      <c r="T15" s="1"/>
      <c r="U15" s="1"/>
      <c r="V15" s="1"/>
      <c r="W15" s="1"/>
      <c r="X15" s="1"/>
      <c r="Y15" s="1"/>
      <c r="Z15" s="1"/>
    </row>
    <row r="16" spans="1:26">
      <c r="A16" s="1"/>
      <c r="B16" s="1"/>
      <c r="C16" s="1"/>
      <c r="D16" s="1"/>
      <c r="E16" s="1"/>
      <c r="F16" s="1"/>
      <c r="G16" s="1"/>
      <c r="H16" s="1"/>
      <c r="I16" s="1"/>
      <c r="J16" s="1"/>
      <c r="P16" s="1"/>
      <c r="Q16" s="1"/>
      <c r="R16" s="1"/>
      <c r="S16" s="1"/>
      <c r="T16" s="1"/>
      <c r="U16" s="1"/>
      <c r="V16" s="1"/>
      <c r="W16" s="1"/>
      <c r="X16" s="1"/>
      <c r="Y16" s="1"/>
      <c r="Z16" s="1"/>
    </row>
    <row r="17" spans="1:26">
      <c r="A17" s="1"/>
      <c r="B17" s="1"/>
      <c r="C17" s="1"/>
      <c r="D17" s="1"/>
      <c r="E17" s="1"/>
      <c r="F17" s="1"/>
      <c r="G17" s="1"/>
      <c r="H17" s="1"/>
      <c r="I17" s="1"/>
      <c r="J17" s="1"/>
      <c r="P17" s="1"/>
      <c r="Q17" s="1"/>
      <c r="R17" s="1"/>
      <c r="S17" s="1"/>
      <c r="T17" s="1"/>
      <c r="U17" s="1"/>
      <c r="V17" s="1"/>
      <c r="W17" s="1"/>
      <c r="X17" s="1"/>
      <c r="Y17" s="1"/>
      <c r="Z17" s="1"/>
    </row>
    <row r="18" spans="1:26">
      <c r="A18" s="1"/>
      <c r="B18" s="1"/>
      <c r="C18" s="1"/>
      <c r="D18" s="1"/>
      <c r="E18" s="1"/>
      <c r="F18" s="1"/>
      <c r="G18" s="1"/>
      <c r="H18" s="1"/>
      <c r="I18" s="1"/>
      <c r="J18" s="1"/>
      <c r="P18" s="1"/>
      <c r="Q18" s="1"/>
      <c r="R18" s="1"/>
      <c r="S18" s="1"/>
      <c r="T18" s="1"/>
      <c r="U18" s="1"/>
      <c r="V18" s="1"/>
      <c r="W18" s="1"/>
      <c r="X18" s="1"/>
      <c r="Y18" s="1"/>
      <c r="Z18" s="1"/>
    </row>
    <row r="19" spans="1:26">
      <c r="A19" s="1"/>
      <c r="B19" s="1"/>
      <c r="C19" s="1"/>
      <c r="D19" s="1"/>
      <c r="E19" s="1"/>
      <c r="F19" s="1"/>
      <c r="G19" s="1"/>
      <c r="H19" s="1"/>
      <c r="I19" s="1"/>
      <c r="J19" s="1"/>
      <c r="P19" s="1"/>
      <c r="Q19" s="1"/>
      <c r="R19" s="1"/>
      <c r="S19" s="1"/>
      <c r="T19" s="1"/>
      <c r="U19" s="1"/>
      <c r="V19" s="1"/>
      <c r="W19" s="1"/>
      <c r="X19" s="1"/>
      <c r="Y19" s="1"/>
      <c r="Z19" s="1"/>
    </row>
    <row r="20" spans="1:26">
      <c r="A20" s="1"/>
      <c r="B20" s="1"/>
      <c r="C20" s="1"/>
      <c r="D20" s="1"/>
      <c r="E20" s="1"/>
      <c r="F20" s="1"/>
      <c r="G20" s="1"/>
      <c r="H20" s="1"/>
      <c r="I20" s="1"/>
      <c r="J20" s="1"/>
      <c r="P20" s="1"/>
      <c r="Q20" s="1"/>
      <c r="R20" s="1"/>
      <c r="S20" s="1"/>
      <c r="T20" s="1"/>
      <c r="U20" s="1"/>
      <c r="V20" s="1"/>
      <c r="W20" s="1"/>
      <c r="X20" s="1"/>
      <c r="Y20" s="1"/>
      <c r="Z20" s="1"/>
    </row>
    <row r="21" spans="1:26">
      <c r="A21" s="1"/>
      <c r="B21" s="1"/>
      <c r="C21" s="1"/>
      <c r="D21" s="1"/>
      <c r="E21" s="1"/>
      <c r="F21" s="1"/>
      <c r="G21" s="1"/>
      <c r="H21" s="1"/>
      <c r="I21" s="1"/>
      <c r="J21" s="1"/>
      <c r="P21" s="1"/>
      <c r="Q21" s="1"/>
      <c r="R21" s="1"/>
      <c r="S21" s="1"/>
      <c r="T21" s="1"/>
      <c r="U21" s="1"/>
      <c r="V21" s="1"/>
      <c r="W21" s="1"/>
      <c r="X21" s="1"/>
      <c r="Y21" s="1"/>
      <c r="Z21" s="1"/>
    </row>
    <row r="22" spans="1:26">
      <c r="A22" s="1"/>
      <c r="B22" s="1"/>
      <c r="C22" s="1"/>
      <c r="D22" s="1"/>
      <c r="E22" s="1"/>
      <c r="F22" s="1"/>
      <c r="G22" s="1"/>
      <c r="H22" s="1"/>
      <c r="I22" s="1"/>
      <c r="J22" s="1"/>
      <c r="P22" s="1"/>
      <c r="Q22" s="1"/>
      <c r="R22" s="1"/>
      <c r="S22" s="1"/>
      <c r="T22" s="1"/>
      <c r="U22" s="1"/>
      <c r="V22" s="1"/>
      <c r="W22" s="1"/>
      <c r="X22" s="1"/>
      <c r="Y22" s="1"/>
      <c r="Z22" s="1"/>
    </row>
    <row r="23" spans="1:26">
      <c r="A23" s="1"/>
      <c r="B23" s="1"/>
      <c r="C23" s="1"/>
      <c r="D23" s="1"/>
      <c r="E23" s="1"/>
      <c r="F23" s="1"/>
      <c r="G23" s="1"/>
      <c r="H23" s="1"/>
      <c r="I23" s="1"/>
      <c r="J23" s="1"/>
      <c r="P23" s="1"/>
      <c r="Q23" s="1"/>
      <c r="R23" s="1"/>
      <c r="S23" s="1"/>
      <c r="T23" s="1"/>
      <c r="U23" s="1"/>
      <c r="V23" s="1"/>
      <c r="W23" s="1"/>
      <c r="X23" s="1"/>
      <c r="Y23" s="1"/>
      <c r="Z23" s="1"/>
    </row>
    <row r="24" spans="1:26">
      <c r="A24" s="1"/>
      <c r="B24" s="1"/>
      <c r="C24" s="1"/>
      <c r="D24" s="1"/>
      <c r="E24" s="1"/>
      <c r="F24" s="1"/>
      <c r="G24" s="1"/>
      <c r="H24" s="1"/>
      <c r="I24" s="1"/>
      <c r="J24" s="1"/>
      <c r="P24" s="1"/>
      <c r="Q24" s="1"/>
      <c r="R24" s="1"/>
      <c r="S24" s="1"/>
      <c r="T24" s="1"/>
      <c r="U24" s="1"/>
      <c r="V24" s="1"/>
      <c r="W24" s="1"/>
      <c r="X24" s="1"/>
      <c r="Y24" s="1"/>
      <c r="Z24" s="1"/>
    </row>
    <row r="25" spans="1:26">
      <c r="A25" s="1"/>
      <c r="B25" s="1"/>
      <c r="C25" s="1"/>
      <c r="D25" s="1"/>
      <c r="E25" s="1"/>
      <c r="F25" s="1"/>
      <c r="G25" s="1"/>
      <c r="H25" s="1"/>
      <c r="I25" s="1"/>
      <c r="J25" s="1"/>
      <c r="P25" s="1"/>
      <c r="Q25" s="1"/>
      <c r="R25" s="1"/>
      <c r="S25" s="1"/>
      <c r="T25" s="1"/>
      <c r="U25" s="1"/>
      <c r="V25" s="1"/>
      <c r="W25" s="1"/>
      <c r="X25" s="1"/>
      <c r="Y25" s="1"/>
      <c r="Z25" s="1"/>
    </row>
    <row r="26" spans="1:26">
      <c r="A26" s="1"/>
      <c r="B26" s="1"/>
      <c r="C26" s="1"/>
      <c r="D26" s="1"/>
      <c r="E26" s="1"/>
      <c r="F26" s="1"/>
      <c r="G26" s="1"/>
      <c r="H26" s="1"/>
      <c r="I26" s="1"/>
      <c r="J26" s="1"/>
      <c r="P26" s="1"/>
      <c r="Q26" s="1"/>
      <c r="R26" s="1"/>
      <c r="S26" s="1"/>
      <c r="T26" s="1"/>
      <c r="U26" s="1"/>
      <c r="V26" s="1"/>
      <c r="W26" s="1"/>
      <c r="X26" s="1"/>
      <c r="Y26" s="1"/>
      <c r="Z26" s="1"/>
    </row>
    <row r="27" spans="1:26">
      <c r="A27" s="1"/>
      <c r="B27" s="1"/>
      <c r="C27" s="1"/>
      <c r="D27" s="1"/>
      <c r="E27" s="1"/>
      <c r="F27" s="1"/>
      <c r="G27" s="1"/>
      <c r="H27" s="1"/>
      <c r="I27" s="1"/>
      <c r="J27" s="1"/>
      <c r="P27" s="1"/>
      <c r="Q27" s="1"/>
      <c r="R27" s="1"/>
      <c r="S27" s="1"/>
      <c r="T27" s="1"/>
      <c r="U27" s="1"/>
      <c r="V27" s="1"/>
      <c r="W27" s="1"/>
      <c r="X27" s="1"/>
      <c r="Y27" s="1"/>
      <c r="Z27" s="1"/>
    </row>
    <row r="28" spans="1:26">
      <c r="A28" s="1"/>
      <c r="B28" s="1"/>
      <c r="C28" s="1"/>
      <c r="D28" s="1"/>
      <c r="E28" s="1"/>
      <c r="F28" s="1"/>
      <c r="G28" s="1"/>
      <c r="H28" s="1"/>
      <c r="I28" s="1"/>
      <c r="J28" s="1"/>
      <c r="P28" s="1"/>
      <c r="Q28" s="1"/>
      <c r="R28" s="1"/>
      <c r="S28" s="1"/>
      <c r="T28" s="1"/>
      <c r="U28" s="1"/>
      <c r="V28" s="1"/>
      <c r="W28" s="1"/>
      <c r="X28" s="1"/>
      <c r="Y28" s="1"/>
      <c r="Z28" s="1"/>
    </row>
    <row r="29" spans="1:26">
      <c r="A29" s="1"/>
      <c r="B29" s="1"/>
      <c r="C29" s="1"/>
      <c r="D29" s="1"/>
      <c r="E29" s="1"/>
      <c r="F29" s="1"/>
      <c r="G29" s="1"/>
      <c r="H29" s="1"/>
      <c r="I29" s="1"/>
      <c r="J29" s="1"/>
      <c r="P29" s="1"/>
      <c r="Q29" s="1"/>
      <c r="R29" s="1"/>
      <c r="S29" s="1"/>
      <c r="T29" s="1"/>
      <c r="U29" s="1"/>
      <c r="V29" s="1"/>
      <c r="W29" s="1"/>
      <c r="X29" s="1"/>
      <c r="Y29" s="1"/>
      <c r="Z29" s="1"/>
    </row>
    <row r="30" spans="1:26">
      <c r="A30" s="1"/>
      <c r="B30" s="1"/>
      <c r="C30" s="1"/>
      <c r="D30" s="1"/>
      <c r="E30" s="1"/>
      <c r="F30" s="1"/>
      <c r="G30" s="1"/>
      <c r="H30" s="1"/>
      <c r="I30" s="1"/>
      <c r="J30" s="1"/>
      <c r="P30" s="1"/>
      <c r="Q30" s="1"/>
      <c r="R30" s="1"/>
      <c r="S30" s="1"/>
      <c r="T30" s="1"/>
      <c r="U30" s="1"/>
      <c r="V30" s="1"/>
      <c r="W30" s="1"/>
      <c r="X30" s="1"/>
      <c r="Y30" s="1"/>
      <c r="Z30" s="1"/>
    </row>
    <row r="31" spans="1:26">
      <c r="A31" s="1"/>
      <c r="B31" s="1"/>
      <c r="C31" s="1"/>
      <c r="D31" s="1"/>
      <c r="E31" s="1"/>
      <c r="F31" s="1"/>
      <c r="G31" s="1"/>
      <c r="H31" s="1"/>
      <c r="I31" s="1"/>
      <c r="J31" s="1"/>
      <c r="P31" s="1"/>
      <c r="Q31" s="1"/>
      <c r="R31" s="1"/>
      <c r="S31" s="1"/>
      <c r="T31" s="1"/>
      <c r="U31" s="1"/>
      <c r="V31" s="1"/>
      <c r="W31" s="1"/>
      <c r="X31" s="1"/>
      <c r="Y31" s="1"/>
      <c r="Z31" s="1"/>
    </row>
    <row r="32" spans="1:26">
      <c r="A32" s="1"/>
      <c r="B32" s="1"/>
      <c r="C32" s="1"/>
      <c r="D32" s="1"/>
      <c r="E32" s="1"/>
      <c r="F32" s="1"/>
      <c r="G32" s="1"/>
      <c r="H32" s="1"/>
      <c r="I32" s="1"/>
      <c r="J32" s="1"/>
      <c r="P32" s="1"/>
      <c r="Q32" s="1"/>
      <c r="R32" s="1"/>
      <c r="S32" s="1"/>
      <c r="T32" s="1"/>
      <c r="U32" s="1"/>
      <c r="V32" s="1"/>
      <c r="W32" s="1"/>
      <c r="X32" s="1"/>
      <c r="Y32" s="1"/>
      <c r="Z32" s="1"/>
    </row>
    <row r="33" spans="1:26">
      <c r="A33" s="1"/>
      <c r="B33" s="1"/>
      <c r="C33" s="1"/>
      <c r="D33" s="1"/>
      <c r="E33" s="1"/>
      <c r="F33" s="1"/>
      <c r="G33" s="1"/>
      <c r="H33" s="1"/>
      <c r="I33" s="1"/>
      <c r="J33" s="1"/>
      <c r="P33" s="1"/>
      <c r="Q33" s="1"/>
      <c r="R33" s="1"/>
      <c r="S33" s="1"/>
      <c r="T33" s="1"/>
      <c r="U33" s="1"/>
      <c r="V33" s="1"/>
      <c r="W33" s="1"/>
      <c r="X33" s="1"/>
      <c r="Y33" s="1"/>
      <c r="Z33" s="1"/>
    </row>
    <row r="34" spans="1:26">
      <c r="A34" s="1"/>
      <c r="B34" s="1"/>
      <c r="C34" s="1"/>
      <c r="D34" s="1"/>
      <c r="E34" s="1"/>
      <c r="F34" s="1"/>
      <c r="G34" s="1"/>
      <c r="H34" s="1"/>
      <c r="I34" s="1"/>
      <c r="J34" s="1"/>
      <c r="P34" s="1"/>
      <c r="Q34" s="1"/>
      <c r="R34" s="1"/>
      <c r="S34" s="1"/>
      <c r="T34" s="1"/>
      <c r="U34" s="1"/>
      <c r="V34" s="1"/>
      <c r="W34" s="1"/>
      <c r="X34" s="1"/>
      <c r="Y34" s="1"/>
      <c r="Z34" s="1"/>
    </row>
    <row r="35" spans="1:26">
      <c r="A35" s="1"/>
      <c r="B35" s="1"/>
      <c r="C35" s="1"/>
      <c r="D35" s="1"/>
      <c r="E35" s="1"/>
      <c r="F35" s="1"/>
      <c r="G35" s="1"/>
      <c r="H35" s="1"/>
      <c r="I35" s="1"/>
      <c r="J35" s="1"/>
      <c r="P35" s="1"/>
      <c r="Q35" s="1"/>
      <c r="R35" s="1"/>
      <c r="S35" s="1"/>
      <c r="T35" s="1"/>
      <c r="U35" s="1"/>
      <c r="V35" s="1"/>
      <c r="W35" s="1"/>
      <c r="X35" s="1"/>
      <c r="Y35" s="1"/>
      <c r="Z35" s="1"/>
    </row>
    <row r="36" spans="1:26">
      <c r="A36" s="1"/>
      <c r="B36" s="1"/>
      <c r="C36" s="1"/>
      <c r="D36" s="1"/>
      <c r="E36" s="1"/>
      <c r="F36" s="1"/>
      <c r="G36" s="1"/>
      <c r="H36" s="1"/>
      <c r="I36" s="1"/>
      <c r="J36" s="1"/>
      <c r="P36" s="1"/>
      <c r="Q36" s="1"/>
      <c r="R36" s="1"/>
      <c r="S36" s="1"/>
      <c r="T36" s="1"/>
      <c r="U36" s="1"/>
      <c r="V36" s="1"/>
      <c r="W36" s="1"/>
      <c r="X36" s="1"/>
      <c r="Y36" s="1"/>
      <c r="Z36" s="1"/>
    </row>
    <row r="37" spans="1:26">
      <c r="A37" s="1"/>
      <c r="B37" s="1"/>
      <c r="C37" s="1"/>
      <c r="D37" s="1"/>
      <c r="E37" s="1"/>
      <c r="F37" s="1"/>
      <c r="G37" s="1"/>
      <c r="H37" s="1"/>
      <c r="I37" s="1"/>
      <c r="J37" s="1"/>
      <c r="P37" s="1"/>
      <c r="Q37" s="1"/>
      <c r="R37" s="1"/>
      <c r="S37" s="1"/>
      <c r="T37" s="1"/>
      <c r="U37" s="1"/>
      <c r="V37" s="1"/>
      <c r="W37" s="1"/>
      <c r="X37" s="1"/>
      <c r="Y37" s="1"/>
      <c r="Z37" s="1"/>
    </row>
    <row r="38" spans="1:26">
      <c r="A38" s="1"/>
      <c r="B38" s="1"/>
      <c r="C38" s="1"/>
      <c r="D38" s="1"/>
      <c r="E38" s="1"/>
      <c r="F38" s="1"/>
      <c r="G38" s="1"/>
      <c r="H38" s="1"/>
      <c r="I38" s="1"/>
      <c r="J38" s="1"/>
      <c r="P38" s="1"/>
      <c r="Q38" s="1"/>
      <c r="R38" s="1"/>
      <c r="S38" s="1"/>
      <c r="T38" s="1"/>
      <c r="U38" s="1"/>
      <c r="V38" s="1"/>
      <c r="W38" s="1"/>
      <c r="X38" s="1"/>
      <c r="Y38" s="1"/>
      <c r="Z38" s="1"/>
    </row>
    <row r="39" spans="1:26">
      <c r="A39" s="1"/>
      <c r="B39" s="1"/>
      <c r="C39" s="1"/>
      <c r="D39" s="1"/>
      <c r="E39" s="1"/>
      <c r="F39" s="1"/>
      <c r="G39" s="1"/>
      <c r="H39" s="1"/>
      <c r="I39" s="1"/>
      <c r="J39" s="1"/>
      <c r="P39" s="1"/>
      <c r="Q39" s="1"/>
      <c r="R39" s="1"/>
      <c r="S39" s="1"/>
      <c r="T39" s="1"/>
      <c r="U39" s="1"/>
      <c r="V39" s="1"/>
      <c r="W39" s="1"/>
      <c r="X39" s="1"/>
      <c r="Y39" s="1"/>
      <c r="Z39" s="1"/>
    </row>
    <row r="40" spans="1:26">
      <c r="A40" s="1"/>
      <c r="B40" s="1"/>
      <c r="C40" s="1"/>
      <c r="D40" s="1"/>
      <c r="E40" s="1"/>
      <c r="F40" s="1"/>
      <c r="G40" s="1"/>
      <c r="H40" s="1"/>
      <c r="I40" s="1"/>
      <c r="J40" s="1"/>
      <c r="P40" s="1"/>
      <c r="Q40" s="1"/>
      <c r="R40" s="1"/>
      <c r="S40" s="1"/>
      <c r="T40" s="1"/>
      <c r="U40" s="1"/>
      <c r="V40" s="1"/>
      <c r="W40" s="1"/>
      <c r="X40" s="1"/>
      <c r="Y40" s="1"/>
      <c r="Z40" s="1"/>
    </row>
    <row r="41" spans="1:26">
      <c r="A41" s="1"/>
      <c r="B41" s="1"/>
      <c r="C41" s="1"/>
      <c r="D41" s="1"/>
      <c r="E41" s="1"/>
      <c r="F41" s="1"/>
      <c r="G41" s="1"/>
      <c r="H41" s="1"/>
      <c r="I41" s="1"/>
      <c r="J41" s="1"/>
      <c r="P41" s="1"/>
      <c r="Q41" s="1"/>
      <c r="R41" s="1"/>
      <c r="S41" s="1"/>
      <c r="T41" s="1"/>
      <c r="U41" s="1"/>
      <c r="V41" s="1"/>
      <c r="W41" s="1"/>
      <c r="X41" s="1"/>
      <c r="Y41" s="1"/>
      <c r="Z41" s="1"/>
    </row>
    <row r="42" spans="1:26">
      <c r="A42" s="1"/>
      <c r="B42" s="1"/>
      <c r="C42" s="1"/>
      <c r="D42" s="1"/>
      <c r="E42" s="1"/>
      <c r="F42" s="1"/>
      <c r="G42" s="1"/>
      <c r="H42" s="1"/>
      <c r="I42" s="1"/>
      <c r="J42" s="1"/>
      <c r="P42" s="1"/>
      <c r="Q42" s="1"/>
      <c r="R42" s="1"/>
      <c r="S42" s="1"/>
      <c r="T42" s="1"/>
      <c r="U42" s="1"/>
      <c r="V42" s="1"/>
      <c r="W42" s="1"/>
      <c r="X42" s="1"/>
      <c r="Y42" s="1"/>
      <c r="Z42" s="1"/>
    </row>
    <row r="43" spans="1:26">
      <c r="A43" s="1"/>
      <c r="B43" s="1"/>
      <c r="C43" s="1"/>
      <c r="D43" s="1"/>
      <c r="E43" s="1"/>
      <c r="F43" s="1"/>
      <c r="G43" s="1"/>
      <c r="H43" s="1"/>
      <c r="I43" s="1"/>
      <c r="J43" s="1"/>
      <c r="P43" s="1"/>
      <c r="Q43" s="1"/>
      <c r="R43" s="1"/>
      <c r="S43" s="1"/>
      <c r="T43" s="1"/>
      <c r="U43" s="1"/>
      <c r="V43" s="1"/>
      <c r="W43" s="1"/>
      <c r="X43" s="1"/>
      <c r="Y43" s="1"/>
      <c r="Z43" s="1"/>
    </row>
    <row r="44" spans="1:26">
      <c r="A44" s="1"/>
      <c r="B44" s="1"/>
      <c r="C44" s="1"/>
      <c r="D44" s="1"/>
      <c r="E44" s="1"/>
      <c r="F44" s="1"/>
      <c r="G44" s="1"/>
      <c r="H44" s="1"/>
      <c r="I44" s="1"/>
      <c r="J44" s="1"/>
      <c r="P44" s="1"/>
      <c r="Q44" s="1"/>
      <c r="R44" s="1"/>
      <c r="S44" s="1"/>
      <c r="T44" s="1"/>
      <c r="U44" s="1"/>
      <c r="V44" s="1"/>
      <c r="W44" s="1"/>
      <c r="X44" s="1"/>
      <c r="Y44" s="1"/>
      <c r="Z44" s="1"/>
    </row>
    <row r="45" spans="1:26">
      <c r="A45" s="1"/>
      <c r="B45" s="1"/>
      <c r="C45" s="1"/>
      <c r="D45" s="1"/>
      <c r="E45" s="1"/>
      <c r="F45" s="1"/>
      <c r="G45" s="1"/>
      <c r="H45" s="1"/>
      <c r="I45" s="1"/>
      <c r="J45" s="1"/>
      <c r="P45" s="1"/>
      <c r="Q45" s="1"/>
      <c r="R45" s="1"/>
      <c r="S45" s="1"/>
      <c r="T45" s="1"/>
      <c r="U45" s="1"/>
      <c r="V45" s="1"/>
      <c r="W45" s="1"/>
      <c r="X45" s="1"/>
      <c r="Y45" s="1"/>
      <c r="Z45" s="1"/>
    </row>
    <row r="46" spans="1:26">
      <c r="A46" s="1"/>
      <c r="B46" s="1"/>
      <c r="C46" s="1"/>
      <c r="D46" s="1"/>
      <c r="E46" s="1"/>
      <c r="F46" s="1"/>
      <c r="G46" s="1"/>
      <c r="H46" s="1"/>
      <c r="I46" s="1"/>
      <c r="J46" s="1"/>
      <c r="P46" s="1"/>
      <c r="Q46" s="1"/>
      <c r="R46" s="1"/>
      <c r="S46" s="1"/>
      <c r="T46" s="1"/>
      <c r="U46" s="1"/>
      <c r="V46" s="1"/>
      <c r="W46" s="1"/>
      <c r="X46" s="1"/>
      <c r="Y46" s="1"/>
      <c r="Z46" s="1"/>
    </row>
    <row r="47" spans="1:26">
      <c r="A47" s="1"/>
      <c r="B47" s="1"/>
      <c r="C47" s="1"/>
      <c r="D47" s="1"/>
      <c r="E47" s="1"/>
      <c r="F47" s="1"/>
      <c r="G47" s="1"/>
      <c r="H47" s="1"/>
      <c r="I47" s="1"/>
      <c r="J47" s="1"/>
      <c r="P47" s="1"/>
      <c r="Q47" s="1"/>
      <c r="R47" s="1"/>
      <c r="S47" s="1"/>
      <c r="T47" s="1"/>
      <c r="U47" s="1"/>
      <c r="V47" s="1"/>
      <c r="W47" s="1"/>
      <c r="X47" s="1"/>
      <c r="Y47" s="1"/>
      <c r="Z47" s="1"/>
    </row>
    <row r="48" spans="1:26">
      <c r="A48" s="1"/>
      <c r="B48" s="1"/>
      <c r="C48" s="1"/>
      <c r="D48" s="1"/>
      <c r="E48" s="1"/>
      <c r="F48" s="1"/>
      <c r="G48" s="1"/>
      <c r="H48" s="1"/>
      <c r="I48" s="1"/>
      <c r="J48" s="1"/>
      <c r="P48" s="1"/>
      <c r="Q48" s="1"/>
      <c r="R48" s="1"/>
      <c r="S48" s="1"/>
      <c r="T48" s="1"/>
      <c r="U48" s="1"/>
      <c r="V48" s="1"/>
      <c r="W48" s="1"/>
      <c r="X48" s="1"/>
      <c r="Y48" s="1"/>
      <c r="Z48" s="1"/>
    </row>
    <row r="49" spans="1:26">
      <c r="A49" s="1"/>
      <c r="B49" s="1"/>
      <c r="C49" s="1"/>
      <c r="D49" s="1"/>
      <c r="E49" s="1"/>
      <c r="F49" s="1"/>
      <c r="G49" s="1"/>
      <c r="H49" s="1"/>
      <c r="I49" s="1"/>
      <c r="J49" s="1"/>
      <c r="P49" s="1"/>
      <c r="Q49" s="1"/>
      <c r="R49" s="1"/>
      <c r="S49" s="1"/>
      <c r="T49" s="1"/>
      <c r="U49" s="1"/>
      <c r="V49" s="1"/>
      <c r="W49" s="1"/>
      <c r="X49" s="1"/>
      <c r="Y49" s="1"/>
      <c r="Z49" s="1"/>
    </row>
    <row r="50" spans="1:26">
      <c r="A50" s="1"/>
      <c r="B50" s="1"/>
      <c r="C50" s="1"/>
      <c r="D50" s="1"/>
      <c r="E50" s="1"/>
      <c r="F50" s="1"/>
      <c r="G50" s="1"/>
      <c r="H50" s="1"/>
      <c r="I50" s="1"/>
      <c r="J50" s="1"/>
      <c r="P50" s="1"/>
      <c r="Q50" s="1"/>
      <c r="R50" s="1"/>
      <c r="S50" s="1"/>
      <c r="T50" s="1"/>
      <c r="U50" s="1"/>
      <c r="V50" s="1"/>
      <c r="W50" s="1"/>
      <c r="X50" s="1"/>
      <c r="Y50" s="1"/>
      <c r="Z50" s="1"/>
    </row>
    <row r="51" spans="1:26">
      <c r="A51" s="1"/>
      <c r="B51" s="1"/>
      <c r="C51" s="1"/>
      <c r="D51" s="1"/>
      <c r="E51" s="1"/>
      <c r="F51" s="1"/>
      <c r="G51" s="1"/>
      <c r="H51" s="1"/>
      <c r="I51" s="1"/>
      <c r="J51" s="1"/>
      <c r="P51" s="1"/>
      <c r="Q51" s="1"/>
      <c r="R51" s="1"/>
      <c r="S51" s="1"/>
      <c r="T51" s="1"/>
      <c r="U51" s="1"/>
      <c r="V51" s="1"/>
      <c r="W51" s="1"/>
      <c r="X51" s="1"/>
      <c r="Y51" s="1"/>
      <c r="Z51" s="1"/>
    </row>
    <row r="52" spans="1:26">
      <c r="A52" s="1"/>
      <c r="B52" s="1"/>
      <c r="C52" s="1"/>
      <c r="D52" s="1"/>
      <c r="E52" s="1"/>
      <c r="F52" s="1"/>
      <c r="G52" s="1"/>
      <c r="H52" s="1"/>
      <c r="I52" s="1"/>
      <c r="J52" s="1"/>
      <c r="P52" s="1"/>
      <c r="Q52" s="1"/>
      <c r="R52" s="1"/>
      <c r="S52" s="1"/>
      <c r="T52" s="1"/>
      <c r="U52" s="1"/>
      <c r="V52" s="1"/>
      <c r="W52" s="1"/>
      <c r="X52" s="1"/>
      <c r="Y52" s="1"/>
      <c r="Z52" s="1"/>
    </row>
    <row r="53" spans="1:26">
      <c r="A53" s="1"/>
      <c r="B53" s="1"/>
      <c r="C53" s="1"/>
      <c r="D53" s="1"/>
      <c r="E53" s="1"/>
      <c r="F53" s="1"/>
      <c r="G53" s="1"/>
      <c r="H53" s="1"/>
      <c r="I53" s="1"/>
      <c r="J53" s="1"/>
      <c r="P53" s="1"/>
      <c r="Q53" s="1"/>
      <c r="R53" s="1"/>
      <c r="S53" s="1"/>
      <c r="T53" s="1"/>
      <c r="U53" s="1"/>
      <c r="V53" s="1"/>
      <c r="W53" s="1"/>
      <c r="X53" s="1"/>
      <c r="Y53" s="1"/>
      <c r="Z53" s="1"/>
    </row>
    <row r="54" spans="1:26">
      <c r="A54" s="1"/>
      <c r="B54" s="1"/>
      <c r="C54" s="1"/>
      <c r="D54" s="1"/>
      <c r="E54" s="1"/>
      <c r="F54" s="1"/>
      <c r="G54" s="1"/>
      <c r="H54" s="1"/>
      <c r="I54" s="1"/>
      <c r="J54" s="1"/>
      <c r="P54" s="1"/>
      <c r="Q54" s="1"/>
      <c r="R54" s="1"/>
      <c r="S54" s="1"/>
      <c r="T54" s="1"/>
      <c r="U54" s="1"/>
      <c r="V54" s="1"/>
      <c r="W54" s="1"/>
      <c r="X54" s="1"/>
      <c r="Y54" s="1"/>
      <c r="Z54" s="1"/>
    </row>
    <row r="55" spans="1:26">
      <c r="A55" s="1"/>
      <c r="B55" s="1"/>
      <c r="C55" s="1"/>
      <c r="D55" s="1"/>
      <c r="E55" s="1"/>
      <c r="F55" s="1"/>
      <c r="G55" s="1"/>
      <c r="H55" s="1"/>
      <c r="I55" s="1"/>
      <c r="J55" s="1"/>
      <c r="P55" s="1"/>
      <c r="Q55" s="1"/>
      <c r="R55" s="1"/>
      <c r="S55" s="1"/>
      <c r="T55" s="1"/>
      <c r="U55" s="1"/>
      <c r="V55" s="1"/>
      <c r="W55" s="1"/>
      <c r="X55" s="1"/>
      <c r="Y55" s="1"/>
      <c r="Z55" s="1"/>
    </row>
    <row r="56" spans="1:26">
      <c r="A56" s="1"/>
      <c r="B56" s="1"/>
      <c r="C56" s="1"/>
      <c r="D56" s="1"/>
      <c r="E56" s="1"/>
      <c r="F56" s="1"/>
      <c r="G56" s="1"/>
      <c r="H56" s="1"/>
      <c r="I56" s="1"/>
      <c r="J56" s="1"/>
      <c r="P56" s="1"/>
      <c r="Q56" s="1"/>
      <c r="R56" s="1"/>
      <c r="S56" s="1"/>
      <c r="T56" s="1"/>
      <c r="U56" s="1"/>
      <c r="V56" s="1"/>
      <c r="W56" s="1"/>
      <c r="X56" s="1"/>
      <c r="Y56" s="1"/>
      <c r="Z56" s="1"/>
    </row>
    <row r="57" spans="1:26">
      <c r="A57" s="1"/>
      <c r="B57" s="1"/>
      <c r="C57" s="1"/>
      <c r="D57" s="1"/>
      <c r="E57" s="1"/>
      <c r="F57" s="1"/>
      <c r="G57" s="1"/>
      <c r="H57" s="1"/>
      <c r="I57" s="1"/>
      <c r="J57" s="1"/>
      <c r="P57" s="1"/>
      <c r="Q57" s="1"/>
      <c r="R57" s="1"/>
      <c r="S57" s="1"/>
      <c r="T57" s="1"/>
      <c r="U57" s="1"/>
      <c r="V57" s="1"/>
      <c r="W57" s="1"/>
      <c r="X57" s="1"/>
      <c r="Y57" s="1"/>
      <c r="Z57" s="1"/>
    </row>
    <row r="58" spans="1:26">
      <c r="A58" s="1"/>
      <c r="B58" s="1"/>
      <c r="C58" s="1"/>
      <c r="D58" s="1"/>
      <c r="E58" s="1"/>
      <c r="F58" s="1"/>
      <c r="G58" s="1"/>
      <c r="H58" s="1"/>
      <c r="I58" s="1"/>
      <c r="J58" s="1"/>
      <c r="P58" s="1"/>
      <c r="Q58" s="1"/>
      <c r="R58" s="1"/>
      <c r="S58" s="1"/>
      <c r="T58" s="1"/>
      <c r="U58" s="1"/>
      <c r="V58" s="1"/>
      <c r="W58" s="1"/>
      <c r="X58" s="1"/>
      <c r="Y58" s="1"/>
      <c r="Z58" s="1"/>
    </row>
    <row r="59" spans="1:26">
      <c r="A59" s="1"/>
      <c r="B59" s="1"/>
      <c r="C59" s="1"/>
      <c r="D59" s="1"/>
      <c r="E59" s="1"/>
      <c r="F59" s="1"/>
      <c r="G59" s="1"/>
      <c r="H59" s="1"/>
      <c r="I59" s="1"/>
      <c r="J59" s="1"/>
      <c r="P59" s="1"/>
      <c r="Q59" s="1"/>
      <c r="R59" s="1"/>
      <c r="S59" s="1"/>
      <c r="T59" s="1"/>
      <c r="U59" s="1"/>
      <c r="V59" s="1"/>
      <c r="W59" s="1"/>
      <c r="X59" s="1"/>
      <c r="Y59" s="1"/>
      <c r="Z59" s="1"/>
    </row>
    <row r="60" spans="1:26">
      <c r="A60" s="1"/>
      <c r="B60" s="1"/>
      <c r="C60" s="1"/>
      <c r="D60" s="1"/>
      <c r="E60" s="1"/>
      <c r="F60" s="1"/>
      <c r="G60" s="1"/>
      <c r="H60" s="1"/>
      <c r="I60" s="1"/>
      <c r="J60" s="1"/>
      <c r="P60" s="1"/>
      <c r="Q60" s="1"/>
      <c r="R60" s="1"/>
      <c r="S60" s="1"/>
      <c r="T60" s="1"/>
      <c r="U60" s="1"/>
      <c r="V60" s="1"/>
      <c r="W60" s="1"/>
      <c r="X60" s="1"/>
      <c r="Y60" s="1"/>
      <c r="Z60" s="1"/>
    </row>
    <row r="61" spans="1:26">
      <c r="A61" s="1"/>
      <c r="B61" s="1"/>
      <c r="C61" s="1"/>
      <c r="D61" s="1"/>
      <c r="E61" s="1"/>
      <c r="F61" s="1"/>
      <c r="G61" s="1"/>
      <c r="H61" s="1"/>
      <c r="I61" s="1"/>
      <c r="J61" s="1"/>
      <c r="P61" s="1"/>
      <c r="Q61" s="1"/>
      <c r="R61" s="1"/>
      <c r="S61" s="1"/>
      <c r="T61" s="1"/>
      <c r="U61" s="1"/>
      <c r="V61" s="1"/>
      <c r="W61" s="1"/>
      <c r="X61" s="1"/>
      <c r="Y61" s="1"/>
      <c r="Z61" s="1"/>
    </row>
    <row r="62" spans="1:26">
      <c r="A62" s="1"/>
      <c r="B62" s="1"/>
      <c r="C62" s="1"/>
      <c r="D62" s="1"/>
      <c r="E62" s="1"/>
      <c r="F62" s="1"/>
      <c r="G62" s="1"/>
      <c r="H62" s="1"/>
      <c r="I62" s="1"/>
      <c r="J62" s="1"/>
      <c r="P62" s="1"/>
      <c r="Q62" s="1"/>
      <c r="R62" s="1"/>
      <c r="S62" s="1"/>
      <c r="T62" s="1"/>
      <c r="U62" s="1"/>
      <c r="V62" s="1"/>
      <c r="W62" s="1"/>
      <c r="X62" s="1"/>
      <c r="Y62" s="1"/>
      <c r="Z62" s="1"/>
    </row>
    <row r="63" spans="1:26">
      <c r="A63" s="1"/>
      <c r="B63" s="1"/>
      <c r="C63" s="1"/>
      <c r="D63" s="1"/>
      <c r="E63" s="1"/>
      <c r="F63" s="1"/>
      <c r="G63" s="1"/>
      <c r="H63" s="1"/>
      <c r="I63" s="1"/>
      <c r="J63" s="1"/>
      <c r="P63" s="1"/>
      <c r="Q63" s="1"/>
      <c r="R63" s="1"/>
      <c r="S63" s="1"/>
      <c r="T63" s="1"/>
      <c r="U63" s="1"/>
      <c r="V63" s="1"/>
      <c r="W63" s="1"/>
      <c r="X63" s="1"/>
      <c r="Y63" s="1"/>
      <c r="Z63" s="1"/>
    </row>
    <row r="64" spans="1:26">
      <c r="A64" s="1"/>
      <c r="B64" s="1"/>
      <c r="C64" s="1"/>
      <c r="D64" s="1"/>
      <c r="E64" s="1"/>
      <c r="F64" s="1"/>
      <c r="G64" s="1"/>
      <c r="H64" s="1"/>
      <c r="I64" s="1"/>
      <c r="J64" s="1"/>
      <c r="P64" s="1"/>
      <c r="Q64" s="1"/>
      <c r="R64" s="1"/>
      <c r="S64" s="1"/>
      <c r="T64" s="1"/>
      <c r="U64" s="1"/>
      <c r="V64" s="1"/>
      <c r="W64" s="1"/>
      <c r="X64" s="1"/>
      <c r="Y64" s="1"/>
      <c r="Z64" s="1"/>
    </row>
    <row r="65" spans="1:26">
      <c r="A65" s="1"/>
      <c r="B65" s="1"/>
      <c r="C65" s="1"/>
      <c r="D65" s="1"/>
      <c r="E65" s="1"/>
      <c r="F65" s="1"/>
      <c r="G65" s="1"/>
      <c r="H65" s="1"/>
      <c r="I65" s="1"/>
      <c r="J65" s="1"/>
      <c r="P65" s="1"/>
      <c r="Q65" s="1"/>
      <c r="R65" s="1"/>
      <c r="S65" s="1"/>
      <c r="T65" s="1"/>
      <c r="U65" s="1"/>
      <c r="V65" s="1"/>
      <c r="W65" s="1"/>
      <c r="X65" s="1"/>
      <c r="Y65" s="1"/>
      <c r="Z65" s="1"/>
    </row>
    <row r="66" spans="1:26">
      <c r="A66" s="1"/>
      <c r="B66" s="1"/>
      <c r="C66" s="1"/>
      <c r="D66" s="1"/>
      <c r="E66" s="1"/>
      <c r="F66" s="1"/>
      <c r="G66" s="1"/>
      <c r="H66" s="1"/>
      <c r="I66" s="1"/>
      <c r="J66" s="1"/>
      <c r="P66" s="1"/>
      <c r="Q66" s="1"/>
      <c r="R66" s="1"/>
      <c r="S66" s="1"/>
      <c r="T66" s="1"/>
      <c r="U66" s="1"/>
      <c r="V66" s="1"/>
      <c r="W66" s="1"/>
      <c r="X66" s="1"/>
      <c r="Y66" s="1"/>
      <c r="Z66" s="1"/>
    </row>
    <row r="67" spans="1:26">
      <c r="A67" s="1"/>
      <c r="B67" s="1"/>
      <c r="C67" s="1"/>
      <c r="D67" s="1"/>
      <c r="E67" s="1"/>
      <c r="F67" s="1"/>
      <c r="G67" s="1"/>
      <c r="H67" s="1"/>
      <c r="I67" s="1"/>
      <c r="J67" s="1"/>
      <c r="P67" s="1"/>
      <c r="Q67" s="1"/>
      <c r="R67" s="1"/>
      <c r="S67" s="1"/>
      <c r="T67" s="1"/>
      <c r="U67" s="1"/>
      <c r="V67" s="1"/>
      <c r="W67" s="1"/>
      <c r="X67" s="1"/>
      <c r="Y67" s="1"/>
      <c r="Z67" s="1"/>
    </row>
    <row r="68" spans="1:26">
      <c r="A68" s="1"/>
      <c r="B68" s="1"/>
      <c r="C68" s="1"/>
      <c r="D68" s="1"/>
      <c r="E68" s="1"/>
      <c r="F68" s="1"/>
      <c r="G68" s="1"/>
      <c r="H68" s="1"/>
      <c r="I68" s="1"/>
      <c r="J68" s="1"/>
      <c r="P68" s="1"/>
      <c r="Q68" s="1"/>
      <c r="R68" s="1"/>
      <c r="S68" s="1"/>
      <c r="T68" s="1"/>
      <c r="U68" s="1"/>
      <c r="V68" s="1"/>
      <c r="W68" s="1"/>
      <c r="X68" s="1"/>
      <c r="Y68" s="1"/>
      <c r="Z68" s="1"/>
    </row>
    <row r="69" spans="1:26">
      <c r="A69" s="1"/>
      <c r="B69" s="1"/>
      <c r="C69" s="1"/>
      <c r="D69" s="1"/>
      <c r="E69" s="1"/>
      <c r="F69" s="1"/>
      <c r="G69" s="1"/>
      <c r="H69" s="1"/>
      <c r="I69" s="1"/>
      <c r="J69" s="1"/>
      <c r="P69" s="1"/>
      <c r="Q69" s="1"/>
      <c r="R69" s="1"/>
      <c r="S69" s="1"/>
      <c r="T69" s="1"/>
      <c r="U69" s="1"/>
      <c r="V69" s="1"/>
      <c r="W69" s="1"/>
      <c r="X69" s="1"/>
      <c r="Y69" s="1"/>
      <c r="Z69" s="1"/>
    </row>
    <row r="70" spans="1:26">
      <c r="A70" s="1"/>
      <c r="B70" s="1"/>
      <c r="C70" s="1"/>
      <c r="D70" s="1"/>
      <c r="E70" s="1"/>
      <c r="F70" s="1"/>
      <c r="G70" s="1"/>
      <c r="H70" s="1"/>
      <c r="I70" s="1"/>
      <c r="J70" s="1"/>
      <c r="P70" s="1"/>
      <c r="Q70" s="1"/>
      <c r="R70" s="1"/>
      <c r="S70" s="1"/>
      <c r="T70" s="1"/>
      <c r="U70" s="1"/>
      <c r="V70" s="1"/>
      <c r="W70" s="1"/>
      <c r="X70" s="1"/>
      <c r="Y70" s="1"/>
      <c r="Z70" s="1"/>
    </row>
    <row r="71" spans="1:26">
      <c r="A71" s="1"/>
      <c r="B71" s="1"/>
      <c r="C71" s="1"/>
      <c r="D71" s="1"/>
      <c r="E71" s="1"/>
      <c r="F71" s="1"/>
      <c r="G71" s="1"/>
      <c r="H71" s="1"/>
      <c r="I71" s="1"/>
      <c r="J71" s="1"/>
      <c r="P71" s="1"/>
      <c r="Q71" s="1"/>
      <c r="R71" s="1"/>
      <c r="S71" s="1"/>
      <c r="T71" s="1"/>
      <c r="U71" s="1"/>
      <c r="V71" s="1"/>
      <c r="W71" s="1"/>
      <c r="X71" s="1"/>
      <c r="Y71" s="1"/>
      <c r="Z71" s="1"/>
    </row>
    <row r="72" spans="1:26">
      <c r="A72" s="1"/>
      <c r="B72" s="1"/>
      <c r="C72" s="1"/>
      <c r="D72" s="1"/>
      <c r="E72" s="1"/>
      <c r="F72" s="1"/>
      <c r="G72" s="1"/>
      <c r="H72" s="1"/>
      <c r="I72" s="1"/>
      <c r="J72" s="1"/>
      <c r="P72" s="1"/>
      <c r="Q72" s="1"/>
      <c r="R72" s="1"/>
      <c r="S72" s="1"/>
      <c r="T72" s="1"/>
      <c r="U72" s="1"/>
      <c r="V72" s="1"/>
      <c r="W72" s="1"/>
      <c r="X72" s="1"/>
      <c r="Y72" s="1"/>
      <c r="Z72" s="1"/>
    </row>
    <row r="73" spans="1:26">
      <c r="A73" s="1"/>
      <c r="B73" s="1"/>
      <c r="C73" s="1"/>
      <c r="D73" s="1"/>
      <c r="E73" s="1"/>
      <c r="F73" s="1"/>
      <c r="G73" s="1"/>
      <c r="H73" s="1"/>
      <c r="I73" s="1"/>
      <c r="J73" s="1"/>
      <c r="P73" s="1"/>
      <c r="Q73" s="1"/>
      <c r="R73" s="1"/>
      <c r="S73" s="1"/>
      <c r="T73" s="1"/>
      <c r="U73" s="1"/>
      <c r="V73" s="1"/>
      <c r="W73" s="1"/>
      <c r="X73" s="1"/>
      <c r="Y73" s="1"/>
      <c r="Z73" s="1"/>
    </row>
    <row r="74" spans="1:26">
      <c r="A74" s="1"/>
      <c r="B74" s="1"/>
      <c r="C74" s="1"/>
      <c r="D74" s="1"/>
      <c r="E74" s="1"/>
      <c r="F74" s="1"/>
      <c r="G74" s="1"/>
      <c r="H74" s="1"/>
      <c r="I74" s="1"/>
      <c r="J74" s="1"/>
      <c r="P74" s="1"/>
      <c r="Q74" s="1"/>
      <c r="R74" s="1"/>
      <c r="S74" s="1"/>
      <c r="T74" s="1"/>
      <c r="U74" s="1"/>
      <c r="V74" s="1"/>
      <c r="W74" s="1"/>
      <c r="X74" s="1"/>
      <c r="Y74" s="1"/>
      <c r="Z74" s="1"/>
    </row>
    <row r="75" spans="1:26">
      <c r="A75" s="1"/>
      <c r="B75" s="1"/>
      <c r="C75" s="1"/>
      <c r="D75" s="1"/>
      <c r="E75" s="1"/>
      <c r="F75" s="1"/>
      <c r="G75" s="1"/>
      <c r="H75" s="1"/>
      <c r="I75" s="1"/>
      <c r="J75" s="1"/>
      <c r="P75" s="1"/>
      <c r="Q75" s="1"/>
      <c r="R75" s="1"/>
      <c r="S75" s="1"/>
      <c r="T75" s="1"/>
      <c r="U75" s="1"/>
      <c r="V75" s="1"/>
      <c r="W75" s="1"/>
      <c r="X75" s="1"/>
      <c r="Y75" s="1"/>
      <c r="Z75" s="1"/>
    </row>
    <row r="76" spans="1:26">
      <c r="A76" s="1"/>
      <c r="B76" s="1"/>
      <c r="C76" s="1"/>
      <c r="D76" s="1"/>
      <c r="E76" s="1"/>
      <c r="F76" s="1"/>
      <c r="G76" s="1"/>
      <c r="H76" s="1"/>
      <c r="I76" s="1"/>
      <c r="J76" s="1"/>
      <c r="P76" s="1"/>
      <c r="Q76" s="1"/>
      <c r="R76" s="1"/>
      <c r="S76" s="1"/>
      <c r="T76" s="1"/>
      <c r="U76" s="1"/>
      <c r="V76" s="1"/>
      <c r="W76" s="1"/>
      <c r="X76" s="1"/>
      <c r="Y76" s="1"/>
      <c r="Z76" s="1"/>
    </row>
    <row r="77" spans="1:26">
      <c r="A77" s="1"/>
      <c r="B77" s="1"/>
      <c r="C77" s="1"/>
      <c r="D77" s="1"/>
      <c r="E77" s="1"/>
      <c r="F77" s="1"/>
      <c r="G77" s="1"/>
      <c r="H77" s="1"/>
      <c r="I77" s="1"/>
      <c r="J77" s="1"/>
      <c r="P77" s="1"/>
      <c r="Q77" s="1"/>
      <c r="R77" s="1"/>
      <c r="S77" s="1"/>
      <c r="T77" s="1"/>
      <c r="U77" s="1"/>
      <c r="V77" s="1"/>
      <c r="W77" s="1"/>
      <c r="X77" s="1"/>
      <c r="Y77" s="1"/>
      <c r="Z77" s="1"/>
    </row>
    <row r="78" spans="1:26">
      <c r="A78" s="1"/>
      <c r="B78" s="1"/>
      <c r="C78" s="1"/>
      <c r="D78" s="1"/>
      <c r="E78" s="1"/>
      <c r="F78" s="1"/>
      <c r="G78" s="1"/>
      <c r="H78" s="1"/>
      <c r="I78" s="1"/>
      <c r="J78" s="1"/>
      <c r="P78" s="1"/>
      <c r="Q78" s="1"/>
      <c r="R78" s="1"/>
      <c r="S78" s="1"/>
      <c r="T78" s="1"/>
      <c r="U78" s="1"/>
      <c r="V78" s="1"/>
      <c r="W78" s="1"/>
      <c r="X78" s="1"/>
      <c r="Y78" s="1"/>
      <c r="Z78" s="1"/>
    </row>
    <row r="79" spans="1:26">
      <c r="A79" s="1"/>
      <c r="B79" s="1"/>
      <c r="C79" s="1"/>
      <c r="D79" s="1"/>
      <c r="E79" s="1"/>
      <c r="F79" s="1"/>
      <c r="G79" s="1"/>
      <c r="H79" s="1"/>
      <c r="I79" s="1"/>
      <c r="J79" s="1"/>
      <c r="P79" s="1"/>
      <c r="Q79" s="1"/>
      <c r="R79" s="1"/>
      <c r="S79" s="1"/>
      <c r="T79" s="1"/>
      <c r="U79" s="1"/>
      <c r="V79" s="1"/>
      <c r="W79" s="1"/>
      <c r="X79" s="1"/>
      <c r="Y79" s="1"/>
      <c r="Z79" s="1"/>
    </row>
    <row r="80" spans="1:26">
      <c r="A80" s="1"/>
      <c r="B80" s="1"/>
      <c r="C80" s="1"/>
      <c r="D80" s="1"/>
      <c r="E80" s="1"/>
      <c r="F80" s="1"/>
      <c r="G80" s="1"/>
      <c r="H80" s="1"/>
      <c r="I80" s="1"/>
      <c r="J80" s="1"/>
      <c r="P80" s="1"/>
      <c r="Q80" s="1"/>
      <c r="R80" s="1"/>
      <c r="S80" s="1"/>
      <c r="T80" s="1"/>
      <c r="U80" s="1"/>
      <c r="V80" s="1"/>
      <c r="W80" s="1"/>
      <c r="X80" s="1"/>
      <c r="Y80" s="1"/>
      <c r="Z80" s="1"/>
    </row>
    <row r="81" spans="1:26">
      <c r="A81" s="1"/>
      <c r="B81" s="1"/>
      <c r="C81" s="1"/>
      <c r="D81" s="1"/>
      <c r="E81" s="1"/>
      <c r="F81" s="1"/>
      <c r="G81" s="1"/>
      <c r="H81" s="1"/>
      <c r="I81" s="1"/>
      <c r="J81" s="1"/>
      <c r="P81" s="1"/>
      <c r="Q81" s="1"/>
      <c r="R81" s="1"/>
      <c r="S81" s="1"/>
      <c r="T81" s="1"/>
      <c r="U81" s="1"/>
      <c r="V81" s="1"/>
      <c r="W81" s="1"/>
      <c r="X81" s="1"/>
      <c r="Y81" s="1"/>
      <c r="Z81" s="1"/>
    </row>
    <row r="82" spans="1:26">
      <c r="A82" s="1"/>
      <c r="B82" s="1"/>
      <c r="C82" s="1"/>
      <c r="D82" s="1"/>
      <c r="E82" s="1"/>
      <c r="F82" s="1"/>
      <c r="G82" s="1"/>
      <c r="H82" s="1"/>
      <c r="I82" s="1"/>
      <c r="J82" s="1"/>
      <c r="P82" s="1"/>
      <c r="Q82" s="1"/>
      <c r="R82" s="1"/>
      <c r="S82" s="1"/>
      <c r="T82" s="1"/>
      <c r="U82" s="1"/>
      <c r="V82" s="1"/>
      <c r="W82" s="1"/>
      <c r="X82" s="1"/>
      <c r="Y82" s="1"/>
      <c r="Z82" s="1"/>
    </row>
    <row r="83" spans="1:26">
      <c r="A83" s="1"/>
      <c r="B83" s="1"/>
      <c r="C83" s="1"/>
      <c r="D83" s="1"/>
      <c r="E83" s="1"/>
      <c r="F83" s="1"/>
      <c r="G83" s="1"/>
      <c r="H83" s="1"/>
      <c r="I83" s="1"/>
      <c r="J83" s="1"/>
      <c r="P83" s="1"/>
      <c r="Q83" s="1"/>
      <c r="R83" s="1"/>
      <c r="S83" s="1"/>
      <c r="T83" s="1"/>
      <c r="U83" s="1"/>
      <c r="V83" s="1"/>
      <c r="W83" s="1"/>
      <c r="X83" s="1"/>
      <c r="Y83" s="1"/>
      <c r="Z83" s="1"/>
    </row>
    <row r="84" spans="1:26">
      <c r="A84" s="1"/>
      <c r="B84" s="1"/>
      <c r="C84" s="1"/>
      <c r="D84" s="1"/>
      <c r="E84" s="1"/>
      <c r="F84" s="1"/>
      <c r="G84" s="1"/>
      <c r="H84" s="1"/>
      <c r="I84" s="1"/>
      <c r="J84" s="1"/>
      <c r="P84" s="1"/>
      <c r="Q84" s="1"/>
      <c r="R84" s="1"/>
      <c r="S84" s="1"/>
      <c r="T84" s="1"/>
      <c r="U84" s="1"/>
      <c r="V84" s="1"/>
      <c r="W84" s="1"/>
      <c r="X84" s="1"/>
      <c r="Y84" s="1"/>
      <c r="Z84" s="1"/>
    </row>
    <row r="85" spans="1:26">
      <c r="A85" s="1"/>
      <c r="B85" s="1"/>
      <c r="C85" s="1"/>
      <c r="D85" s="1"/>
      <c r="E85" s="1"/>
      <c r="F85" s="1"/>
      <c r="G85" s="1"/>
      <c r="H85" s="1"/>
      <c r="I85" s="1"/>
      <c r="J85" s="1"/>
      <c r="P85" s="1"/>
      <c r="Q85" s="1"/>
      <c r="R85" s="1"/>
      <c r="S85" s="1"/>
      <c r="T85" s="1"/>
      <c r="U85" s="1"/>
      <c r="V85" s="1"/>
      <c r="W85" s="1"/>
      <c r="X85" s="1"/>
      <c r="Y85" s="1"/>
      <c r="Z85" s="1"/>
    </row>
    <row r="86" spans="1:26">
      <c r="A86" s="1"/>
      <c r="B86" s="1"/>
      <c r="C86" s="1"/>
      <c r="D86" s="1"/>
      <c r="E86" s="1"/>
      <c r="F86" s="1"/>
      <c r="G86" s="1"/>
      <c r="H86" s="1"/>
      <c r="I86" s="1"/>
      <c r="J86" s="1"/>
      <c r="P86" s="1"/>
      <c r="Q86" s="1"/>
      <c r="R86" s="1"/>
      <c r="S86" s="1"/>
      <c r="T86" s="1"/>
      <c r="U86" s="1"/>
      <c r="V86" s="1"/>
      <c r="W86" s="1"/>
      <c r="X86" s="1"/>
      <c r="Y86" s="1"/>
      <c r="Z86" s="1"/>
    </row>
    <row r="87" spans="1:26">
      <c r="A87" s="1"/>
      <c r="B87" s="1"/>
      <c r="C87" s="1"/>
      <c r="D87" s="1"/>
      <c r="E87" s="1"/>
      <c r="F87" s="1"/>
      <c r="G87" s="1"/>
      <c r="H87" s="1"/>
      <c r="I87" s="1"/>
      <c r="J87" s="1"/>
      <c r="P87" s="1"/>
      <c r="Q87" s="1"/>
      <c r="R87" s="1"/>
      <c r="S87" s="1"/>
      <c r="T87" s="1"/>
      <c r="U87" s="1"/>
      <c r="V87" s="1"/>
      <c r="W87" s="1"/>
      <c r="X87" s="1"/>
      <c r="Y87" s="1"/>
      <c r="Z87" s="1"/>
    </row>
    <row r="88" spans="1:26">
      <c r="A88" s="1"/>
      <c r="B88" s="1"/>
      <c r="C88" s="1"/>
      <c r="D88" s="1"/>
      <c r="E88" s="1"/>
      <c r="F88" s="1"/>
      <c r="G88" s="1"/>
      <c r="H88" s="1"/>
      <c r="I88" s="1"/>
      <c r="J88" s="1"/>
      <c r="P88" s="1"/>
      <c r="Q88" s="1"/>
      <c r="R88" s="1"/>
      <c r="S88" s="1"/>
      <c r="T88" s="1"/>
      <c r="U88" s="1"/>
      <c r="V88" s="1"/>
      <c r="W88" s="1"/>
      <c r="X88" s="1"/>
      <c r="Y88" s="1"/>
      <c r="Z88" s="1"/>
    </row>
    <row r="89" spans="1:26">
      <c r="A89" s="1"/>
      <c r="B89" s="1"/>
      <c r="C89" s="1"/>
      <c r="D89" s="1"/>
      <c r="E89" s="1"/>
      <c r="F89" s="1"/>
      <c r="G89" s="1"/>
      <c r="H89" s="1"/>
      <c r="I89" s="1"/>
      <c r="J89" s="1"/>
      <c r="P89" s="1"/>
      <c r="Q89" s="1"/>
      <c r="R89" s="1"/>
      <c r="S89" s="1"/>
      <c r="T89" s="1"/>
      <c r="U89" s="1"/>
      <c r="V89" s="1"/>
      <c r="W89" s="1"/>
      <c r="X89" s="1"/>
      <c r="Y89" s="1"/>
      <c r="Z89" s="1"/>
    </row>
    <row r="90" spans="1:26">
      <c r="A90" s="1"/>
      <c r="B90" s="1"/>
      <c r="C90" s="1"/>
      <c r="D90" s="1"/>
      <c r="E90" s="1"/>
      <c r="F90" s="1"/>
      <c r="G90" s="1"/>
      <c r="H90" s="1"/>
      <c r="I90" s="1"/>
      <c r="J90" s="1"/>
      <c r="P90" s="1"/>
      <c r="Q90" s="1"/>
      <c r="R90" s="1"/>
      <c r="S90" s="1"/>
      <c r="T90" s="1"/>
      <c r="U90" s="1"/>
      <c r="V90" s="1"/>
      <c r="W90" s="1"/>
      <c r="X90" s="1"/>
      <c r="Y90" s="1"/>
      <c r="Z90" s="1"/>
    </row>
    <row r="91" spans="1:26">
      <c r="A91" s="1"/>
      <c r="B91" s="1"/>
      <c r="C91" s="1"/>
      <c r="D91" s="1"/>
      <c r="E91" s="1"/>
      <c r="F91" s="1"/>
      <c r="G91" s="1"/>
      <c r="H91" s="1"/>
      <c r="I91" s="1"/>
      <c r="J91" s="1"/>
      <c r="P91" s="1"/>
      <c r="Q91" s="1"/>
      <c r="R91" s="1"/>
      <c r="S91" s="1"/>
      <c r="T91" s="1"/>
      <c r="U91" s="1"/>
      <c r="V91" s="1"/>
      <c r="W91" s="1"/>
      <c r="X91" s="1"/>
      <c r="Y91" s="1"/>
      <c r="Z91" s="1"/>
    </row>
    <row r="92" spans="1:26">
      <c r="A92" s="1"/>
      <c r="B92" s="1"/>
      <c r="C92" s="1"/>
      <c r="D92" s="1"/>
      <c r="E92" s="1"/>
      <c r="F92" s="1"/>
      <c r="G92" s="1"/>
      <c r="H92" s="1"/>
      <c r="I92" s="1"/>
      <c r="J92" s="1"/>
      <c r="P92" s="1"/>
      <c r="Q92" s="1"/>
      <c r="R92" s="1"/>
      <c r="S92" s="1"/>
      <c r="T92" s="1"/>
      <c r="U92" s="1"/>
      <c r="V92" s="1"/>
      <c r="W92" s="1"/>
      <c r="X92" s="1"/>
      <c r="Y92" s="1"/>
      <c r="Z92" s="1"/>
    </row>
    <row r="93" spans="1:26">
      <c r="A93" s="1"/>
      <c r="B93" s="1"/>
      <c r="C93" s="1"/>
      <c r="D93" s="1"/>
      <c r="E93" s="1"/>
      <c r="F93" s="1"/>
      <c r="G93" s="1"/>
      <c r="H93" s="1"/>
      <c r="I93" s="1"/>
      <c r="J93" s="1"/>
      <c r="P93" s="1"/>
      <c r="Q93" s="1"/>
      <c r="R93" s="1"/>
      <c r="S93" s="1"/>
      <c r="T93" s="1"/>
      <c r="U93" s="1"/>
      <c r="V93" s="1"/>
      <c r="W93" s="1"/>
      <c r="X93" s="1"/>
      <c r="Y93" s="1"/>
      <c r="Z93" s="1"/>
    </row>
    <row r="94" spans="1:26">
      <c r="A94" s="1"/>
      <c r="B94" s="1"/>
      <c r="C94" s="1"/>
      <c r="D94" s="1"/>
      <c r="E94" s="1"/>
      <c r="F94" s="1"/>
      <c r="G94" s="1"/>
      <c r="H94" s="1"/>
      <c r="I94" s="1"/>
      <c r="J94" s="1"/>
      <c r="P94" s="1"/>
      <c r="Q94" s="1"/>
      <c r="R94" s="1"/>
      <c r="S94" s="1"/>
      <c r="T94" s="1"/>
      <c r="U94" s="1"/>
      <c r="V94" s="1"/>
      <c r="W94" s="1"/>
      <c r="X94" s="1"/>
      <c r="Y94" s="1"/>
      <c r="Z94" s="1"/>
    </row>
    <row r="95" spans="1:26">
      <c r="A95" s="1"/>
      <c r="B95" s="1"/>
      <c r="C95" s="1"/>
      <c r="D95" s="1"/>
      <c r="E95" s="1"/>
      <c r="F95" s="1"/>
      <c r="G95" s="1"/>
      <c r="H95" s="1"/>
      <c r="I95" s="1"/>
      <c r="J95" s="1"/>
      <c r="P95" s="1"/>
      <c r="Q95" s="1"/>
      <c r="R95" s="1"/>
      <c r="S95" s="1"/>
      <c r="T95" s="1"/>
      <c r="U95" s="1"/>
      <c r="V95" s="1"/>
      <c r="W95" s="1"/>
      <c r="X95" s="1"/>
      <c r="Y95" s="1"/>
      <c r="Z95" s="1"/>
    </row>
    <row r="96" spans="1:26">
      <c r="A96" s="1"/>
      <c r="B96" s="1"/>
      <c r="C96" s="1"/>
      <c r="D96" s="1"/>
      <c r="E96" s="1"/>
      <c r="F96" s="1"/>
      <c r="G96" s="1"/>
      <c r="H96" s="1"/>
      <c r="I96" s="1"/>
      <c r="J96" s="1"/>
      <c r="P96" s="1"/>
      <c r="Q96" s="1"/>
      <c r="R96" s="1"/>
      <c r="S96" s="1"/>
      <c r="T96" s="1"/>
      <c r="U96" s="1"/>
      <c r="V96" s="1"/>
      <c r="W96" s="1"/>
      <c r="X96" s="1"/>
      <c r="Y96" s="1"/>
      <c r="Z96" s="1"/>
    </row>
    <row r="97" spans="1:26">
      <c r="A97" s="1"/>
      <c r="B97" s="1"/>
      <c r="C97" s="1"/>
      <c r="D97" s="1"/>
      <c r="E97" s="1"/>
      <c r="F97" s="1"/>
      <c r="G97" s="1"/>
      <c r="H97" s="1"/>
      <c r="I97" s="1"/>
      <c r="J97" s="1"/>
      <c r="P97" s="1"/>
      <c r="Q97" s="1"/>
      <c r="R97" s="1"/>
      <c r="S97" s="1"/>
      <c r="T97" s="1"/>
      <c r="U97" s="1"/>
      <c r="V97" s="1"/>
      <c r="W97" s="1"/>
      <c r="X97" s="1"/>
      <c r="Y97" s="1"/>
      <c r="Z97" s="1"/>
    </row>
    <row r="98" spans="1:26">
      <c r="A98" s="1"/>
      <c r="B98" s="1"/>
      <c r="C98" s="1"/>
      <c r="D98" s="1"/>
      <c r="E98" s="1"/>
      <c r="F98" s="1"/>
      <c r="G98" s="1"/>
      <c r="H98" s="1"/>
      <c r="I98" s="1"/>
      <c r="J98" s="1"/>
      <c r="P98" s="1"/>
      <c r="Q98" s="1"/>
      <c r="R98" s="1"/>
      <c r="S98" s="1"/>
      <c r="T98" s="1"/>
      <c r="U98" s="1"/>
      <c r="V98" s="1"/>
      <c r="W98" s="1"/>
      <c r="X98" s="1"/>
      <c r="Y98" s="1"/>
      <c r="Z98" s="1"/>
    </row>
    <row r="99" spans="1:26">
      <c r="A99" s="1"/>
      <c r="B99" s="1"/>
      <c r="C99" s="1"/>
      <c r="D99" s="1"/>
      <c r="E99" s="1"/>
      <c r="F99" s="1"/>
      <c r="G99" s="1"/>
      <c r="H99" s="1"/>
      <c r="I99" s="1"/>
      <c r="J99" s="1"/>
      <c r="P99" s="1"/>
      <c r="Q99" s="1"/>
      <c r="R99" s="1"/>
      <c r="S99" s="1"/>
      <c r="T99" s="1"/>
      <c r="U99" s="1"/>
      <c r="V99" s="1"/>
      <c r="W99" s="1"/>
      <c r="X99" s="1"/>
      <c r="Y99" s="1"/>
      <c r="Z99" s="1"/>
    </row>
    <row r="100" spans="1:26">
      <c r="A100" s="1"/>
      <c r="B100" s="1"/>
      <c r="C100" s="1"/>
      <c r="D100" s="1"/>
      <c r="E100" s="1"/>
      <c r="F100" s="1"/>
      <c r="G100" s="1"/>
      <c r="H100" s="1"/>
      <c r="I100" s="1"/>
      <c r="J100" s="1"/>
      <c r="P100" s="1"/>
      <c r="Q100" s="1"/>
      <c r="R100" s="1"/>
      <c r="S100" s="1"/>
      <c r="T100" s="1"/>
      <c r="U100" s="1"/>
      <c r="V100" s="1"/>
      <c r="W100" s="1"/>
      <c r="X100" s="1"/>
      <c r="Y100" s="1"/>
      <c r="Z100" s="1"/>
    </row>
    <row r="101" spans="1:26">
      <c r="A101" s="1"/>
      <c r="B101" s="1"/>
      <c r="C101" s="1"/>
      <c r="D101" s="1"/>
      <c r="E101" s="1"/>
      <c r="F101" s="1"/>
      <c r="G101" s="1"/>
      <c r="H101" s="1"/>
      <c r="I101" s="1"/>
      <c r="J101" s="1"/>
      <c r="P101" s="1"/>
      <c r="Q101" s="1"/>
      <c r="R101" s="1"/>
      <c r="S101" s="1"/>
      <c r="T101" s="1"/>
      <c r="U101" s="1"/>
      <c r="V101" s="1"/>
      <c r="W101" s="1"/>
      <c r="X101" s="1"/>
      <c r="Y101" s="1"/>
      <c r="Z101" s="1"/>
    </row>
    <row r="102" spans="1:26">
      <c r="A102" s="1"/>
      <c r="B102" s="1"/>
      <c r="C102" s="1"/>
      <c r="D102" s="1"/>
      <c r="E102" s="1"/>
      <c r="F102" s="1"/>
      <c r="G102" s="1"/>
      <c r="H102" s="1"/>
      <c r="I102" s="1"/>
      <c r="J102" s="1"/>
      <c r="P102" s="1"/>
      <c r="Q102" s="1"/>
      <c r="R102" s="1"/>
      <c r="S102" s="1"/>
      <c r="T102" s="1"/>
      <c r="U102" s="1"/>
      <c r="V102" s="1"/>
      <c r="W102" s="1"/>
      <c r="X102" s="1"/>
      <c r="Y102" s="1"/>
      <c r="Z102" s="1"/>
    </row>
    <row r="103" spans="1:26">
      <c r="A103" s="1"/>
      <c r="B103" s="1"/>
      <c r="C103" s="1"/>
      <c r="D103" s="1"/>
      <c r="E103" s="1"/>
      <c r="F103" s="1"/>
      <c r="G103" s="1"/>
      <c r="H103" s="1"/>
      <c r="I103" s="1"/>
      <c r="J103" s="1"/>
      <c r="P103" s="1"/>
      <c r="Q103" s="1"/>
      <c r="R103" s="1"/>
      <c r="S103" s="1"/>
      <c r="T103" s="1"/>
      <c r="U103" s="1"/>
      <c r="V103" s="1"/>
      <c r="W103" s="1"/>
      <c r="X103" s="1"/>
      <c r="Y103" s="1"/>
      <c r="Z103" s="1"/>
    </row>
    <row r="104" spans="1:26">
      <c r="A104" s="1"/>
      <c r="B104" s="1"/>
      <c r="C104" s="1"/>
      <c r="D104" s="1"/>
      <c r="E104" s="1"/>
      <c r="F104" s="1"/>
      <c r="G104" s="1"/>
      <c r="H104" s="1"/>
      <c r="I104" s="1"/>
      <c r="J104" s="1"/>
      <c r="P104" s="1"/>
      <c r="Q104" s="1"/>
      <c r="R104" s="1"/>
      <c r="S104" s="1"/>
      <c r="T104" s="1"/>
      <c r="U104" s="1"/>
      <c r="V104" s="1"/>
      <c r="W104" s="1"/>
      <c r="X104" s="1"/>
      <c r="Y104" s="1"/>
      <c r="Z104" s="1"/>
    </row>
    <row r="105" spans="1:26">
      <c r="A105" s="1"/>
      <c r="B105" s="1"/>
      <c r="C105" s="1"/>
      <c r="D105" s="1"/>
      <c r="E105" s="1"/>
      <c r="F105" s="1"/>
      <c r="G105" s="1"/>
      <c r="H105" s="1"/>
      <c r="I105" s="1"/>
      <c r="J105" s="1"/>
      <c r="P105" s="1"/>
      <c r="Q105" s="1"/>
      <c r="R105" s="1"/>
      <c r="S105" s="1"/>
      <c r="T105" s="1"/>
      <c r="U105" s="1"/>
      <c r="V105" s="1"/>
      <c r="W105" s="1"/>
      <c r="X105" s="1"/>
      <c r="Y105" s="1"/>
      <c r="Z105" s="1"/>
    </row>
    <row r="106" spans="1:26">
      <c r="A106" s="1"/>
      <c r="B106" s="1"/>
      <c r="C106" s="1"/>
      <c r="D106" s="1"/>
      <c r="E106" s="1"/>
      <c r="F106" s="1"/>
      <c r="G106" s="1"/>
      <c r="H106" s="1"/>
      <c r="I106" s="1"/>
      <c r="J106" s="1"/>
      <c r="P106" s="1"/>
      <c r="Q106" s="1"/>
      <c r="R106" s="1"/>
      <c r="S106" s="1"/>
      <c r="T106" s="1"/>
      <c r="U106" s="1"/>
      <c r="V106" s="1"/>
      <c r="W106" s="1"/>
      <c r="X106" s="1"/>
      <c r="Y106" s="1"/>
      <c r="Z106" s="1"/>
    </row>
    <row r="107" spans="1:26">
      <c r="A107" s="1"/>
      <c r="B107" s="1"/>
      <c r="C107" s="1"/>
      <c r="D107" s="1"/>
      <c r="E107" s="1"/>
      <c r="F107" s="1"/>
      <c r="G107" s="1"/>
      <c r="H107" s="1"/>
      <c r="I107" s="1"/>
      <c r="J107" s="1"/>
      <c r="P107" s="1"/>
      <c r="Q107" s="1"/>
      <c r="R107" s="1"/>
      <c r="S107" s="1"/>
      <c r="T107" s="1"/>
      <c r="U107" s="1"/>
      <c r="V107" s="1"/>
      <c r="W107" s="1"/>
      <c r="X107" s="1"/>
      <c r="Y107" s="1"/>
      <c r="Z107" s="1"/>
    </row>
    <row r="108" spans="1:26">
      <c r="A108" s="1"/>
      <c r="B108" s="1"/>
      <c r="C108" s="1"/>
      <c r="D108" s="1"/>
      <c r="E108" s="1"/>
      <c r="F108" s="1"/>
      <c r="G108" s="1"/>
      <c r="H108" s="1"/>
      <c r="I108" s="1"/>
      <c r="J108" s="1"/>
      <c r="P108" s="1"/>
      <c r="Q108" s="1"/>
      <c r="R108" s="1"/>
      <c r="S108" s="1"/>
      <c r="T108" s="1"/>
      <c r="U108" s="1"/>
      <c r="V108" s="1"/>
      <c r="W108" s="1"/>
      <c r="X108" s="1"/>
      <c r="Y108" s="1"/>
      <c r="Z108" s="1"/>
    </row>
    <row r="109" spans="1:26">
      <c r="A109" s="1"/>
      <c r="B109" s="1"/>
      <c r="C109" s="1"/>
      <c r="D109" s="1"/>
      <c r="E109" s="1"/>
      <c r="F109" s="1"/>
      <c r="G109" s="1"/>
      <c r="H109" s="1"/>
      <c r="I109" s="1"/>
      <c r="J109" s="1"/>
      <c r="P109" s="1"/>
      <c r="Q109" s="1"/>
      <c r="R109" s="1"/>
      <c r="S109" s="1"/>
      <c r="T109" s="1"/>
      <c r="U109" s="1"/>
      <c r="V109" s="1"/>
      <c r="W109" s="1"/>
      <c r="X109" s="1"/>
      <c r="Y109" s="1"/>
      <c r="Z109" s="1"/>
    </row>
    <row r="110" spans="1:26">
      <c r="A110" s="1"/>
      <c r="B110" s="1"/>
      <c r="C110" s="1"/>
      <c r="D110" s="1"/>
      <c r="E110" s="1"/>
      <c r="F110" s="1"/>
      <c r="G110" s="1"/>
      <c r="H110" s="1"/>
      <c r="I110" s="1"/>
      <c r="J110" s="1"/>
      <c r="P110" s="1"/>
      <c r="Q110" s="1"/>
      <c r="R110" s="1"/>
      <c r="S110" s="1"/>
      <c r="T110" s="1"/>
      <c r="U110" s="1"/>
      <c r="V110" s="1"/>
      <c r="W110" s="1"/>
      <c r="X110" s="1"/>
      <c r="Y110" s="1"/>
      <c r="Z110" s="1"/>
    </row>
    <row r="111" spans="1:26">
      <c r="A111" s="1"/>
      <c r="B111" s="1"/>
      <c r="C111" s="1"/>
      <c r="D111" s="1"/>
      <c r="E111" s="1"/>
      <c r="F111" s="1"/>
      <c r="G111" s="1"/>
      <c r="H111" s="1"/>
      <c r="I111" s="1"/>
      <c r="J111" s="1"/>
      <c r="P111" s="1"/>
      <c r="Q111" s="1"/>
      <c r="R111" s="1"/>
      <c r="S111" s="1"/>
      <c r="T111" s="1"/>
      <c r="U111" s="1"/>
      <c r="V111" s="1"/>
      <c r="W111" s="1"/>
      <c r="X111" s="1"/>
      <c r="Y111" s="1"/>
      <c r="Z111" s="1"/>
    </row>
    <row r="112" spans="1:26">
      <c r="A112" s="1"/>
      <c r="B112" s="1"/>
      <c r="C112" s="1"/>
      <c r="D112" s="1"/>
      <c r="E112" s="1"/>
      <c r="F112" s="1"/>
      <c r="G112" s="1"/>
      <c r="H112" s="1"/>
      <c r="I112" s="1"/>
      <c r="J112" s="1"/>
      <c r="P112" s="1"/>
      <c r="Q112" s="1"/>
      <c r="R112" s="1"/>
      <c r="S112" s="1"/>
      <c r="T112" s="1"/>
      <c r="U112" s="1"/>
      <c r="V112" s="1"/>
      <c r="W112" s="1"/>
      <c r="X112" s="1"/>
      <c r="Y112" s="1"/>
      <c r="Z112" s="1"/>
    </row>
    <row r="113" spans="1:26">
      <c r="A113" s="1"/>
      <c r="B113" s="1"/>
      <c r="C113" s="1"/>
      <c r="D113" s="1"/>
      <c r="E113" s="1"/>
      <c r="F113" s="1"/>
      <c r="G113" s="1"/>
      <c r="H113" s="1"/>
      <c r="I113" s="1"/>
      <c r="J113" s="1"/>
      <c r="P113" s="1"/>
      <c r="Q113" s="1"/>
      <c r="R113" s="1"/>
      <c r="S113" s="1"/>
      <c r="T113" s="1"/>
      <c r="U113" s="1"/>
      <c r="V113" s="1"/>
      <c r="W113" s="1"/>
      <c r="X113" s="1"/>
      <c r="Y113" s="1"/>
      <c r="Z113" s="1"/>
    </row>
    <row r="114" spans="1:26">
      <c r="A114" s="1"/>
      <c r="B114" s="1"/>
      <c r="C114" s="1"/>
      <c r="D114" s="1"/>
      <c r="E114" s="1"/>
      <c r="F114" s="1"/>
      <c r="G114" s="1"/>
      <c r="H114" s="1"/>
      <c r="I114" s="1"/>
      <c r="J114" s="1"/>
      <c r="P114" s="1"/>
      <c r="Q114" s="1"/>
      <c r="R114" s="1"/>
      <c r="S114" s="1"/>
      <c r="T114" s="1"/>
      <c r="U114" s="1"/>
      <c r="V114" s="1"/>
      <c r="W114" s="1"/>
      <c r="X114" s="1"/>
      <c r="Y114" s="1"/>
      <c r="Z114" s="1"/>
    </row>
    <row r="115" spans="1:26">
      <c r="A115" s="1"/>
      <c r="B115" s="1"/>
      <c r="C115" s="1"/>
      <c r="D115" s="1"/>
      <c r="E115" s="1"/>
      <c r="F115" s="1"/>
      <c r="G115" s="1"/>
      <c r="H115" s="1"/>
      <c r="I115" s="1"/>
      <c r="J115" s="1"/>
      <c r="P115" s="1"/>
      <c r="Q115" s="1"/>
      <c r="R115" s="1"/>
      <c r="S115" s="1"/>
      <c r="T115" s="1"/>
      <c r="U115" s="1"/>
      <c r="V115" s="1"/>
      <c r="W115" s="1"/>
      <c r="X115" s="1"/>
      <c r="Y115" s="1"/>
      <c r="Z115" s="1"/>
    </row>
    <row r="116" spans="1:26">
      <c r="A116" s="1"/>
      <c r="B116" s="1"/>
      <c r="C116" s="1"/>
      <c r="D116" s="1"/>
      <c r="E116" s="1"/>
      <c r="F116" s="1"/>
      <c r="G116" s="1"/>
      <c r="H116" s="1"/>
      <c r="I116" s="1"/>
      <c r="J116" s="1"/>
      <c r="P116" s="1"/>
      <c r="Q116" s="1"/>
      <c r="R116" s="1"/>
      <c r="S116" s="1"/>
      <c r="T116" s="1"/>
      <c r="U116" s="1"/>
      <c r="V116" s="1"/>
      <c r="W116" s="1"/>
      <c r="X116" s="1"/>
      <c r="Y116" s="1"/>
      <c r="Z116" s="1"/>
    </row>
    <row r="117" spans="1:26">
      <c r="A117" s="1"/>
      <c r="B117" s="1"/>
      <c r="C117" s="1"/>
      <c r="D117" s="1"/>
      <c r="E117" s="1"/>
      <c r="F117" s="1"/>
      <c r="G117" s="1"/>
      <c r="H117" s="1"/>
      <c r="I117" s="1"/>
      <c r="J117" s="1"/>
      <c r="P117" s="1"/>
      <c r="Q117" s="1"/>
      <c r="R117" s="1"/>
      <c r="S117" s="1"/>
      <c r="T117" s="1"/>
      <c r="U117" s="1"/>
      <c r="V117" s="1"/>
      <c r="W117" s="1"/>
      <c r="X117" s="1"/>
      <c r="Y117" s="1"/>
      <c r="Z117" s="1"/>
    </row>
    <row r="118" spans="1:26">
      <c r="A118" s="1"/>
      <c r="B118" s="1"/>
      <c r="C118" s="1"/>
      <c r="D118" s="1"/>
      <c r="E118" s="1"/>
      <c r="F118" s="1"/>
      <c r="G118" s="1"/>
      <c r="H118" s="1"/>
      <c r="I118" s="1"/>
      <c r="J118" s="1"/>
      <c r="P118" s="1"/>
      <c r="Q118" s="1"/>
      <c r="R118" s="1"/>
      <c r="S118" s="1"/>
      <c r="T118" s="1"/>
      <c r="U118" s="1"/>
      <c r="V118" s="1"/>
      <c r="W118" s="1"/>
      <c r="X118" s="1"/>
      <c r="Y118" s="1"/>
      <c r="Z118" s="1"/>
    </row>
    <row r="119" spans="1:26">
      <c r="A119" s="1"/>
      <c r="B119" s="1"/>
      <c r="C119" s="1"/>
      <c r="D119" s="1"/>
      <c r="E119" s="1"/>
      <c r="F119" s="1"/>
      <c r="G119" s="1"/>
      <c r="H119" s="1"/>
      <c r="I119" s="1"/>
      <c r="J119" s="1"/>
      <c r="P119" s="1"/>
      <c r="Q119" s="1"/>
      <c r="R119" s="1"/>
      <c r="S119" s="1"/>
      <c r="T119" s="1"/>
      <c r="U119" s="1"/>
      <c r="V119" s="1"/>
      <c r="W119" s="1"/>
      <c r="X119" s="1"/>
      <c r="Y119" s="1"/>
      <c r="Z119" s="1"/>
    </row>
    <row r="120" spans="1:26">
      <c r="A120" s="1"/>
      <c r="B120" s="1"/>
      <c r="C120" s="1"/>
      <c r="D120" s="1"/>
      <c r="E120" s="1"/>
      <c r="F120" s="1"/>
      <c r="G120" s="1"/>
      <c r="H120" s="1"/>
      <c r="I120" s="1"/>
      <c r="J120" s="1"/>
      <c r="P120" s="1"/>
      <c r="Q120" s="1"/>
      <c r="R120" s="1"/>
      <c r="S120" s="1"/>
      <c r="T120" s="1"/>
      <c r="U120" s="1"/>
      <c r="V120" s="1"/>
      <c r="W120" s="1"/>
      <c r="X120" s="1"/>
      <c r="Y120" s="1"/>
      <c r="Z120" s="1"/>
    </row>
    <row r="121" spans="1:26">
      <c r="A121" s="1"/>
      <c r="B121" s="1"/>
      <c r="C121" s="1"/>
      <c r="D121" s="1"/>
      <c r="E121" s="1"/>
      <c r="F121" s="1"/>
      <c r="G121" s="1"/>
      <c r="H121" s="1"/>
      <c r="I121" s="1"/>
      <c r="J121" s="1"/>
      <c r="P121" s="1"/>
      <c r="Q121" s="1"/>
      <c r="R121" s="1"/>
      <c r="S121" s="1"/>
      <c r="T121" s="1"/>
      <c r="U121" s="1"/>
      <c r="V121" s="1"/>
      <c r="W121" s="1"/>
      <c r="X121" s="1"/>
      <c r="Y121" s="1"/>
      <c r="Z121" s="1"/>
    </row>
    <row r="122" spans="1:26">
      <c r="A122" s="1"/>
      <c r="B122" s="1"/>
      <c r="C122" s="1"/>
      <c r="D122" s="1"/>
      <c r="E122" s="1"/>
      <c r="F122" s="1"/>
      <c r="G122" s="1"/>
      <c r="H122" s="1"/>
      <c r="I122" s="1"/>
      <c r="J122" s="1"/>
      <c r="P122" s="1"/>
      <c r="Q122" s="1"/>
      <c r="R122" s="1"/>
      <c r="S122" s="1"/>
      <c r="T122" s="1"/>
      <c r="U122" s="1"/>
      <c r="V122" s="1"/>
      <c r="W122" s="1"/>
      <c r="X122" s="1"/>
      <c r="Y122" s="1"/>
      <c r="Z122" s="1"/>
    </row>
    <row r="123" spans="1:26">
      <c r="A123" s="1"/>
      <c r="B123" s="1"/>
      <c r="C123" s="1"/>
      <c r="D123" s="1"/>
      <c r="E123" s="1"/>
      <c r="F123" s="1"/>
      <c r="G123" s="1"/>
      <c r="H123" s="1"/>
      <c r="I123" s="1"/>
      <c r="J123" s="1"/>
      <c r="P123" s="1"/>
      <c r="Q123" s="1"/>
      <c r="R123" s="1"/>
      <c r="S123" s="1"/>
      <c r="T123" s="1"/>
      <c r="U123" s="1"/>
      <c r="V123" s="1"/>
      <c r="W123" s="1"/>
      <c r="X123" s="1"/>
      <c r="Y123" s="1"/>
      <c r="Z123" s="1"/>
    </row>
    <row r="124" spans="1:26">
      <c r="A124" s="1"/>
      <c r="B124" s="1"/>
      <c r="C124" s="1"/>
      <c r="D124" s="1"/>
      <c r="E124" s="1"/>
      <c r="F124" s="1"/>
      <c r="G124" s="1"/>
      <c r="H124" s="1"/>
      <c r="I124" s="1"/>
      <c r="J124" s="1"/>
      <c r="P124" s="1"/>
      <c r="Q124" s="1"/>
      <c r="R124" s="1"/>
      <c r="S124" s="1"/>
      <c r="T124" s="1"/>
      <c r="U124" s="1"/>
      <c r="V124" s="1"/>
      <c r="W124" s="1"/>
      <c r="X124" s="1"/>
      <c r="Y124" s="1"/>
      <c r="Z124" s="1"/>
    </row>
    <row r="125" spans="1:26">
      <c r="A125" s="1"/>
      <c r="B125" s="1"/>
      <c r="C125" s="1"/>
      <c r="D125" s="1"/>
      <c r="E125" s="1"/>
      <c r="F125" s="1"/>
      <c r="G125" s="1"/>
      <c r="H125" s="1"/>
      <c r="I125" s="1"/>
      <c r="J125" s="1"/>
      <c r="P125" s="1"/>
      <c r="Q125" s="1"/>
      <c r="R125" s="1"/>
      <c r="S125" s="1"/>
      <c r="T125" s="1"/>
      <c r="U125" s="1"/>
      <c r="V125" s="1"/>
      <c r="W125" s="1"/>
      <c r="X125" s="1"/>
      <c r="Y125" s="1"/>
      <c r="Z125" s="1"/>
    </row>
    <row r="126" spans="1:26">
      <c r="A126" s="1"/>
      <c r="B126" s="1"/>
      <c r="C126" s="1"/>
      <c r="D126" s="1"/>
      <c r="E126" s="1"/>
      <c r="F126" s="1"/>
      <c r="G126" s="1"/>
      <c r="H126" s="1"/>
      <c r="I126" s="1"/>
      <c r="J126" s="1"/>
      <c r="P126" s="1"/>
      <c r="Q126" s="1"/>
      <c r="R126" s="1"/>
      <c r="S126" s="1"/>
      <c r="T126" s="1"/>
      <c r="U126" s="1"/>
      <c r="V126" s="1"/>
      <c r="W126" s="1"/>
      <c r="X126" s="1"/>
      <c r="Y126" s="1"/>
      <c r="Z126" s="1"/>
    </row>
    <row r="127" spans="1:26">
      <c r="A127" s="1"/>
      <c r="B127" s="1"/>
      <c r="C127" s="1"/>
      <c r="D127" s="1"/>
      <c r="E127" s="1"/>
      <c r="F127" s="1"/>
      <c r="G127" s="1"/>
      <c r="H127" s="1"/>
      <c r="I127" s="1"/>
      <c r="J127" s="1"/>
      <c r="P127" s="1"/>
      <c r="Q127" s="1"/>
      <c r="R127" s="1"/>
      <c r="S127" s="1"/>
      <c r="T127" s="1"/>
      <c r="U127" s="1"/>
      <c r="V127" s="1"/>
      <c r="W127" s="1"/>
      <c r="X127" s="1"/>
      <c r="Y127" s="1"/>
      <c r="Z127" s="1"/>
    </row>
    <row r="128" spans="1:26">
      <c r="A128" s="1"/>
      <c r="B128" s="1"/>
      <c r="C128" s="1"/>
      <c r="D128" s="1"/>
      <c r="E128" s="1"/>
      <c r="F128" s="1"/>
      <c r="G128" s="1"/>
      <c r="H128" s="1"/>
      <c r="I128" s="1"/>
      <c r="J128" s="1"/>
      <c r="P128" s="1"/>
      <c r="Q128" s="1"/>
      <c r="R128" s="1"/>
      <c r="S128" s="1"/>
      <c r="T128" s="1"/>
      <c r="U128" s="1"/>
      <c r="V128" s="1"/>
      <c r="W128" s="1"/>
      <c r="X128" s="1"/>
      <c r="Y128" s="1"/>
      <c r="Z128" s="1"/>
    </row>
    <row r="129" spans="1:26">
      <c r="A129" s="1"/>
      <c r="B129" s="1"/>
      <c r="C129" s="1"/>
      <c r="D129" s="1"/>
      <c r="E129" s="1"/>
      <c r="F129" s="1"/>
      <c r="G129" s="1"/>
      <c r="H129" s="1"/>
      <c r="I129" s="1"/>
      <c r="J129" s="1"/>
      <c r="P129" s="1"/>
      <c r="Q129" s="1"/>
      <c r="R129" s="1"/>
      <c r="S129" s="1"/>
      <c r="T129" s="1"/>
      <c r="U129" s="1"/>
      <c r="V129" s="1"/>
      <c r="W129" s="1"/>
      <c r="X129" s="1"/>
      <c r="Y129" s="1"/>
      <c r="Z129" s="1"/>
    </row>
    <row r="130" spans="1:26">
      <c r="A130" s="1"/>
      <c r="B130" s="1"/>
      <c r="C130" s="1"/>
      <c r="D130" s="1"/>
      <c r="E130" s="1"/>
      <c r="F130" s="1"/>
      <c r="G130" s="1"/>
      <c r="H130" s="1"/>
      <c r="I130" s="1"/>
      <c r="J130" s="1"/>
      <c r="P130" s="1"/>
      <c r="Q130" s="1"/>
      <c r="R130" s="1"/>
      <c r="S130" s="1"/>
      <c r="T130" s="1"/>
      <c r="U130" s="1"/>
      <c r="V130" s="1"/>
      <c r="W130" s="1"/>
      <c r="X130" s="1"/>
      <c r="Y130" s="1"/>
      <c r="Z130" s="1"/>
    </row>
    <row r="131" spans="1:26">
      <c r="A131" s="1"/>
      <c r="B131" s="1"/>
      <c r="C131" s="1"/>
      <c r="D131" s="1"/>
      <c r="E131" s="1"/>
      <c r="F131" s="1"/>
      <c r="G131" s="1"/>
      <c r="H131" s="1"/>
      <c r="I131" s="1"/>
      <c r="J131" s="1"/>
      <c r="P131" s="1"/>
      <c r="Q131" s="1"/>
      <c r="R131" s="1"/>
      <c r="S131" s="1"/>
      <c r="T131" s="1"/>
      <c r="U131" s="1"/>
      <c r="V131" s="1"/>
      <c r="W131" s="1"/>
      <c r="X131" s="1"/>
      <c r="Y131" s="1"/>
      <c r="Z131" s="1"/>
    </row>
    <row r="132" spans="1:26">
      <c r="A132" s="1"/>
      <c r="B132" s="1"/>
      <c r="C132" s="1"/>
      <c r="D132" s="1"/>
      <c r="E132" s="1"/>
      <c r="F132" s="1"/>
      <c r="G132" s="1"/>
      <c r="H132" s="1"/>
      <c r="I132" s="1"/>
      <c r="J132" s="1"/>
      <c r="P132" s="1"/>
      <c r="Q132" s="1"/>
      <c r="R132" s="1"/>
      <c r="S132" s="1"/>
      <c r="T132" s="1"/>
      <c r="U132" s="1"/>
      <c r="V132" s="1"/>
      <c r="W132" s="1"/>
      <c r="X132" s="1"/>
      <c r="Y132" s="1"/>
      <c r="Z132" s="1"/>
    </row>
    <row r="133" spans="1:26">
      <c r="A133" s="1"/>
      <c r="B133" s="1"/>
      <c r="C133" s="1"/>
      <c r="D133" s="1"/>
      <c r="E133" s="1"/>
      <c r="F133" s="1"/>
      <c r="G133" s="1"/>
      <c r="H133" s="1"/>
      <c r="I133" s="1"/>
      <c r="J133" s="1"/>
      <c r="P133" s="1"/>
      <c r="Q133" s="1"/>
      <c r="R133" s="1"/>
      <c r="S133" s="1"/>
      <c r="T133" s="1"/>
      <c r="U133" s="1"/>
      <c r="V133" s="1"/>
      <c r="W133" s="1"/>
      <c r="X133" s="1"/>
      <c r="Y133" s="1"/>
      <c r="Z133" s="1"/>
    </row>
    <row r="134" spans="1:26">
      <c r="A134" s="1"/>
      <c r="B134" s="1"/>
      <c r="C134" s="1"/>
      <c r="D134" s="1"/>
      <c r="E134" s="1"/>
      <c r="F134" s="1"/>
      <c r="G134" s="1"/>
      <c r="H134" s="1"/>
      <c r="I134" s="1"/>
      <c r="J134" s="1"/>
      <c r="P134" s="1"/>
      <c r="Q134" s="1"/>
      <c r="R134" s="1"/>
      <c r="S134" s="1"/>
      <c r="T134" s="1"/>
      <c r="U134" s="1"/>
      <c r="V134" s="1"/>
      <c r="W134" s="1"/>
      <c r="X134" s="1"/>
      <c r="Y134" s="1"/>
      <c r="Z134" s="1"/>
    </row>
    <row r="135" spans="1:26">
      <c r="A135" s="1"/>
      <c r="B135" s="1"/>
      <c r="C135" s="1"/>
      <c r="D135" s="1"/>
      <c r="E135" s="1"/>
      <c r="F135" s="1"/>
      <c r="G135" s="1"/>
      <c r="H135" s="1"/>
      <c r="I135" s="1"/>
      <c r="J135" s="1"/>
      <c r="P135" s="1"/>
      <c r="Q135" s="1"/>
      <c r="R135" s="1"/>
      <c r="S135" s="1"/>
      <c r="T135" s="1"/>
      <c r="U135" s="1"/>
      <c r="V135" s="1"/>
      <c r="W135" s="1"/>
      <c r="X135" s="1"/>
      <c r="Y135" s="1"/>
      <c r="Z135" s="1"/>
    </row>
    <row r="136" spans="1:26">
      <c r="A136" s="1"/>
      <c r="B136" s="1"/>
      <c r="C136" s="1"/>
      <c r="D136" s="1"/>
      <c r="E136" s="1"/>
      <c r="F136" s="1"/>
      <c r="G136" s="1"/>
      <c r="H136" s="1"/>
      <c r="I136" s="1"/>
      <c r="J136" s="1"/>
      <c r="P136" s="1"/>
      <c r="Q136" s="1"/>
      <c r="R136" s="1"/>
      <c r="S136" s="1"/>
      <c r="T136" s="1"/>
      <c r="U136" s="1"/>
      <c r="V136" s="1"/>
      <c r="W136" s="1"/>
      <c r="X136" s="1"/>
      <c r="Y136" s="1"/>
      <c r="Z136" s="1"/>
    </row>
    <row r="137" spans="1:26">
      <c r="A137" s="1"/>
      <c r="B137" s="1"/>
      <c r="C137" s="1"/>
      <c r="D137" s="1"/>
      <c r="E137" s="1"/>
      <c r="F137" s="1"/>
      <c r="G137" s="1"/>
      <c r="H137" s="1"/>
      <c r="I137" s="1"/>
      <c r="J137" s="1"/>
      <c r="P137" s="1"/>
      <c r="Q137" s="1"/>
      <c r="R137" s="1"/>
      <c r="S137" s="1"/>
      <c r="T137" s="1"/>
      <c r="U137" s="1"/>
      <c r="V137" s="1"/>
      <c r="W137" s="1"/>
      <c r="X137" s="1"/>
      <c r="Y137" s="1"/>
      <c r="Z137" s="1"/>
    </row>
    <row r="138" spans="1:26">
      <c r="A138" s="1"/>
      <c r="B138" s="1"/>
      <c r="C138" s="1"/>
      <c r="D138" s="1"/>
      <c r="E138" s="1"/>
      <c r="F138" s="1"/>
      <c r="G138" s="1"/>
      <c r="H138" s="1"/>
      <c r="I138" s="1"/>
      <c r="J138" s="1"/>
      <c r="P138" s="1"/>
      <c r="Q138" s="1"/>
      <c r="R138" s="1"/>
      <c r="S138" s="1"/>
      <c r="T138" s="1"/>
      <c r="U138" s="1"/>
      <c r="V138" s="1"/>
      <c r="W138" s="1"/>
      <c r="X138" s="1"/>
      <c r="Y138" s="1"/>
      <c r="Z138" s="1"/>
    </row>
    <row r="139" spans="1:26">
      <c r="A139" s="1"/>
      <c r="B139" s="1"/>
      <c r="C139" s="1"/>
      <c r="D139" s="1"/>
      <c r="E139" s="1"/>
      <c r="F139" s="1"/>
      <c r="G139" s="1"/>
      <c r="H139" s="1"/>
      <c r="I139" s="1"/>
      <c r="J139" s="1"/>
      <c r="P139" s="1"/>
      <c r="Q139" s="1"/>
      <c r="R139" s="1"/>
      <c r="S139" s="1"/>
      <c r="T139" s="1"/>
      <c r="U139" s="1"/>
      <c r="V139" s="1"/>
      <c r="W139" s="1"/>
      <c r="X139" s="1"/>
      <c r="Y139" s="1"/>
      <c r="Z139" s="1"/>
    </row>
    <row r="140" spans="1:26">
      <c r="A140" s="1"/>
      <c r="B140" s="1"/>
      <c r="C140" s="1"/>
      <c r="D140" s="1"/>
      <c r="E140" s="1"/>
      <c r="F140" s="1"/>
      <c r="G140" s="1"/>
      <c r="H140" s="1"/>
      <c r="I140" s="1"/>
      <c r="J140" s="1"/>
      <c r="P140" s="1"/>
      <c r="Q140" s="1"/>
      <c r="R140" s="1"/>
      <c r="S140" s="1"/>
      <c r="T140" s="1"/>
      <c r="U140" s="1"/>
      <c r="V140" s="1"/>
      <c r="W140" s="1"/>
      <c r="X140" s="1"/>
      <c r="Y140" s="1"/>
      <c r="Z140" s="1"/>
    </row>
    <row r="141" spans="1:26">
      <c r="A141" s="1"/>
      <c r="B141" s="1"/>
      <c r="C141" s="1"/>
      <c r="D141" s="1"/>
      <c r="E141" s="1"/>
      <c r="F141" s="1"/>
      <c r="G141" s="1"/>
      <c r="H141" s="1"/>
      <c r="I141" s="1"/>
      <c r="J141" s="1"/>
      <c r="P141" s="1"/>
      <c r="Q141" s="1"/>
      <c r="R141" s="1"/>
      <c r="S141" s="1"/>
      <c r="T141" s="1"/>
      <c r="U141" s="1"/>
      <c r="V141" s="1"/>
      <c r="W141" s="1"/>
      <c r="X141" s="1"/>
      <c r="Y141" s="1"/>
      <c r="Z141" s="1"/>
    </row>
    <row r="142" spans="1:26">
      <c r="A142" s="1"/>
      <c r="B142" s="1"/>
      <c r="C142" s="1"/>
      <c r="D142" s="1"/>
      <c r="E142" s="1"/>
      <c r="F142" s="1"/>
      <c r="G142" s="1"/>
      <c r="H142" s="1"/>
      <c r="I142" s="1"/>
      <c r="J142" s="1"/>
      <c r="P142" s="1"/>
      <c r="Q142" s="1"/>
      <c r="R142" s="1"/>
      <c r="S142" s="1"/>
      <c r="T142" s="1"/>
      <c r="U142" s="1"/>
      <c r="V142" s="1"/>
      <c r="W142" s="1"/>
      <c r="X142" s="1"/>
      <c r="Y142" s="1"/>
      <c r="Z142" s="1"/>
    </row>
    <row r="143" spans="1:26">
      <c r="A143" s="1"/>
      <c r="B143" s="1"/>
      <c r="C143" s="1"/>
      <c r="D143" s="1"/>
      <c r="E143" s="1"/>
      <c r="F143" s="1"/>
      <c r="G143" s="1"/>
      <c r="H143" s="1"/>
      <c r="I143" s="1"/>
      <c r="J143" s="1"/>
      <c r="P143" s="1"/>
      <c r="Q143" s="1"/>
      <c r="R143" s="1"/>
      <c r="S143" s="1"/>
      <c r="T143" s="1"/>
      <c r="U143" s="1"/>
      <c r="V143" s="1"/>
      <c r="W143" s="1"/>
      <c r="X143" s="1"/>
      <c r="Y143" s="1"/>
      <c r="Z143" s="1"/>
    </row>
    <row r="144" spans="1:26">
      <c r="A144" s="1"/>
      <c r="B144" s="1"/>
      <c r="C144" s="1"/>
      <c r="D144" s="1"/>
      <c r="E144" s="1"/>
      <c r="F144" s="1"/>
      <c r="G144" s="1"/>
      <c r="H144" s="1"/>
      <c r="I144" s="1"/>
      <c r="J144" s="1"/>
      <c r="P144" s="1"/>
      <c r="Q144" s="1"/>
      <c r="R144" s="1"/>
      <c r="S144" s="1"/>
      <c r="T144" s="1"/>
      <c r="U144" s="1"/>
      <c r="V144" s="1"/>
      <c r="W144" s="1"/>
      <c r="X144" s="1"/>
      <c r="Y144" s="1"/>
      <c r="Z144" s="1"/>
    </row>
    <row r="145" spans="1:26">
      <c r="A145" s="1"/>
      <c r="B145" s="1"/>
      <c r="C145" s="1"/>
      <c r="D145" s="1"/>
      <c r="E145" s="1"/>
      <c r="F145" s="1"/>
      <c r="G145" s="1"/>
      <c r="H145" s="1"/>
      <c r="I145" s="1"/>
      <c r="J145" s="1"/>
      <c r="P145" s="1"/>
      <c r="Q145" s="1"/>
      <c r="R145" s="1"/>
      <c r="S145" s="1"/>
      <c r="T145" s="1"/>
      <c r="U145" s="1"/>
      <c r="V145" s="1"/>
      <c r="W145" s="1"/>
      <c r="X145" s="1"/>
      <c r="Y145" s="1"/>
      <c r="Z145" s="1"/>
    </row>
    <row r="146" spans="1:26">
      <c r="A146" s="1"/>
      <c r="B146" s="1"/>
      <c r="C146" s="1"/>
      <c r="D146" s="1"/>
      <c r="E146" s="1"/>
      <c r="F146" s="1"/>
      <c r="G146" s="1"/>
      <c r="H146" s="1"/>
      <c r="I146" s="1"/>
      <c r="J146" s="1"/>
      <c r="P146" s="1"/>
      <c r="Q146" s="1"/>
      <c r="R146" s="1"/>
      <c r="S146" s="1"/>
      <c r="T146" s="1"/>
      <c r="U146" s="1"/>
      <c r="V146" s="1"/>
      <c r="W146" s="1"/>
      <c r="X146" s="1"/>
      <c r="Y146" s="1"/>
      <c r="Z146" s="1"/>
    </row>
    <row r="147" spans="1:26">
      <c r="A147" s="1"/>
      <c r="B147" s="1"/>
      <c r="C147" s="1"/>
      <c r="D147" s="1"/>
      <c r="E147" s="1"/>
      <c r="F147" s="1"/>
      <c r="G147" s="1"/>
      <c r="H147" s="1"/>
      <c r="I147" s="1"/>
      <c r="J147" s="1"/>
      <c r="P147" s="1"/>
      <c r="Q147" s="1"/>
      <c r="R147" s="1"/>
      <c r="S147" s="1"/>
      <c r="T147" s="1"/>
      <c r="U147" s="1"/>
      <c r="V147" s="1"/>
      <c r="W147" s="1"/>
      <c r="X147" s="1"/>
      <c r="Y147" s="1"/>
      <c r="Z147" s="1"/>
    </row>
    <row r="148" spans="1:26">
      <c r="A148" s="1"/>
      <c r="B148" s="1"/>
      <c r="C148" s="1"/>
      <c r="D148" s="1"/>
      <c r="E148" s="1"/>
      <c r="F148" s="1"/>
      <c r="G148" s="1"/>
      <c r="H148" s="1"/>
      <c r="I148" s="1"/>
      <c r="J148" s="1"/>
      <c r="P148" s="1"/>
      <c r="Q148" s="1"/>
      <c r="R148" s="1"/>
      <c r="S148" s="1"/>
      <c r="T148" s="1"/>
      <c r="U148" s="1"/>
      <c r="V148" s="1"/>
      <c r="W148" s="1"/>
      <c r="X148" s="1"/>
      <c r="Y148" s="1"/>
      <c r="Z148" s="1"/>
    </row>
    <row r="149" spans="1:26">
      <c r="A149" s="1"/>
      <c r="B149" s="1"/>
      <c r="C149" s="1"/>
      <c r="D149" s="1"/>
      <c r="E149" s="1"/>
      <c r="F149" s="1"/>
      <c r="G149" s="1"/>
      <c r="H149" s="1"/>
      <c r="I149" s="1"/>
      <c r="J149" s="1"/>
      <c r="P149" s="1"/>
      <c r="Q149" s="1"/>
      <c r="R149" s="1"/>
      <c r="S149" s="1"/>
      <c r="T149" s="1"/>
      <c r="U149" s="1"/>
      <c r="V149" s="1"/>
      <c r="W149" s="1"/>
      <c r="X149" s="1"/>
      <c r="Y149" s="1"/>
      <c r="Z149" s="1"/>
    </row>
    <row r="150" spans="1:26">
      <c r="A150" s="1"/>
      <c r="B150" s="1"/>
      <c r="C150" s="1"/>
      <c r="D150" s="1"/>
      <c r="E150" s="1"/>
      <c r="F150" s="1"/>
      <c r="G150" s="1"/>
      <c r="H150" s="1"/>
      <c r="I150" s="1"/>
      <c r="J150" s="1"/>
      <c r="P150" s="1"/>
      <c r="Q150" s="1"/>
      <c r="R150" s="1"/>
      <c r="S150" s="1"/>
      <c r="T150" s="1"/>
      <c r="U150" s="1"/>
      <c r="V150" s="1"/>
      <c r="W150" s="1"/>
      <c r="X150" s="1"/>
      <c r="Y150" s="1"/>
      <c r="Z150" s="1"/>
    </row>
    <row r="151" spans="1:26">
      <c r="A151" s="1"/>
      <c r="B151" s="1"/>
      <c r="C151" s="1"/>
      <c r="D151" s="1"/>
      <c r="E151" s="1"/>
      <c r="F151" s="1"/>
      <c r="G151" s="1"/>
      <c r="H151" s="1"/>
      <c r="I151" s="1"/>
      <c r="J151" s="1"/>
      <c r="P151" s="1"/>
      <c r="Q151" s="1"/>
      <c r="R151" s="1"/>
      <c r="S151" s="1"/>
      <c r="T151" s="1"/>
      <c r="U151" s="1"/>
      <c r="V151" s="1"/>
      <c r="W151" s="1"/>
      <c r="X151" s="1"/>
      <c r="Y151" s="1"/>
      <c r="Z151" s="1"/>
    </row>
    <row r="152" spans="1:26">
      <c r="A152" s="1"/>
      <c r="B152" s="1"/>
      <c r="C152" s="1"/>
      <c r="D152" s="1"/>
      <c r="E152" s="1"/>
      <c r="F152" s="1"/>
      <c r="G152" s="1"/>
      <c r="H152" s="1"/>
      <c r="I152" s="1"/>
      <c r="J152" s="1"/>
      <c r="P152" s="1"/>
      <c r="Q152" s="1"/>
      <c r="R152" s="1"/>
      <c r="S152" s="1"/>
      <c r="T152" s="1"/>
      <c r="U152" s="1"/>
      <c r="V152" s="1"/>
      <c r="W152" s="1"/>
      <c r="X152" s="1"/>
      <c r="Y152" s="1"/>
      <c r="Z152" s="1"/>
    </row>
    <row r="153" spans="1:26">
      <c r="A153" s="1"/>
      <c r="B153" s="1"/>
      <c r="C153" s="1"/>
      <c r="D153" s="1"/>
      <c r="E153" s="1"/>
      <c r="F153" s="1"/>
      <c r="G153" s="1"/>
      <c r="H153" s="1"/>
      <c r="I153" s="1"/>
      <c r="J153" s="1"/>
      <c r="P153" s="1"/>
      <c r="Q153" s="1"/>
      <c r="R153" s="1"/>
      <c r="S153" s="1"/>
      <c r="T153" s="1"/>
      <c r="U153" s="1"/>
      <c r="V153" s="1"/>
      <c r="W153" s="1"/>
      <c r="X153" s="1"/>
      <c r="Y153" s="1"/>
      <c r="Z153" s="1"/>
    </row>
    <row r="154" spans="1:26">
      <c r="A154" s="1"/>
      <c r="B154" s="1"/>
      <c r="C154" s="1"/>
      <c r="D154" s="1"/>
      <c r="E154" s="1"/>
      <c r="F154" s="1"/>
      <c r="G154" s="1"/>
      <c r="H154" s="1"/>
      <c r="I154" s="1"/>
      <c r="J154" s="1"/>
      <c r="P154" s="1"/>
      <c r="Q154" s="1"/>
      <c r="R154" s="1"/>
      <c r="S154" s="1"/>
      <c r="T154" s="1"/>
      <c r="U154" s="1"/>
      <c r="V154" s="1"/>
      <c r="W154" s="1"/>
      <c r="X154" s="1"/>
      <c r="Y154" s="1"/>
      <c r="Z154" s="1"/>
    </row>
    <row r="155" spans="1:26">
      <c r="A155" s="1"/>
      <c r="B155" s="1"/>
      <c r="C155" s="1"/>
      <c r="D155" s="1"/>
      <c r="E155" s="1"/>
      <c r="F155" s="1"/>
      <c r="G155" s="1"/>
      <c r="H155" s="1"/>
      <c r="I155" s="1"/>
      <c r="J155" s="1"/>
      <c r="P155" s="1"/>
      <c r="Q155" s="1"/>
      <c r="R155" s="1"/>
      <c r="S155" s="1"/>
      <c r="T155" s="1"/>
      <c r="U155" s="1"/>
      <c r="V155" s="1"/>
      <c r="W155" s="1"/>
      <c r="X155" s="1"/>
      <c r="Y155" s="1"/>
      <c r="Z155" s="1"/>
    </row>
    <row r="156" spans="1:26">
      <c r="A156" s="1"/>
      <c r="B156" s="1"/>
      <c r="C156" s="1"/>
      <c r="D156" s="1"/>
      <c r="E156" s="1"/>
      <c r="F156" s="1"/>
      <c r="G156" s="1"/>
      <c r="H156" s="1"/>
      <c r="I156" s="1"/>
      <c r="J156" s="1"/>
      <c r="P156" s="1"/>
      <c r="Q156" s="1"/>
      <c r="R156" s="1"/>
      <c r="S156" s="1"/>
      <c r="T156" s="1"/>
      <c r="U156" s="1"/>
      <c r="V156" s="1"/>
      <c r="W156" s="1"/>
      <c r="X156" s="1"/>
      <c r="Y156" s="1"/>
      <c r="Z156" s="1"/>
    </row>
    <row r="157" spans="1:26">
      <c r="A157" s="1"/>
      <c r="B157" s="1"/>
      <c r="C157" s="1"/>
      <c r="D157" s="1"/>
      <c r="E157" s="1"/>
      <c r="F157" s="1"/>
      <c r="G157" s="1"/>
      <c r="H157" s="1"/>
      <c r="I157" s="1"/>
      <c r="J157" s="1"/>
      <c r="P157" s="1"/>
      <c r="Q157" s="1"/>
      <c r="R157" s="1"/>
      <c r="S157" s="1"/>
      <c r="T157" s="1"/>
      <c r="U157" s="1"/>
      <c r="V157" s="1"/>
      <c r="W157" s="1"/>
      <c r="X157" s="1"/>
      <c r="Y157" s="1"/>
      <c r="Z157" s="1"/>
    </row>
    <row r="158" spans="1:26">
      <c r="A158" s="1"/>
      <c r="B158" s="1"/>
      <c r="C158" s="1"/>
      <c r="D158" s="1"/>
      <c r="E158" s="1"/>
      <c r="F158" s="1"/>
      <c r="G158" s="1"/>
      <c r="H158" s="1"/>
      <c r="I158" s="1"/>
      <c r="J158" s="1"/>
      <c r="P158" s="1"/>
      <c r="Q158" s="1"/>
      <c r="R158" s="1"/>
      <c r="S158" s="1"/>
      <c r="T158" s="1"/>
      <c r="U158" s="1"/>
      <c r="V158" s="1"/>
      <c r="W158" s="1"/>
      <c r="X158" s="1"/>
      <c r="Y158" s="1"/>
      <c r="Z158" s="1"/>
    </row>
    <row r="159" spans="1:26">
      <c r="A159" s="1"/>
      <c r="B159" s="1"/>
      <c r="C159" s="1"/>
      <c r="D159" s="1"/>
      <c r="E159" s="1"/>
      <c r="F159" s="1"/>
      <c r="G159" s="1"/>
      <c r="H159" s="1"/>
      <c r="I159" s="1"/>
      <c r="J159" s="1"/>
      <c r="P159" s="1"/>
      <c r="Q159" s="1"/>
      <c r="R159" s="1"/>
      <c r="S159" s="1"/>
      <c r="T159" s="1"/>
      <c r="U159" s="1"/>
      <c r="V159" s="1"/>
      <c r="W159" s="1"/>
      <c r="X159" s="1"/>
      <c r="Y159" s="1"/>
      <c r="Z159" s="1"/>
    </row>
    <row r="160" spans="1:26">
      <c r="A160" s="1"/>
      <c r="B160" s="1"/>
      <c r="C160" s="1"/>
      <c r="D160" s="1"/>
      <c r="E160" s="1"/>
      <c r="F160" s="1"/>
      <c r="G160" s="1"/>
      <c r="H160" s="1"/>
      <c r="I160" s="1"/>
      <c r="J160" s="1"/>
      <c r="P160" s="1"/>
      <c r="Q160" s="1"/>
      <c r="R160" s="1"/>
      <c r="S160" s="1"/>
      <c r="T160" s="1"/>
      <c r="U160" s="1"/>
      <c r="V160" s="1"/>
      <c r="W160" s="1"/>
      <c r="X160" s="1"/>
      <c r="Y160" s="1"/>
      <c r="Z160" s="1"/>
    </row>
    <row r="161" spans="1:26">
      <c r="A161" s="1"/>
      <c r="B161" s="1"/>
      <c r="C161" s="1"/>
      <c r="D161" s="1"/>
      <c r="E161" s="1"/>
      <c r="F161" s="1"/>
      <c r="G161" s="1"/>
      <c r="H161" s="1"/>
      <c r="I161" s="1"/>
      <c r="J161" s="1"/>
      <c r="P161" s="1"/>
      <c r="Q161" s="1"/>
      <c r="R161" s="1"/>
      <c r="S161" s="1"/>
      <c r="T161" s="1"/>
      <c r="U161" s="1"/>
      <c r="V161" s="1"/>
      <c r="W161" s="1"/>
      <c r="X161" s="1"/>
      <c r="Y161" s="1"/>
      <c r="Z161" s="1"/>
    </row>
    <row r="162" spans="1:26">
      <c r="A162" s="1"/>
      <c r="B162" s="1"/>
      <c r="C162" s="1"/>
      <c r="D162" s="1"/>
      <c r="E162" s="1"/>
      <c r="F162" s="1"/>
      <c r="G162" s="1"/>
      <c r="H162" s="1"/>
      <c r="I162" s="1"/>
      <c r="J162" s="1"/>
      <c r="P162" s="1"/>
      <c r="Q162" s="1"/>
      <c r="R162" s="1"/>
      <c r="S162" s="1"/>
      <c r="T162" s="1"/>
      <c r="U162" s="1"/>
      <c r="V162" s="1"/>
      <c r="W162" s="1"/>
      <c r="X162" s="1"/>
      <c r="Y162" s="1"/>
      <c r="Z162" s="1"/>
    </row>
    <row r="163" spans="1:26">
      <c r="A163" s="1"/>
      <c r="B163" s="1"/>
      <c r="C163" s="1"/>
      <c r="D163" s="1"/>
      <c r="E163" s="1"/>
      <c r="F163" s="1"/>
      <c r="G163" s="1"/>
      <c r="H163" s="1"/>
      <c r="I163" s="1"/>
      <c r="J163" s="1"/>
      <c r="P163" s="1"/>
      <c r="Q163" s="1"/>
      <c r="R163" s="1"/>
      <c r="S163" s="1"/>
      <c r="T163" s="1"/>
      <c r="U163" s="1"/>
      <c r="V163" s="1"/>
      <c r="W163" s="1"/>
      <c r="X163" s="1"/>
      <c r="Y163" s="1"/>
      <c r="Z163" s="1"/>
    </row>
    <row r="164" spans="1:26">
      <c r="A164" s="1"/>
      <c r="B164" s="1"/>
      <c r="C164" s="1"/>
      <c r="D164" s="1"/>
      <c r="E164" s="1"/>
      <c r="F164" s="1"/>
      <c r="G164" s="1"/>
      <c r="H164" s="1"/>
      <c r="I164" s="1"/>
      <c r="J164" s="1"/>
      <c r="P164" s="1"/>
      <c r="Q164" s="1"/>
      <c r="R164" s="1"/>
      <c r="S164" s="1"/>
      <c r="T164" s="1"/>
      <c r="U164" s="1"/>
      <c r="V164" s="1"/>
      <c r="W164" s="1"/>
      <c r="X164" s="1"/>
      <c r="Y164" s="1"/>
      <c r="Z164" s="1"/>
    </row>
    <row r="165" spans="1:26">
      <c r="A165" s="1"/>
      <c r="B165" s="1"/>
      <c r="C165" s="1"/>
      <c r="D165" s="1"/>
      <c r="E165" s="1"/>
      <c r="F165" s="1"/>
      <c r="G165" s="1"/>
      <c r="H165" s="1"/>
      <c r="I165" s="1"/>
      <c r="J165" s="1"/>
      <c r="P165" s="1"/>
      <c r="Q165" s="1"/>
      <c r="R165" s="1"/>
      <c r="S165" s="1"/>
      <c r="T165" s="1"/>
      <c r="U165" s="1"/>
      <c r="V165" s="1"/>
      <c r="W165" s="1"/>
      <c r="X165" s="1"/>
      <c r="Y165" s="1"/>
      <c r="Z165" s="1"/>
    </row>
    <row r="166" spans="1:26">
      <c r="A166" s="1"/>
      <c r="B166" s="1"/>
      <c r="C166" s="1"/>
      <c r="D166" s="1"/>
      <c r="E166" s="1"/>
      <c r="F166" s="1"/>
      <c r="G166" s="1"/>
      <c r="H166" s="1"/>
      <c r="I166" s="1"/>
      <c r="J166" s="1"/>
      <c r="P166" s="1"/>
      <c r="Q166" s="1"/>
      <c r="R166" s="1"/>
      <c r="S166" s="1"/>
      <c r="T166" s="1"/>
      <c r="U166" s="1"/>
      <c r="V166" s="1"/>
      <c r="W166" s="1"/>
      <c r="X166" s="1"/>
      <c r="Y166" s="1"/>
      <c r="Z166" s="1"/>
    </row>
    <row r="167" spans="1:26">
      <c r="A167" s="1"/>
      <c r="B167" s="1"/>
      <c r="C167" s="1"/>
      <c r="D167" s="1"/>
      <c r="E167" s="1"/>
      <c r="F167" s="1"/>
      <c r="G167" s="1"/>
      <c r="H167" s="1"/>
      <c r="I167" s="1"/>
      <c r="J167" s="1"/>
      <c r="P167" s="1"/>
      <c r="Q167" s="1"/>
      <c r="R167" s="1"/>
      <c r="S167" s="1"/>
      <c r="T167" s="1"/>
      <c r="U167" s="1"/>
      <c r="V167" s="1"/>
      <c r="W167" s="1"/>
      <c r="X167" s="1"/>
      <c r="Y167" s="1"/>
      <c r="Z167" s="1"/>
    </row>
    <row r="168" spans="1:26">
      <c r="A168" s="1"/>
      <c r="B168" s="1"/>
      <c r="C168" s="1"/>
      <c r="D168" s="1"/>
      <c r="E168" s="1"/>
      <c r="F168" s="1"/>
      <c r="G168" s="1"/>
      <c r="H168" s="1"/>
      <c r="I168" s="1"/>
      <c r="J168" s="1"/>
      <c r="P168" s="1"/>
      <c r="Q168" s="1"/>
      <c r="R168" s="1"/>
      <c r="S168" s="1"/>
      <c r="T168" s="1"/>
      <c r="U168" s="1"/>
      <c r="V168" s="1"/>
      <c r="W168" s="1"/>
      <c r="X168" s="1"/>
      <c r="Y168" s="1"/>
      <c r="Z168" s="1"/>
    </row>
    <row r="169" spans="1:26">
      <c r="A169" s="1"/>
      <c r="B169" s="1"/>
      <c r="C169" s="1"/>
      <c r="D169" s="1"/>
      <c r="E169" s="1"/>
      <c r="F169" s="1"/>
      <c r="G169" s="1"/>
      <c r="H169" s="1"/>
      <c r="I169" s="1"/>
      <c r="J169" s="1"/>
      <c r="P169" s="1"/>
      <c r="Q169" s="1"/>
      <c r="R169" s="1"/>
      <c r="S169" s="1"/>
      <c r="T169" s="1"/>
      <c r="U169" s="1"/>
      <c r="V169" s="1"/>
      <c r="W169" s="1"/>
      <c r="X169" s="1"/>
      <c r="Y169" s="1"/>
      <c r="Z169" s="1"/>
    </row>
    <row r="170" spans="1:26">
      <c r="A170" s="1"/>
      <c r="B170" s="1"/>
      <c r="C170" s="1"/>
      <c r="D170" s="1"/>
      <c r="E170" s="1"/>
      <c r="F170" s="1"/>
      <c r="G170" s="1"/>
      <c r="H170" s="1"/>
      <c r="I170" s="1"/>
      <c r="J170" s="1"/>
      <c r="P170" s="1"/>
      <c r="Q170" s="1"/>
      <c r="R170" s="1"/>
      <c r="S170" s="1"/>
      <c r="T170" s="1"/>
      <c r="U170" s="1"/>
      <c r="V170" s="1"/>
      <c r="W170" s="1"/>
      <c r="X170" s="1"/>
      <c r="Y170" s="1"/>
      <c r="Z170" s="1"/>
    </row>
    <row r="171" spans="1:26">
      <c r="A171" s="1"/>
      <c r="B171" s="1"/>
      <c r="C171" s="1"/>
      <c r="D171" s="1"/>
      <c r="E171" s="1"/>
      <c r="F171" s="1"/>
      <c r="G171" s="1"/>
      <c r="H171" s="1"/>
      <c r="I171" s="1"/>
      <c r="J171" s="1"/>
      <c r="P171" s="1"/>
      <c r="Q171" s="1"/>
      <c r="R171" s="1"/>
      <c r="S171" s="1"/>
      <c r="T171" s="1"/>
      <c r="U171" s="1"/>
      <c r="V171" s="1"/>
      <c r="W171" s="1"/>
      <c r="X171" s="1"/>
      <c r="Y171" s="1"/>
      <c r="Z171" s="1"/>
    </row>
    <row r="172" spans="1:26">
      <c r="A172" s="1"/>
      <c r="B172" s="1"/>
      <c r="C172" s="1"/>
      <c r="D172" s="1"/>
      <c r="E172" s="1"/>
      <c r="F172" s="1"/>
      <c r="G172" s="1"/>
      <c r="H172" s="1"/>
      <c r="I172" s="1"/>
      <c r="J172" s="1"/>
      <c r="P172" s="1"/>
      <c r="Q172" s="1"/>
      <c r="R172" s="1"/>
      <c r="S172" s="1"/>
      <c r="T172" s="1"/>
      <c r="U172" s="1"/>
      <c r="V172" s="1"/>
      <c r="W172" s="1"/>
      <c r="X172" s="1"/>
      <c r="Y172" s="1"/>
      <c r="Z172" s="1"/>
    </row>
    <row r="173" spans="1:26">
      <c r="A173" s="1"/>
      <c r="B173" s="1"/>
      <c r="C173" s="1"/>
      <c r="D173" s="1"/>
      <c r="E173" s="1"/>
      <c r="F173" s="1"/>
      <c r="G173" s="1"/>
      <c r="H173" s="1"/>
      <c r="I173" s="1"/>
      <c r="J173" s="1"/>
      <c r="P173" s="1"/>
      <c r="Q173" s="1"/>
      <c r="R173" s="1"/>
      <c r="S173" s="1"/>
      <c r="T173" s="1"/>
      <c r="U173" s="1"/>
      <c r="V173" s="1"/>
      <c r="W173" s="1"/>
      <c r="X173" s="1"/>
      <c r="Y173" s="1"/>
      <c r="Z173" s="1"/>
    </row>
    <row r="174" spans="1:26">
      <c r="A174" s="1"/>
      <c r="B174" s="1"/>
      <c r="C174" s="1"/>
      <c r="D174" s="1"/>
      <c r="E174" s="1"/>
      <c r="F174" s="1"/>
      <c r="G174" s="1"/>
      <c r="H174" s="1"/>
      <c r="I174" s="1"/>
      <c r="J174" s="1"/>
      <c r="P174" s="1"/>
      <c r="Q174" s="1"/>
      <c r="R174" s="1"/>
      <c r="S174" s="1"/>
      <c r="T174" s="1"/>
      <c r="U174" s="1"/>
      <c r="V174" s="1"/>
      <c r="W174" s="1"/>
      <c r="X174" s="1"/>
      <c r="Y174" s="1"/>
      <c r="Z174" s="1"/>
    </row>
    <row r="175" spans="1:26">
      <c r="A175" s="1"/>
      <c r="B175" s="1"/>
      <c r="C175" s="1"/>
      <c r="D175" s="1"/>
      <c r="E175" s="1"/>
      <c r="F175" s="1"/>
      <c r="G175" s="1"/>
      <c r="H175" s="1"/>
      <c r="I175" s="1"/>
      <c r="J175" s="1"/>
      <c r="P175" s="1"/>
      <c r="Q175" s="1"/>
      <c r="R175" s="1"/>
      <c r="S175" s="1"/>
      <c r="T175" s="1"/>
      <c r="U175" s="1"/>
      <c r="V175" s="1"/>
      <c r="W175" s="1"/>
      <c r="X175" s="1"/>
      <c r="Y175" s="1"/>
      <c r="Z175" s="1"/>
    </row>
    <row r="176" spans="1:26">
      <c r="A176" s="1"/>
      <c r="B176" s="1"/>
      <c r="C176" s="1"/>
      <c r="D176" s="1"/>
      <c r="E176" s="1"/>
      <c r="F176" s="1"/>
      <c r="G176" s="1"/>
      <c r="H176" s="1"/>
      <c r="I176" s="1"/>
      <c r="J176" s="1"/>
      <c r="P176" s="1"/>
      <c r="Q176" s="1"/>
      <c r="R176" s="1"/>
      <c r="S176" s="1"/>
      <c r="T176" s="1"/>
      <c r="U176" s="1"/>
      <c r="V176" s="1"/>
      <c r="W176" s="1"/>
      <c r="X176" s="1"/>
      <c r="Y176" s="1"/>
      <c r="Z176" s="1"/>
    </row>
    <row r="177" spans="1:26">
      <c r="A177" s="1"/>
      <c r="B177" s="1"/>
      <c r="C177" s="1"/>
      <c r="D177" s="1"/>
      <c r="E177" s="1"/>
      <c r="F177" s="1"/>
      <c r="G177" s="1"/>
      <c r="H177" s="1"/>
      <c r="I177" s="1"/>
      <c r="J177" s="1"/>
      <c r="P177" s="1"/>
      <c r="Q177" s="1"/>
      <c r="R177" s="1"/>
      <c r="S177" s="1"/>
      <c r="T177" s="1"/>
      <c r="U177" s="1"/>
      <c r="V177" s="1"/>
      <c r="W177" s="1"/>
      <c r="X177" s="1"/>
      <c r="Y177" s="1"/>
      <c r="Z177" s="1"/>
    </row>
    <row r="178" spans="1:26">
      <c r="A178" s="1"/>
      <c r="B178" s="1"/>
      <c r="C178" s="1"/>
      <c r="D178" s="1"/>
      <c r="E178" s="1"/>
      <c r="F178" s="1"/>
      <c r="G178" s="1"/>
      <c r="H178" s="1"/>
      <c r="I178" s="1"/>
      <c r="J178" s="1"/>
      <c r="P178" s="1"/>
      <c r="Q178" s="1"/>
      <c r="R178" s="1"/>
      <c r="S178" s="1"/>
      <c r="T178" s="1"/>
      <c r="U178" s="1"/>
      <c r="V178" s="1"/>
      <c r="W178" s="1"/>
      <c r="X178" s="1"/>
      <c r="Y178" s="1"/>
      <c r="Z178" s="1"/>
    </row>
    <row r="179" spans="1:26">
      <c r="A179" s="1"/>
      <c r="B179" s="1"/>
      <c r="C179" s="1"/>
      <c r="D179" s="1"/>
      <c r="E179" s="1"/>
      <c r="F179" s="1"/>
      <c r="G179" s="1"/>
      <c r="H179" s="1"/>
      <c r="I179" s="1"/>
      <c r="J179" s="1"/>
      <c r="P179" s="1"/>
      <c r="Q179" s="1"/>
      <c r="R179" s="1"/>
      <c r="S179" s="1"/>
      <c r="T179" s="1"/>
      <c r="U179" s="1"/>
      <c r="V179" s="1"/>
      <c r="W179" s="1"/>
      <c r="X179" s="1"/>
      <c r="Y179" s="1"/>
      <c r="Z179" s="1"/>
    </row>
    <row r="180" spans="1:26">
      <c r="A180" s="1"/>
      <c r="B180" s="1"/>
      <c r="C180" s="1"/>
      <c r="D180" s="1"/>
      <c r="E180" s="1"/>
      <c r="F180" s="1"/>
      <c r="G180" s="1"/>
      <c r="H180" s="1"/>
      <c r="I180" s="1"/>
      <c r="J180" s="1"/>
      <c r="P180" s="1"/>
      <c r="Q180" s="1"/>
      <c r="R180" s="1"/>
      <c r="S180" s="1"/>
      <c r="T180" s="1"/>
      <c r="U180" s="1"/>
      <c r="V180" s="1"/>
      <c r="W180" s="1"/>
      <c r="X180" s="1"/>
      <c r="Y180" s="1"/>
      <c r="Z180" s="1"/>
    </row>
    <row r="181" spans="1:26">
      <c r="A181" s="1"/>
      <c r="B181" s="1"/>
      <c r="C181" s="1"/>
      <c r="D181" s="1"/>
      <c r="E181" s="1"/>
      <c r="F181" s="1"/>
      <c r="G181" s="1"/>
      <c r="H181" s="1"/>
      <c r="I181" s="1"/>
      <c r="J181" s="1"/>
      <c r="P181" s="1"/>
      <c r="Q181" s="1"/>
      <c r="R181" s="1"/>
      <c r="S181" s="1"/>
      <c r="T181" s="1"/>
      <c r="U181" s="1"/>
      <c r="V181" s="1"/>
      <c r="W181" s="1"/>
      <c r="X181" s="1"/>
      <c r="Y181" s="1"/>
      <c r="Z181" s="1"/>
    </row>
    <row r="182" spans="1:26">
      <c r="A182" s="1"/>
      <c r="B182" s="1"/>
      <c r="C182" s="1"/>
      <c r="D182" s="1"/>
      <c r="E182" s="1"/>
      <c r="F182" s="1"/>
      <c r="G182" s="1"/>
      <c r="H182" s="1"/>
      <c r="I182" s="1"/>
      <c r="J182" s="1"/>
      <c r="P182" s="1"/>
      <c r="Q182" s="1"/>
      <c r="R182" s="1"/>
      <c r="S182" s="1"/>
      <c r="T182" s="1"/>
      <c r="U182" s="1"/>
      <c r="V182" s="1"/>
      <c r="W182" s="1"/>
      <c r="X182" s="1"/>
      <c r="Y182" s="1"/>
      <c r="Z182" s="1"/>
    </row>
    <row r="183" spans="1:26">
      <c r="A183" s="1"/>
      <c r="B183" s="1"/>
      <c r="C183" s="1"/>
      <c r="D183" s="1"/>
      <c r="E183" s="1"/>
      <c r="F183" s="1"/>
      <c r="G183" s="1"/>
      <c r="H183" s="1"/>
      <c r="I183" s="1"/>
      <c r="J183" s="1"/>
      <c r="P183" s="1"/>
      <c r="Q183" s="1"/>
      <c r="R183" s="1"/>
      <c r="S183" s="1"/>
      <c r="T183" s="1"/>
      <c r="U183" s="1"/>
      <c r="V183" s="1"/>
      <c r="W183" s="1"/>
      <c r="X183" s="1"/>
      <c r="Y183" s="1"/>
      <c r="Z183" s="1"/>
    </row>
    <row r="184" spans="1:26">
      <c r="A184" s="1"/>
      <c r="B184" s="1"/>
      <c r="C184" s="1"/>
      <c r="D184" s="1"/>
      <c r="E184" s="1"/>
      <c r="F184" s="1"/>
      <c r="G184" s="1"/>
      <c r="H184" s="1"/>
      <c r="I184" s="1"/>
      <c r="J184" s="1"/>
      <c r="P184" s="1"/>
      <c r="Q184" s="1"/>
      <c r="R184" s="1"/>
      <c r="S184" s="1"/>
      <c r="T184" s="1"/>
      <c r="U184" s="1"/>
      <c r="V184" s="1"/>
      <c r="W184" s="1"/>
      <c r="X184" s="1"/>
      <c r="Y184" s="1"/>
      <c r="Z184" s="1"/>
    </row>
    <row r="185" spans="1:26">
      <c r="A185" s="1"/>
      <c r="B185" s="1"/>
      <c r="C185" s="1"/>
      <c r="D185" s="1"/>
      <c r="E185" s="1"/>
      <c r="F185" s="1"/>
      <c r="G185" s="1"/>
      <c r="H185" s="1"/>
      <c r="I185" s="1"/>
      <c r="J185" s="1"/>
      <c r="P185" s="1"/>
      <c r="Q185" s="1"/>
      <c r="R185" s="1"/>
      <c r="S185" s="1"/>
      <c r="T185" s="1"/>
      <c r="U185" s="1"/>
      <c r="V185" s="1"/>
      <c r="W185" s="1"/>
      <c r="X185" s="1"/>
      <c r="Y185" s="1"/>
      <c r="Z185" s="1"/>
    </row>
    <row r="186" spans="1:26">
      <c r="A186" s="1"/>
      <c r="B186" s="1"/>
      <c r="C186" s="1"/>
      <c r="D186" s="1"/>
      <c r="E186" s="1"/>
      <c r="F186" s="1"/>
      <c r="G186" s="1"/>
      <c r="H186" s="1"/>
      <c r="I186" s="1"/>
      <c r="J186" s="1"/>
      <c r="P186" s="1"/>
      <c r="Q186" s="1"/>
      <c r="R186" s="1"/>
      <c r="S186" s="1"/>
      <c r="T186" s="1"/>
      <c r="U186" s="1"/>
      <c r="V186" s="1"/>
      <c r="W186" s="1"/>
      <c r="X186" s="1"/>
      <c r="Y186" s="1"/>
      <c r="Z186" s="1"/>
    </row>
    <row r="187" spans="1:26">
      <c r="A187" s="1"/>
      <c r="B187" s="1"/>
      <c r="C187" s="1"/>
      <c r="D187" s="1"/>
      <c r="E187" s="1"/>
      <c r="F187" s="1"/>
      <c r="G187" s="1"/>
      <c r="H187" s="1"/>
      <c r="I187" s="1"/>
      <c r="J187" s="1"/>
      <c r="P187" s="1"/>
      <c r="Q187" s="1"/>
      <c r="R187" s="1"/>
      <c r="S187" s="1"/>
      <c r="T187" s="1"/>
      <c r="U187" s="1"/>
      <c r="V187" s="1"/>
      <c r="W187" s="1"/>
      <c r="X187" s="1"/>
      <c r="Y187" s="1"/>
      <c r="Z187" s="1"/>
    </row>
    <row r="188" spans="1:26">
      <c r="A188" s="1"/>
      <c r="B188" s="1"/>
      <c r="C188" s="1"/>
      <c r="D188" s="1"/>
      <c r="E188" s="1"/>
      <c r="F188" s="1"/>
      <c r="G188" s="1"/>
      <c r="H188" s="1"/>
      <c r="I188" s="1"/>
      <c r="J188" s="1"/>
      <c r="P188" s="1"/>
      <c r="Q188" s="1"/>
      <c r="R188" s="1"/>
      <c r="S188" s="1"/>
      <c r="T188" s="1"/>
      <c r="U188" s="1"/>
      <c r="V188" s="1"/>
      <c r="W188" s="1"/>
      <c r="X188" s="1"/>
      <c r="Y188" s="1"/>
      <c r="Z188" s="1"/>
    </row>
    <row r="189" spans="1:26">
      <c r="A189" s="1"/>
      <c r="B189" s="1"/>
      <c r="C189" s="1"/>
      <c r="D189" s="1"/>
      <c r="E189" s="1"/>
      <c r="F189" s="1"/>
      <c r="G189" s="1"/>
      <c r="H189" s="1"/>
      <c r="I189" s="1"/>
      <c r="J189" s="1"/>
      <c r="P189" s="1"/>
      <c r="Q189" s="1"/>
      <c r="R189" s="1"/>
      <c r="S189" s="1"/>
      <c r="T189" s="1"/>
      <c r="U189" s="1"/>
      <c r="V189" s="1"/>
      <c r="W189" s="1"/>
      <c r="X189" s="1"/>
      <c r="Y189" s="1"/>
      <c r="Z189" s="1"/>
    </row>
    <row r="190" spans="1:26">
      <c r="A190" s="1"/>
      <c r="B190" s="1"/>
      <c r="C190" s="1"/>
      <c r="D190" s="1"/>
      <c r="E190" s="1"/>
      <c r="F190" s="1"/>
      <c r="G190" s="1"/>
      <c r="H190" s="1"/>
      <c r="I190" s="1"/>
      <c r="J190" s="1"/>
      <c r="P190" s="1"/>
      <c r="Q190" s="1"/>
      <c r="R190" s="1"/>
      <c r="S190" s="1"/>
      <c r="T190" s="1"/>
      <c r="U190" s="1"/>
      <c r="V190" s="1"/>
      <c r="W190" s="1"/>
      <c r="X190" s="1"/>
      <c r="Y190" s="1"/>
      <c r="Z190" s="1"/>
    </row>
    <row r="191" spans="1:26">
      <c r="A191" s="1"/>
      <c r="B191" s="1"/>
      <c r="C191" s="1"/>
      <c r="D191" s="1"/>
      <c r="E191" s="1"/>
      <c r="F191" s="1"/>
      <c r="G191" s="1"/>
      <c r="H191" s="1"/>
      <c r="I191" s="1"/>
      <c r="J191" s="1"/>
      <c r="P191" s="1"/>
      <c r="Q191" s="1"/>
      <c r="R191" s="1"/>
      <c r="S191" s="1"/>
      <c r="T191" s="1"/>
      <c r="U191" s="1"/>
      <c r="V191" s="1"/>
      <c r="W191" s="1"/>
      <c r="X191" s="1"/>
      <c r="Y191" s="1"/>
      <c r="Z191" s="1"/>
    </row>
    <row r="192" spans="1:26">
      <c r="A192" s="1"/>
      <c r="B192" s="1"/>
      <c r="C192" s="1"/>
      <c r="D192" s="1"/>
      <c r="E192" s="1"/>
      <c r="F192" s="1"/>
      <c r="G192" s="1"/>
      <c r="H192" s="1"/>
      <c r="I192" s="1"/>
      <c r="J192" s="1"/>
      <c r="P192" s="1"/>
      <c r="Q192" s="1"/>
      <c r="R192" s="1"/>
      <c r="S192" s="1"/>
      <c r="T192" s="1"/>
      <c r="U192" s="1"/>
      <c r="V192" s="1"/>
      <c r="W192" s="1"/>
      <c r="X192" s="1"/>
      <c r="Y192" s="1"/>
      <c r="Z192" s="1"/>
    </row>
    <row r="193" spans="1:26">
      <c r="A193" s="1"/>
      <c r="B193" s="1"/>
      <c r="C193" s="1"/>
      <c r="D193" s="1"/>
      <c r="E193" s="1"/>
      <c r="F193" s="1"/>
      <c r="G193" s="1"/>
      <c r="H193" s="1"/>
      <c r="I193" s="1"/>
      <c r="J193" s="1"/>
      <c r="P193" s="1"/>
      <c r="Q193" s="1"/>
      <c r="R193" s="1"/>
      <c r="S193" s="1"/>
      <c r="T193" s="1"/>
      <c r="U193" s="1"/>
      <c r="V193" s="1"/>
      <c r="W193" s="1"/>
      <c r="X193" s="1"/>
      <c r="Y193" s="1"/>
      <c r="Z193" s="1"/>
    </row>
    <row r="194" spans="1:26">
      <c r="A194" s="1"/>
      <c r="B194" s="1"/>
      <c r="C194" s="1"/>
      <c r="D194" s="1"/>
      <c r="E194" s="1"/>
      <c r="F194" s="1"/>
      <c r="G194" s="1"/>
      <c r="H194" s="1"/>
      <c r="I194" s="1"/>
      <c r="J194" s="1"/>
      <c r="P194" s="1"/>
      <c r="Q194" s="1"/>
      <c r="R194" s="1"/>
      <c r="S194" s="1"/>
      <c r="T194" s="1"/>
      <c r="U194" s="1"/>
      <c r="V194" s="1"/>
      <c r="W194" s="1"/>
      <c r="X194" s="1"/>
      <c r="Y194" s="1"/>
      <c r="Z194" s="1"/>
    </row>
    <row r="195" spans="1:26">
      <c r="A195" s="1"/>
      <c r="B195" s="1"/>
      <c r="C195" s="1"/>
      <c r="D195" s="1"/>
      <c r="E195" s="1"/>
      <c r="F195" s="1"/>
      <c r="G195" s="1"/>
      <c r="H195" s="1"/>
      <c r="I195" s="1"/>
      <c r="J195" s="1"/>
      <c r="P195" s="1"/>
      <c r="Q195" s="1"/>
      <c r="R195" s="1"/>
      <c r="S195" s="1"/>
      <c r="T195" s="1"/>
      <c r="U195" s="1"/>
      <c r="V195" s="1"/>
      <c r="W195" s="1"/>
      <c r="X195" s="1"/>
      <c r="Y195" s="1"/>
      <c r="Z195" s="1"/>
    </row>
    <row r="196" spans="1:26">
      <c r="A196" s="1"/>
      <c r="B196" s="1"/>
      <c r="C196" s="1"/>
      <c r="D196" s="1"/>
      <c r="E196" s="1"/>
      <c r="F196" s="1"/>
      <c r="G196" s="1"/>
      <c r="H196" s="1"/>
      <c r="I196" s="1"/>
      <c r="J196" s="1"/>
      <c r="P196" s="1"/>
      <c r="Q196" s="1"/>
      <c r="R196" s="1"/>
      <c r="S196" s="1"/>
      <c r="T196" s="1"/>
      <c r="U196" s="1"/>
      <c r="V196" s="1"/>
      <c r="W196" s="1"/>
      <c r="X196" s="1"/>
      <c r="Y196" s="1"/>
      <c r="Z196" s="1"/>
    </row>
    <row r="197" spans="1:26">
      <c r="A197" s="1"/>
      <c r="B197" s="1"/>
      <c r="C197" s="1"/>
      <c r="D197" s="1"/>
      <c r="E197" s="1"/>
      <c r="F197" s="1"/>
      <c r="G197" s="1"/>
      <c r="H197" s="1"/>
      <c r="I197" s="1"/>
      <c r="J197" s="1"/>
      <c r="P197" s="1"/>
      <c r="Q197" s="1"/>
      <c r="R197" s="1"/>
      <c r="S197" s="1"/>
      <c r="T197" s="1"/>
      <c r="U197" s="1"/>
      <c r="V197" s="1"/>
      <c r="W197" s="1"/>
      <c r="X197" s="1"/>
      <c r="Y197" s="1"/>
      <c r="Z197" s="1"/>
    </row>
    <row r="198" spans="1:26">
      <c r="A198" s="1"/>
      <c r="B198" s="1"/>
      <c r="C198" s="1"/>
      <c r="D198" s="1"/>
      <c r="E198" s="1"/>
      <c r="F198" s="1"/>
      <c r="G198" s="1"/>
      <c r="H198" s="1"/>
      <c r="I198" s="1"/>
      <c r="J198" s="1"/>
      <c r="P198" s="1"/>
      <c r="Q198" s="1"/>
      <c r="R198" s="1"/>
      <c r="S198" s="1"/>
      <c r="T198" s="1"/>
      <c r="U198" s="1"/>
      <c r="V198" s="1"/>
      <c r="W198" s="1"/>
      <c r="X198" s="1"/>
      <c r="Y198" s="1"/>
      <c r="Z198" s="1"/>
    </row>
    <row r="199" spans="1:26">
      <c r="A199" s="1"/>
      <c r="B199" s="1"/>
      <c r="C199" s="1"/>
      <c r="D199" s="1"/>
      <c r="E199" s="1"/>
      <c r="F199" s="1"/>
      <c r="G199" s="1"/>
      <c r="H199" s="1"/>
      <c r="I199" s="1"/>
      <c r="J199" s="1"/>
      <c r="P199" s="1"/>
      <c r="Q199" s="1"/>
      <c r="R199" s="1"/>
      <c r="S199" s="1"/>
      <c r="T199" s="1"/>
      <c r="U199" s="1"/>
      <c r="V199" s="1"/>
      <c r="W199" s="1"/>
      <c r="X199" s="1"/>
      <c r="Y199" s="1"/>
      <c r="Z199" s="1"/>
    </row>
    <row r="200" spans="1:26">
      <c r="A200" s="1"/>
      <c r="B200" s="1"/>
      <c r="C200" s="1"/>
      <c r="D200" s="1"/>
      <c r="E200" s="1"/>
      <c r="F200" s="1"/>
      <c r="G200" s="1"/>
      <c r="H200" s="1"/>
      <c r="I200" s="1"/>
      <c r="J200" s="1"/>
      <c r="P200" s="1"/>
      <c r="Q200" s="1"/>
      <c r="R200" s="1"/>
      <c r="S200" s="1"/>
      <c r="T200" s="1"/>
      <c r="U200" s="1"/>
      <c r="V200" s="1"/>
      <c r="W200" s="1"/>
      <c r="X200" s="1"/>
      <c r="Y200" s="1"/>
      <c r="Z200" s="1"/>
    </row>
    <row r="201" spans="1:26">
      <c r="A201" s="1"/>
      <c r="B201" s="1"/>
      <c r="C201" s="1"/>
      <c r="D201" s="1"/>
      <c r="E201" s="1"/>
      <c r="F201" s="1"/>
      <c r="G201" s="1"/>
      <c r="H201" s="1"/>
      <c r="I201" s="1"/>
      <c r="J201" s="1"/>
      <c r="P201" s="1"/>
      <c r="Q201" s="1"/>
      <c r="R201" s="1"/>
      <c r="S201" s="1"/>
      <c r="T201" s="1"/>
      <c r="U201" s="1"/>
      <c r="V201" s="1"/>
      <c r="W201" s="1"/>
      <c r="X201" s="1"/>
      <c r="Y201" s="1"/>
      <c r="Z201" s="1"/>
    </row>
    <row r="202" spans="1:26">
      <c r="A202" s="1"/>
      <c r="B202" s="1"/>
      <c r="C202" s="1"/>
      <c r="D202" s="1"/>
      <c r="E202" s="1"/>
      <c r="F202" s="1"/>
      <c r="G202" s="1"/>
      <c r="H202" s="1"/>
      <c r="I202" s="1"/>
      <c r="J202" s="1"/>
      <c r="P202" s="1"/>
      <c r="Q202" s="1"/>
      <c r="R202" s="1"/>
      <c r="S202" s="1"/>
      <c r="T202" s="1"/>
      <c r="U202" s="1"/>
      <c r="V202" s="1"/>
      <c r="W202" s="1"/>
      <c r="X202" s="1"/>
      <c r="Y202" s="1"/>
      <c r="Z202" s="1"/>
    </row>
    <row r="203" spans="1:26">
      <c r="A203" s="1"/>
      <c r="B203" s="1"/>
      <c r="C203" s="1"/>
      <c r="D203" s="1"/>
      <c r="E203" s="1"/>
      <c r="F203" s="1"/>
      <c r="G203" s="1"/>
      <c r="H203" s="1"/>
      <c r="I203" s="1"/>
      <c r="J203" s="1"/>
      <c r="P203" s="1"/>
      <c r="Q203" s="1"/>
      <c r="R203" s="1"/>
      <c r="S203" s="1"/>
      <c r="T203" s="1"/>
      <c r="U203" s="1"/>
      <c r="V203" s="1"/>
      <c r="W203" s="1"/>
      <c r="X203" s="1"/>
      <c r="Y203" s="1"/>
      <c r="Z203" s="1"/>
    </row>
    <row r="204" spans="1:26">
      <c r="A204" s="1"/>
      <c r="B204" s="1"/>
      <c r="C204" s="1"/>
      <c r="D204" s="1"/>
      <c r="E204" s="1"/>
      <c r="F204" s="1"/>
      <c r="G204" s="1"/>
      <c r="H204" s="1"/>
      <c r="I204" s="1"/>
      <c r="J204" s="1"/>
      <c r="P204" s="1"/>
      <c r="Q204" s="1"/>
      <c r="R204" s="1"/>
      <c r="S204" s="1"/>
      <c r="T204" s="1"/>
      <c r="U204" s="1"/>
      <c r="V204" s="1"/>
      <c r="W204" s="1"/>
      <c r="X204" s="1"/>
      <c r="Y204" s="1"/>
      <c r="Z204" s="1"/>
    </row>
    <row r="205" spans="1:26">
      <c r="A205" s="1"/>
      <c r="B205" s="1"/>
      <c r="C205" s="1"/>
      <c r="D205" s="1"/>
      <c r="E205" s="1"/>
      <c r="F205" s="1"/>
      <c r="G205" s="1"/>
      <c r="H205" s="1"/>
      <c r="I205" s="1"/>
      <c r="J205" s="1"/>
      <c r="P205" s="1"/>
      <c r="Q205" s="1"/>
      <c r="R205" s="1"/>
      <c r="S205" s="1"/>
      <c r="T205" s="1"/>
      <c r="U205" s="1"/>
      <c r="V205" s="1"/>
      <c r="W205" s="1"/>
      <c r="X205" s="1"/>
      <c r="Y205" s="1"/>
      <c r="Z205" s="1"/>
    </row>
    <row r="206" spans="1:26">
      <c r="A206" s="1"/>
      <c r="B206" s="1"/>
      <c r="C206" s="1"/>
      <c r="D206" s="1"/>
      <c r="E206" s="1"/>
      <c r="F206" s="1"/>
      <c r="G206" s="1"/>
      <c r="H206" s="1"/>
      <c r="I206" s="1"/>
      <c r="J206" s="1"/>
      <c r="P206" s="1"/>
      <c r="Q206" s="1"/>
      <c r="R206" s="1"/>
      <c r="S206" s="1"/>
      <c r="T206" s="1"/>
      <c r="U206" s="1"/>
      <c r="V206" s="1"/>
      <c r="W206" s="1"/>
      <c r="X206" s="1"/>
      <c r="Y206" s="1"/>
      <c r="Z206" s="1"/>
    </row>
    <row r="207" spans="1:26">
      <c r="A207" s="1"/>
      <c r="B207" s="1"/>
      <c r="C207" s="1"/>
      <c r="D207" s="1"/>
      <c r="E207" s="1"/>
      <c r="F207" s="1"/>
      <c r="G207" s="1"/>
      <c r="H207" s="1"/>
      <c r="I207" s="1"/>
      <c r="J207" s="1"/>
      <c r="P207" s="1"/>
      <c r="Q207" s="1"/>
      <c r="R207" s="1"/>
      <c r="S207" s="1"/>
      <c r="T207" s="1"/>
      <c r="U207" s="1"/>
      <c r="V207" s="1"/>
      <c r="W207" s="1"/>
      <c r="X207" s="1"/>
      <c r="Y207" s="1"/>
      <c r="Z207" s="1"/>
    </row>
    <row r="208" spans="1:26">
      <c r="A208" s="1"/>
      <c r="B208" s="1"/>
      <c r="C208" s="1"/>
      <c r="D208" s="1"/>
      <c r="E208" s="1"/>
      <c r="F208" s="1"/>
      <c r="G208" s="1"/>
      <c r="H208" s="1"/>
      <c r="I208" s="1"/>
      <c r="J208" s="1"/>
      <c r="P208" s="1"/>
      <c r="Q208" s="1"/>
      <c r="R208" s="1"/>
      <c r="S208" s="1"/>
      <c r="T208" s="1"/>
      <c r="U208" s="1"/>
      <c r="V208" s="1"/>
      <c r="W208" s="1"/>
      <c r="X208" s="1"/>
      <c r="Y208" s="1"/>
      <c r="Z208" s="1"/>
    </row>
    <row r="209" spans="1:26">
      <c r="A209" s="1"/>
      <c r="B209" s="1"/>
      <c r="C209" s="1"/>
      <c r="D209" s="1"/>
      <c r="E209" s="1"/>
      <c r="F209" s="1"/>
      <c r="G209" s="1"/>
      <c r="H209" s="1"/>
      <c r="I209" s="1"/>
      <c r="J209" s="1"/>
      <c r="P209" s="1"/>
      <c r="Q209" s="1"/>
      <c r="R209" s="1"/>
      <c r="S209" s="1"/>
      <c r="T209" s="1"/>
      <c r="U209" s="1"/>
      <c r="V209" s="1"/>
      <c r="W209" s="1"/>
      <c r="X209" s="1"/>
      <c r="Y209" s="1"/>
      <c r="Z209" s="1"/>
    </row>
    <row r="210" spans="1:26">
      <c r="A210" s="1"/>
      <c r="B210" s="1"/>
      <c r="C210" s="1"/>
      <c r="D210" s="1"/>
      <c r="E210" s="1"/>
      <c r="F210" s="1"/>
      <c r="G210" s="1"/>
      <c r="H210" s="1"/>
      <c r="I210" s="1"/>
      <c r="J210" s="1"/>
      <c r="P210" s="1"/>
      <c r="Q210" s="1"/>
      <c r="R210" s="1"/>
      <c r="S210" s="1"/>
      <c r="T210" s="1"/>
      <c r="U210" s="1"/>
      <c r="V210" s="1"/>
      <c r="W210" s="1"/>
      <c r="X210" s="1"/>
      <c r="Y210" s="1"/>
      <c r="Z210" s="1"/>
    </row>
    <row r="211" spans="1:26">
      <c r="A211" s="1"/>
      <c r="B211" s="1"/>
      <c r="C211" s="1"/>
      <c r="D211" s="1"/>
      <c r="E211" s="1"/>
      <c r="F211" s="1"/>
      <c r="G211" s="1"/>
      <c r="H211" s="1"/>
      <c r="I211" s="1"/>
      <c r="J211" s="1"/>
      <c r="P211" s="1"/>
      <c r="Q211" s="1"/>
      <c r="R211" s="1"/>
      <c r="S211" s="1"/>
      <c r="T211" s="1"/>
      <c r="U211" s="1"/>
      <c r="V211" s="1"/>
      <c r="W211" s="1"/>
      <c r="X211" s="1"/>
      <c r="Y211" s="1"/>
      <c r="Z211" s="1"/>
    </row>
    <row r="212" spans="1:26">
      <c r="A212" s="1"/>
      <c r="B212" s="1"/>
      <c r="C212" s="1"/>
      <c r="D212" s="1"/>
      <c r="E212" s="1"/>
      <c r="F212" s="1"/>
      <c r="G212" s="1"/>
      <c r="H212" s="1"/>
      <c r="I212" s="1"/>
      <c r="J212" s="1"/>
      <c r="P212" s="1"/>
      <c r="Q212" s="1"/>
      <c r="R212" s="1"/>
      <c r="S212" s="1"/>
      <c r="T212" s="1"/>
      <c r="U212" s="1"/>
      <c r="V212" s="1"/>
      <c r="W212" s="1"/>
      <c r="X212" s="1"/>
      <c r="Y212" s="1"/>
      <c r="Z212" s="1"/>
    </row>
    <row r="213" spans="1:26">
      <c r="A213" s="1"/>
      <c r="B213" s="1"/>
      <c r="C213" s="1"/>
      <c r="D213" s="1"/>
      <c r="E213" s="1"/>
      <c r="F213" s="1"/>
      <c r="G213" s="1"/>
      <c r="H213" s="1"/>
      <c r="I213" s="1"/>
      <c r="J213" s="1"/>
      <c r="P213" s="1"/>
      <c r="Q213" s="1"/>
      <c r="R213" s="1"/>
      <c r="S213" s="1"/>
      <c r="T213" s="1"/>
      <c r="U213" s="1"/>
      <c r="V213" s="1"/>
      <c r="W213" s="1"/>
      <c r="X213" s="1"/>
      <c r="Y213" s="1"/>
      <c r="Z213" s="1"/>
    </row>
    <row r="214" spans="1:26">
      <c r="A214" s="1"/>
      <c r="B214" s="1"/>
      <c r="C214" s="1"/>
      <c r="D214" s="1"/>
      <c r="E214" s="1"/>
      <c r="F214" s="1"/>
      <c r="G214" s="1"/>
      <c r="H214" s="1"/>
      <c r="I214" s="1"/>
      <c r="J214" s="1"/>
      <c r="P214" s="1"/>
      <c r="Q214" s="1"/>
      <c r="R214" s="1"/>
      <c r="S214" s="1"/>
      <c r="T214" s="1"/>
      <c r="U214" s="1"/>
      <c r="V214" s="1"/>
      <c r="W214" s="1"/>
      <c r="X214" s="1"/>
      <c r="Y214" s="1"/>
      <c r="Z214" s="1"/>
    </row>
    <row r="215" spans="1:26">
      <c r="A215" s="1"/>
      <c r="B215" s="1"/>
      <c r="C215" s="1"/>
      <c r="D215" s="1"/>
      <c r="E215" s="1"/>
      <c r="F215" s="1"/>
      <c r="G215" s="1"/>
      <c r="H215" s="1"/>
      <c r="I215" s="1"/>
      <c r="J215" s="1"/>
      <c r="P215" s="1"/>
      <c r="Q215" s="1"/>
      <c r="R215" s="1"/>
      <c r="S215" s="1"/>
      <c r="T215" s="1"/>
      <c r="U215" s="1"/>
      <c r="V215" s="1"/>
      <c r="W215" s="1"/>
      <c r="X215" s="1"/>
      <c r="Y215" s="1"/>
      <c r="Z215" s="1"/>
    </row>
    <row r="216" spans="1:26">
      <c r="A216" s="1"/>
      <c r="B216" s="1"/>
      <c r="C216" s="1"/>
      <c r="D216" s="1"/>
      <c r="E216" s="1"/>
      <c r="F216" s="1"/>
      <c r="G216" s="1"/>
      <c r="H216" s="1"/>
      <c r="I216" s="1"/>
      <c r="J216" s="1"/>
      <c r="P216" s="1"/>
      <c r="Q216" s="1"/>
      <c r="R216" s="1"/>
      <c r="S216" s="1"/>
      <c r="T216" s="1"/>
      <c r="U216" s="1"/>
      <c r="V216" s="1"/>
      <c r="W216" s="1"/>
      <c r="X216" s="1"/>
      <c r="Y216" s="1"/>
      <c r="Z216" s="1"/>
    </row>
    <row r="217" spans="1:26">
      <c r="A217" s="1"/>
      <c r="B217" s="1"/>
      <c r="C217" s="1"/>
      <c r="D217" s="1"/>
      <c r="E217" s="1"/>
      <c r="F217" s="1"/>
      <c r="G217" s="1"/>
      <c r="H217" s="1"/>
      <c r="I217" s="1"/>
      <c r="J217" s="1"/>
      <c r="P217" s="1"/>
      <c r="Q217" s="1"/>
      <c r="R217" s="1"/>
      <c r="S217" s="1"/>
      <c r="T217" s="1"/>
      <c r="U217" s="1"/>
      <c r="V217" s="1"/>
      <c r="W217" s="1"/>
      <c r="X217" s="1"/>
      <c r="Y217" s="1"/>
      <c r="Z217" s="1"/>
    </row>
    <row r="218" spans="1:26">
      <c r="A218" s="1"/>
      <c r="B218" s="1"/>
      <c r="C218" s="1"/>
      <c r="D218" s="1"/>
      <c r="E218" s="1"/>
      <c r="F218" s="1"/>
      <c r="G218" s="1"/>
      <c r="H218" s="1"/>
      <c r="I218" s="1"/>
      <c r="J218" s="1"/>
      <c r="P218" s="1"/>
      <c r="Q218" s="1"/>
      <c r="R218" s="1"/>
      <c r="S218" s="1"/>
      <c r="T218" s="1"/>
      <c r="U218" s="1"/>
      <c r="V218" s="1"/>
      <c r="W218" s="1"/>
      <c r="X218" s="1"/>
      <c r="Y218" s="1"/>
      <c r="Z218" s="1"/>
    </row>
    <row r="219" spans="1:26">
      <c r="A219" s="1"/>
      <c r="B219" s="1"/>
      <c r="C219" s="1"/>
      <c r="D219" s="1"/>
      <c r="E219" s="1"/>
      <c r="F219" s="1"/>
      <c r="G219" s="1"/>
      <c r="H219" s="1"/>
      <c r="I219" s="1"/>
      <c r="J219" s="1"/>
      <c r="P219" s="1"/>
      <c r="Q219" s="1"/>
      <c r="R219" s="1"/>
      <c r="S219" s="1"/>
      <c r="T219" s="1"/>
      <c r="U219" s="1"/>
      <c r="V219" s="1"/>
      <c r="W219" s="1"/>
      <c r="X219" s="1"/>
      <c r="Y219" s="1"/>
      <c r="Z219" s="1"/>
    </row>
    <row r="220" spans="1:26">
      <c r="A220" s="1"/>
      <c r="B220" s="1"/>
      <c r="C220" s="1"/>
      <c r="D220" s="1"/>
      <c r="E220" s="1"/>
      <c r="F220" s="1"/>
      <c r="G220" s="1"/>
      <c r="H220" s="1"/>
      <c r="I220" s="1"/>
      <c r="J220" s="1"/>
      <c r="P220" s="1"/>
      <c r="Q220" s="1"/>
      <c r="R220" s="1"/>
      <c r="S220" s="1"/>
      <c r="T220" s="1"/>
      <c r="U220" s="1"/>
      <c r="V220" s="1"/>
      <c r="W220" s="1"/>
      <c r="X220" s="1"/>
      <c r="Y220" s="1"/>
      <c r="Z220" s="1"/>
    </row>
    <row r="221" spans="1:26">
      <c r="A221" s="1"/>
      <c r="B221" s="1"/>
      <c r="C221" s="1"/>
      <c r="D221" s="1"/>
      <c r="E221" s="1"/>
      <c r="F221" s="1"/>
      <c r="G221" s="1"/>
      <c r="H221" s="1"/>
      <c r="I221" s="1"/>
      <c r="J221" s="1"/>
      <c r="P221" s="1"/>
      <c r="Q221" s="1"/>
      <c r="R221" s="1"/>
      <c r="S221" s="1"/>
      <c r="T221" s="1"/>
      <c r="U221" s="1"/>
      <c r="V221" s="1"/>
      <c r="W221" s="1"/>
      <c r="X221" s="1"/>
      <c r="Y221" s="1"/>
      <c r="Z221" s="1"/>
    </row>
    <row r="222" spans="1:26">
      <c r="A222" s="1"/>
      <c r="B222" s="1"/>
      <c r="C222" s="1"/>
      <c r="D222" s="1"/>
      <c r="E222" s="1"/>
      <c r="F222" s="1"/>
      <c r="G222" s="1"/>
      <c r="H222" s="1"/>
      <c r="I222" s="1"/>
      <c r="J222" s="1"/>
      <c r="P222" s="1"/>
      <c r="Q222" s="1"/>
      <c r="R222" s="1"/>
      <c r="S222" s="1"/>
      <c r="T222" s="1"/>
      <c r="U222" s="1"/>
      <c r="V222" s="1"/>
      <c r="W222" s="1"/>
      <c r="X222" s="1"/>
      <c r="Y222" s="1"/>
      <c r="Z222" s="1"/>
    </row>
    <row r="223" spans="1:26">
      <c r="A223" s="1"/>
      <c r="B223" s="1"/>
      <c r="C223" s="1"/>
      <c r="D223" s="1"/>
      <c r="E223" s="1"/>
      <c r="F223" s="1"/>
      <c r="G223" s="1"/>
      <c r="H223" s="1"/>
      <c r="I223" s="1"/>
      <c r="J223" s="1"/>
      <c r="P223" s="1"/>
      <c r="Q223" s="1"/>
      <c r="R223" s="1"/>
      <c r="S223" s="1"/>
      <c r="T223" s="1"/>
      <c r="U223" s="1"/>
      <c r="V223" s="1"/>
      <c r="W223" s="1"/>
      <c r="X223" s="1"/>
      <c r="Y223" s="1"/>
      <c r="Z223" s="1"/>
    </row>
    <row r="224" spans="1:26">
      <c r="A224" s="1"/>
      <c r="B224" s="1"/>
      <c r="C224" s="1"/>
      <c r="D224" s="1"/>
      <c r="E224" s="1"/>
      <c r="F224" s="1"/>
      <c r="G224" s="1"/>
      <c r="H224" s="1"/>
      <c r="I224" s="1"/>
      <c r="J224" s="1"/>
      <c r="P224" s="1"/>
      <c r="Q224" s="1"/>
      <c r="R224" s="1"/>
      <c r="S224" s="1"/>
      <c r="T224" s="1"/>
      <c r="U224" s="1"/>
      <c r="V224" s="1"/>
      <c r="W224" s="1"/>
      <c r="X224" s="1"/>
      <c r="Y224" s="1"/>
      <c r="Z224" s="1"/>
    </row>
    <row r="225" spans="1:26">
      <c r="A225" s="1"/>
      <c r="B225" s="1"/>
      <c r="C225" s="1"/>
      <c r="D225" s="1"/>
      <c r="E225" s="1"/>
      <c r="F225" s="1"/>
      <c r="G225" s="1"/>
      <c r="H225" s="1"/>
      <c r="I225" s="1"/>
      <c r="J225" s="1"/>
      <c r="P225" s="1"/>
      <c r="Q225" s="1"/>
      <c r="R225" s="1"/>
      <c r="S225" s="1"/>
      <c r="T225" s="1"/>
      <c r="U225" s="1"/>
      <c r="V225" s="1"/>
      <c r="W225" s="1"/>
      <c r="X225" s="1"/>
      <c r="Y225" s="1"/>
      <c r="Z225" s="1"/>
    </row>
    <row r="226" spans="1:26">
      <c r="A226" s="1"/>
      <c r="B226" s="1"/>
      <c r="C226" s="1"/>
      <c r="D226" s="1"/>
      <c r="E226" s="1"/>
      <c r="F226" s="1"/>
      <c r="G226" s="1"/>
      <c r="H226" s="1"/>
      <c r="I226" s="1"/>
      <c r="J226" s="1"/>
      <c r="P226" s="1"/>
      <c r="Q226" s="1"/>
      <c r="R226" s="1"/>
      <c r="S226" s="1"/>
      <c r="T226" s="1"/>
      <c r="U226" s="1"/>
      <c r="V226" s="1"/>
      <c r="W226" s="1"/>
      <c r="X226" s="1"/>
      <c r="Y226" s="1"/>
      <c r="Z226" s="1"/>
    </row>
    <row r="227" spans="1:26">
      <c r="A227" s="1"/>
      <c r="B227" s="1"/>
      <c r="C227" s="1"/>
      <c r="D227" s="1"/>
      <c r="E227" s="1"/>
      <c r="F227" s="1"/>
      <c r="G227" s="1"/>
      <c r="H227" s="1"/>
      <c r="I227" s="1"/>
      <c r="J227" s="1"/>
      <c r="P227" s="1"/>
      <c r="Q227" s="1"/>
      <c r="R227" s="1"/>
      <c r="S227" s="1"/>
      <c r="T227" s="1"/>
      <c r="U227" s="1"/>
      <c r="V227" s="1"/>
      <c r="W227" s="1"/>
      <c r="X227" s="1"/>
      <c r="Y227" s="1"/>
      <c r="Z227" s="1"/>
    </row>
    <row r="228" spans="1:26">
      <c r="A228" s="1"/>
      <c r="B228" s="1"/>
      <c r="C228" s="1"/>
      <c r="D228" s="1"/>
      <c r="E228" s="1"/>
      <c r="F228" s="1"/>
      <c r="G228" s="1"/>
      <c r="H228" s="1"/>
      <c r="I228" s="1"/>
      <c r="J228" s="1"/>
      <c r="P228" s="1"/>
      <c r="Q228" s="1"/>
      <c r="R228" s="1"/>
      <c r="S228" s="1"/>
      <c r="T228" s="1"/>
      <c r="U228" s="1"/>
      <c r="V228" s="1"/>
      <c r="W228" s="1"/>
      <c r="X228" s="1"/>
      <c r="Y228" s="1"/>
      <c r="Z228" s="1"/>
    </row>
    <row r="229" spans="1:26">
      <c r="A229" s="1"/>
      <c r="B229" s="1"/>
      <c r="C229" s="1"/>
      <c r="D229" s="1"/>
      <c r="E229" s="1"/>
      <c r="F229" s="1"/>
      <c r="G229" s="1"/>
      <c r="H229" s="1"/>
      <c r="I229" s="1"/>
      <c r="J229" s="1"/>
      <c r="P229" s="1"/>
      <c r="Q229" s="1"/>
      <c r="R229" s="1"/>
      <c r="S229" s="1"/>
      <c r="T229" s="1"/>
      <c r="U229" s="1"/>
      <c r="V229" s="1"/>
      <c r="W229" s="1"/>
      <c r="X229" s="1"/>
      <c r="Y229" s="1"/>
      <c r="Z229" s="1"/>
    </row>
    <row r="230" spans="1:26">
      <c r="A230" s="1"/>
      <c r="B230" s="1"/>
      <c r="C230" s="1"/>
      <c r="D230" s="1"/>
      <c r="E230" s="1"/>
      <c r="F230" s="1"/>
      <c r="G230" s="1"/>
      <c r="H230" s="1"/>
      <c r="I230" s="1"/>
      <c r="J230" s="1"/>
      <c r="P230" s="1"/>
      <c r="Q230" s="1"/>
      <c r="R230" s="1"/>
      <c r="S230" s="1"/>
      <c r="T230" s="1"/>
      <c r="U230" s="1"/>
      <c r="V230" s="1"/>
      <c r="W230" s="1"/>
      <c r="X230" s="1"/>
      <c r="Y230" s="1"/>
      <c r="Z230" s="1"/>
    </row>
    <row r="231" spans="1:26">
      <c r="A231" s="1"/>
      <c r="B231" s="1"/>
      <c r="C231" s="1"/>
      <c r="D231" s="1"/>
      <c r="E231" s="1"/>
      <c r="F231" s="1"/>
      <c r="G231" s="1"/>
      <c r="H231" s="1"/>
      <c r="I231" s="1"/>
      <c r="J231" s="1"/>
      <c r="P231" s="1"/>
      <c r="Q231" s="1"/>
      <c r="R231" s="1"/>
      <c r="S231" s="1"/>
      <c r="T231" s="1"/>
      <c r="U231" s="1"/>
      <c r="V231" s="1"/>
      <c r="W231" s="1"/>
      <c r="X231" s="1"/>
      <c r="Y231" s="1"/>
      <c r="Z231" s="1"/>
    </row>
    <row r="232" spans="1:26">
      <c r="A232" s="1"/>
      <c r="B232" s="1"/>
      <c r="C232" s="1"/>
      <c r="D232" s="1"/>
      <c r="E232" s="1"/>
      <c r="F232" s="1"/>
      <c r="G232" s="1"/>
      <c r="H232" s="1"/>
      <c r="I232" s="1"/>
      <c r="J232" s="1"/>
      <c r="P232" s="1"/>
      <c r="Q232" s="1"/>
      <c r="R232" s="1"/>
      <c r="S232" s="1"/>
      <c r="T232" s="1"/>
      <c r="U232" s="1"/>
      <c r="V232" s="1"/>
      <c r="W232" s="1"/>
      <c r="X232" s="1"/>
      <c r="Y232" s="1"/>
      <c r="Z232" s="1"/>
    </row>
    <row r="233" spans="1:26">
      <c r="A233" s="1"/>
      <c r="B233" s="1"/>
      <c r="C233" s="1"/>
      <c r="D233" s="1"/>
      <c r="E233" s="1"/>
      <c r="F233" s="1"/>
      <c r="G233" s="1"/>
      <c r="H233" s="1"/>
      <c r="I233" s="1"/>
      <c r="J233" s="1"/>
      <c r="P233" s="1"/>
      <c r="Q233" s="1"/>
      <c r="R233" s="1"/>
      <c r="S233" s="1"/>
      <c r="T233" s="1"/>
      <c r="U233" s="1"/>
      <c r="V233" s="1"/>
      <c r="W233" s="1"/>
      <c r="X233" s="1"/>
      <c r="Y233" s="1"/>
      <c r="Z233" s="1"/>
    </row>
    <row r="234" spans="1:26">
      <c r="A234" s="1"/>
      <c r="B234" s="1"/>
      <c r="C234" s="1"/>
      <c r="D234" s="1"/>
      <c r="E234" s="1"/>
      <c r="F234" s="1"/>
      <c r="G234" s="1"/>
      <c r="H234" s="1"/>
      <c r="I234" s="1"/>
      <c r="J234" s="1"/>
      <c r="P234" s="1"/>
      <c r="Q234" s="1"/>
      <c r="R234" s="1"/>
      <c r="S234" s="1"/>
      <c r="T234" s="1"/>
      <c r="U234" s="1"/>
      <c r="V234" s="1"/>
      <c r="W234" s="1"/>
      <c r="X234" s="1"/>
      <c r="Y234" s="1"/>
      <c r="Z234" s="1"/>
    </row>
    <row r="235" spans="1:26">
      <c r="A235" s="1"/>
      <c r="B235" s="1"/>
      <c r="C235" s="1"/>
      <c r="D235" s="1"/>
      <c r="E235" s="1"/>
      <c r="F235" s="1"/>
      <c r="G235" s="1"/>
      <c r="H235" s="1"/>
      <c r="I235" s="1"/>
      <c r="J235" s="1"/>
      <c r="P235" s="1"/>
      <c r="Q235" s="1"/>
      <c r="R235" s="1"/>
      <c r="S235" s="1"/>
      <c r="T235" s="1"/>
      <c r="U235" s="1"/>
      <c r="V235" s="1"/>
      <c r="W235" s="1"/>
      <c r="X235" s="1"/>
      <c r="Y235" s="1"/>
      <c r="Z235" s="1"/>
    </row>
    <row r="236" spans="1:26">
      <c r="A236" s="1"/>
      <c r="B236" s="1"/>
      <c r="C236" s="1"/>
      <c r="D236" s="1"/>
      <c r="E236" s="1"/>
      <c r="F236" s="1"/>
      <c r="G236" s="1"/>
      <c r="H236" s="1"/>
      <c r="I236" s="1"/>
      <c r="J236" s="1"/>
      <c r="P236" s="1"/>
      <c r="Q236" s="1"/>
      <c r="R236" s="1"/>
      <c r="S236" s="1"/>
      <c r="T236" s="1"/>
      <c r="U236" s="1"/>
      <c r="V236" s="1"/>
      <c r="W236" s="1"/>
      <c r="X236" s="1"/>
      <c r="Y236" s="1"/>
      <c r="Z236" s="1"/>
    </row>
    <row r="237" spans="1:26">
      <c r="A237" s="1"/>
      <c r="B237" s="1"/>
      <c r="C237" s="1"/>
      <c r="D237" s="1"/>
      <c r="E237" s="1"/>
      <c r="F237" s="1"/>
      <c r="G237" s="1"/>
      <c r="H237" s="1"/>
      <c r="I237" s="1"/>
      <c r="J237" s="1"/>
      <c r="P237" s="1"/>
      <c r="Q237" s="1"/>
      <c r="R237" s="1"/>
      <c r="S237" s="1"/>
      <c r="T237" s="1"/>
      <c r="U237" s="1"/>
      <c r="V237" s="1"/>
      <c r="W237" s="1"/>
      <c r="X237" s="1"/>
      <c r="Y237" s="1"/>
      <c r="Z237" s="1"/>
    </row>
    <row r="238" spans="1:26">
      <c r="A238" s="1"/>
      <c r="B238" s="1"/>
      <c r="C238" s="1"/>
      <c r="D238" s="1"/>
      <c r="E238" s="1"/>
      <c r="F238" s="1"/>
      <c r="G238" s="1"/>
      <c r="H238" s="1"/>
      <c r="I238" s="1"/>
      <c r="J238" s="1"/>
      <c r="P238" s="1"/>
      <c r="Q238" s="1"/>
      <c r="R238" s="1"/>
      <c r="S238" s="1"/>
      <c r="T238" s="1"/>
      <c r="U238" s="1"/>
      <c r="V238" s="1"/>
      <c r="W238" s="1"/>
      <c r="X238" s="1"/>
      <c r="Y238" s="1"/>
      <c r="Z238" s="1"/>
    </row>
    <row r="239" spans="1:26">
      <c r="A239" s="1"/>
      <c r="B239" s="1"/>
      <c r="C239" s="1"/>
      <c r="D239" s="1"/>
      <c r="E239" s="1"/>
      <c r="F239" s="1"/>
      <c r="G239" s="1"/>
      <c r="H239" s="1"/>
      <c r="I239" s="1"/>
      <c r="J239" s="1"/>
      <c r="P239" s="1"/>
      <c r="Q239" s="1"/>
      <c r="R239" s="1"/>
      <c r="S239" s="1"/>
      <c r="T239" s="1"/>
      <c r="U239" s="1"/>
      <c r="V239" s="1"/>
      <c r="W239" s="1"/>
      <c r="X239" s="1"/>
      <c r="Y239" s="1"/>
      <c r="Z239" s="1"/>
    </row>
    <row r="240" spans="1:26">
      <c r="A240" s="1"/>
      <c r="B240" s="1"/>
      <c r="C240" s="1"/>
      <c r="D240" s="1"/>
      <c r="E240" s="1"/>
      <c r="F240" s="1"/>
      <c r="G240" s="1"/>
      <c r="H240" s="1"/>
      <c r="I240" s="1"/>
      <c r="J240" s="1"/>
      <c r="P240" s="1"/>
      <c r="Q240" s="1"/>
      <c r="R240" s="1"/>
      <c r="S240" s="1"/>
      <c r="T240" s="1"/>
      <c r="U240" s="1"/>
      <c r="V240" s="1"/>
      <c r="W240" s="1"/>
      <c r="X240" s="1"/>
      <c r="Y240" s="1"/>
      <c r="Z240" s="1"/>
    </row>
    <row r="241" spans="1:26">
      <c r="A241" s="1"/>
      <c r="B241" s="1"/>
      <c r="C241" s="1"/>
      <c r="D241" s="1"/>
      <c r="E241" s="1"/>
      <c r="F241" s="1"/>
      <c r="G241" s="1"/>
      <c r="H241" s="1"/>
      <c r="I241" s="1"/>
      <c r="J241" s="1"/>
      <c r="P241" s="1"/>
      <c r="Q241" s="1"/>
      <c r="R241" s="1"/>
      <c r="S241" s="1"/>
      <c r="T241" s="1"/>
      <c r="U241" s="1"/>
      <c r="V241" s="1"/>
      <c r="W241" s="1"/>
      <c r="X241" s="1"/>
      <c r="Y241" s="1"/>
      <c r="Z241" s="1"/>
    </row>
    <row r="242" spans="1:26">
      <c r="A242" s="1"/>
      <c r="B242" s="1"/>
      <c r="C242" s="1"/>
      <c r="D242" s="1"/>
      <c r="E242" s="1"/>
      <c r="F242" s="1"/>
      <c r="G242" s="1"/>
      <c r="H242" s="1"/>
      <c r="I242" s="1"/>
      <c r="J242" s="1"/>
      <c r="P242" s="1"/>
      <c r="Q242" s="1"/>
      <c r="R242" s="1"/>
      <c r="S242" s="1"/>
      <c r="T242" s="1"/>
      <c r="U242" s="1"/>
      <c r="V242" s="1"/>
      <c r="W242" s="1"/>
      <c r="X242" s="1"/>
      <c r="Y242" s="1"/>
      <c r="Z242" s="1"/>
    </row>
    <row r="243" spans="1:26">
      <c r="A243" s="1"/>
      <c r="B243" s="1"/>
      <c r="C243" s="1"/>
      <c r="D243" s="1"/>
      <c r="E243" s="1"/>
      <c r="F243" s="1"/>
      <c r="G243" s="1"/>
      <c r="H243" s="1"/>
      <c r="I243" s="1"/>
      <c r="J243" s="1"/>
      <c r="P243" s="1"/>
      <c r="Q243" s="1"/>
      <c r="R243" s="1"/>
      <c r="S243" s="1"/>
      <c r="T243" s="1"/>
      <c r="U243" s="1"/>
      <c r="V243" s="1"/>
      <c r="W243" s="1"/>
      <c r="X243" s="1"/>
      <c r="Y243" s="1"/>
      <c r="Z243" s="1"/>
    </row>
    <row r="244" spans="1:26">
      <c r="A244" s="1"/>
      <c r="B244" s="1"/>
      <c r="C244" s="1"/>
      <c r="D244" s="1"/>
      <c r="E244" s="1"/>
      <c r="F244" s="1"/>
      <c r="G244" s="1"/>
      <c r="H244" s="1"/>
      <c r="I244" s="1"/>
      <c r="J244" s="1"/>
      <c r="P244" s="1"/>
      <c r="Q244" s="1"/>
      <c r="R244" s="1"/>
      <c r="S244" s="1"/>
      <c r="T244" s="1"/>
      <c r="U244" s="1"/>
      <c r="V244" s="1"/>
      <c r="W244" s="1"/>
      <c r="X244" s="1"/>
      <c r="Y244" s="1"/>
      <c r="Z244" s="1"/>
    </row>
    <row r="245" spans="1:26">
      <c r="A245" s="1"/>
      <c r="B245" s="1"/>
      <c r="C245" s="1"/>
      <c r="D245" s="1"/>
      <c r="E245" s="1"/>
      <c r="F245" s="1"/>
      <c r="G245" s="1"/>
      <c r="H245" s="1"/>
      <c r="I245" s="1"/>
      <c r="J245" s="1"/>
      <c r="P245" s="1"/>
      <c r="Q245" s="1"/>
      <c r="R245" s="1"/>
      <c r="S245" s="1"/>
      <c r="T245" s="1"/>
      <c r="U245" s="1"/>
      <c r="V245" s="1"/>
      <c r="W245" s="1"/>
      <c r="X245" s="1"/>
      <c r="Y245" s="1"/>
      <c r="Z245" s="1"/>
    </row>
    <row r="246" spans="1:26">
      <c r="A246" s="1"/>
      <c r="B246" s="1"/>
      <c r="C246" s="1"/>
      <c r="D246" s="1"/>
      <c r="E246" s="1"/>
      <c r="F246" s="1"/>
      <c r="G246" s="1"/>
      <c r="H246" s="1"/>
      <c r="I246" s="1"/>
      <c r="J246" s="1"/>
      <c r="P246" s="1"/>
      <c r="Q246" s="1"/>
      <c r="R246" s="1"/>
      <c r="S246" s="1"/>
      <c r="T246" s="1"/>
      <c r="U246" s="1"/>
      <c r="V246" s="1"/>
      <c r="W246" s="1"/>
      <c r="X246" s="1"/>
      <c r="Y246" s="1"/>
      <c r="Z246" s="1"/>
    </row>
    <row r="247" spans="1:26">
      <c r="A247" s="1"/>
      <c r="B247" s="1"/>
      <c r="C247" s="1"/>
      <c r="D247" s="1"/>
      <c r="E247" s="1"/>
      <c r="F247" s="1"/>
      <c r="G247" s="1"/>
      <c r="H247" s="1"/>
      <c r="I247" s="1"/>
      <c r="J247" s="1"/>
      <c r="P247" s="1"/>
      <c r="Q247" s="1"/>
      <c r="R247" s="1"/>
      <c r="S247" s="1"/>
      <c r="T247" s="1"/>
      <c r="U247" s="1"/>
      <c r="V247" s="1"/>
      <c r="W247" s="1"/>
      <c r="X247" s="1"/>
      <c r="Y247" s="1"/>
      <c r="Z247" s="1"/>
    </row>
    <row r="248" spans="1:26">
      <c r="A248" s="1"/>
      <c r="B248" s="1"/>
      <c r="C248" s="1"/>
      <c r="D248" s="1"/>
      <c r="E248" s="1"/>
      <c r="F248" s="1"/>
      <c r="G248" s="1"/>
      <c r="H248" s="1"/>
      <c r="I248" s="1"/>
      <c r="J248" s="1"/>
      <c r="P248" s="1"/>
      <c r="Q248" s="1"/>
      <c r="R248" s="1"/>
      <c r="S248" s="1"/>
      <c r="T248" s="1"/>
      <c r="U248" s="1"/>
      <c r="V248" s="1"/>
      <c r="W248" s="1"/>
      <c r="X248" s="1"/>
      <c r="Y248" s="1"/>
      <c r="Z248" s="1"/>
    </row>
    <row r="249" spans="1:26">
      <c r="A249" s="1"/>
      <c r="B249" s="1"/>
      <c r="C249" s="1"/>
      <c r="D249" s="1"/>
      <c r="E249" s="1"/>
      <c r="F249" s="1"/>
      <c r="G249" s="1"/>
      <c r="H249" s="1"/>
      <c r="I249" s="1"/>
      <c r="J249" s="1"/>
      <c r="P249" s="1"/>
      <c r="Q249" s="1"/>
      <c r="R249" s="1"/>
      <c r="S249" s="1"/>
      <c r="T249" s="1"/>
      <c r="U249" s="1"/>
      <c r="V249" s="1"/>
      <c r="W249" s="1"/>
      <c r="X249" s="1"/>
      <c r="Y249" s="1"/>
      <c r="Z249" s="1"/>
    </row>
    <row r="250" spans="1:26">
      <c r="A250" s="1"/>
      <c r="B250" s="1"/>
      <c r="C250" s="1"/>
      <c r="D250" s="1"/>
      <c r="E250" s="1"/>
      <c r="F250" s="1"/>
      <c r="G250" s="1"/>
      <c r="H250" s="1"/>
      <c r="I250" s="1"/>
      <c r="J250" s="1"/>
      <c r="P250" s="1"/>
      <c r="Q250" s="1"/>
      <c r="R250" s="1"/>
      <c r="S250" s="1"/>
      <c r="T250" s="1"/>
      <c r="U250" s="1"/>
      <c r="V250" s="1"/>
      <c r="W250" s="1"/>
      <c r="X250" s="1"/>
      <c r="Y250" s="1"/>
      <c r="Z250" s="1"/>
    </row>
    <row r="251" spans="1:26">
      <c r="A251" s="1"/>
      <c r="B251" s="1"/>
      <c r="C251" s="1"/>
      <c r="D251" s="1"/>
      <c r="E251" s="1"/>
      <c r="F251" s="1"/>
      <c r="G251" s="1"/>
      <c r="H251" s="1"/>
      <c r="I251" s="1"/>
      <c r="J251" s="1"/>
      <c r="P251" s="1"/>
      <c r="Q251" s="1"/>
      <c r="R251" s="1"/>
      <c r="S251" s="1"/>
      <c r="T251" s="1"/>
      <c r="U251" s="1"/>
      <c r="V251" s="1"/>
      <c r="W251" s="1"/>
      <c r="X251" s="1"/>
      <c r="Y251" s="1"/>
      <c r="Z251" s="1"/>
    </row>
    <row r="252" spans="1:26">
      <c r="A252" s="1"/>
      <c r="B252" s="1"/>
      <c r="C252" s="1"/>
      <c r="D252" s="1"/>
      <c r="E252" s="1"/>
      <c r="F252" s="1"/>
      <c r="G252" s="1"/>
      <c r="H252" s="1"/>
      <c r="I252" s="1"/>
      <c r="J252" s="1"/>
      <c r="P252" s="1"/>
      <c r="Q252" s="1"/>
      <c r="R252" s="1"/>
      <c r="S252" s="1"/>
      <c r="T252" s="1"/>
      <c r="U252" s="1"/>
      <c r="V252" s="1"/>
      <c r="W252" s="1"/>
      <c r="X252" s="1"/>
      <c r="Y252" s="1"/>
      <c r="Z252" s="1"/>
    </row>
    <row r="253" spans="1:26">
      <c r="A253" s="1"/>
      <c r="B253" s="1"/>
      <c r="C253" s="1"/>
      <c r="D253" s="1"/>
      <c r="E253" s="1"/>
      <c r="F253" s="1"/>
      <c r="G253" s="1"/>
      <c r="H253" s="1"/>
      <c r="I253" s="1"/>
      <c r="J253" s="1"/>
      <c r="P253" s="1"/>
      <c r="Q253" s="1"/>
      <c r="R253" s="1"/>
      <c r="S253" s="1"/>
      <c r="T253" s="1"/>
      <c r="U253" s="1"/>
      <c r="V253" s="1"/>
      <c r="W253" s="1"/>
      <c r="X253" s="1"/>
      <c r="Y253" s="1"/>
      <c r="Z253" s="1"/>
    </row>
    <row r="254" spans="1:26">
      <c r="A254" s="1"/>
      <c r="B254" s="1"/>
      <c r="C254" s="1"/>
      <c r="D254" s="1"/>
      <c r="E254" s="1"/>
      <c r="F254" s="1"/>
      <c r="G254" s="1"/>
      <c r="H254" s="1"/>
      <c r="I254" s="1"/>
      <c r="J254" s="1"/>
      <c r="P254" s="1"/>
      <c r="Q254" s="1"/>
      <c r="R254" s="1"/>
      <c r="S254" s="1"/>
      <c r="T254" s="1"/>
      <c r="U254" s="1"/>
      <c r="V254" s="1"/>
      <c r="W254" s="1"/>
      <c r="X254" s="1"/>
      <c r="Y254" s="1"/>
      <c r="Z254" s="1"/>
    </row>
    <row r="255" spans="1:26">
      <c r="A255" s="1"/>
      <c r="B255" s="1"/>
      <c r="C255" s="1"/>
      <c r="D255" s="1"/>
      <c r="E255" s="1"/>
      <c r="F255" s="1"/>
      <c r="G255" s="1"/>
      <c r="H255" s="1"/>
      <c r="I255" s="1"/>
      <c r="J255" s="1"/>
      <c r="P255" s="1"/>
      <c r="Q255" s="1"/>
      <c r="R255" s="1"/>
      <c r="S255" s="1"/>
      <c r="T255" s="1"/>
      <c r="U255" s="1"/>
      <c r="V255" s="1"/>
      <c r="W255" s="1"/>
      <c r="X255" s="1"/>
      <c r="Y255" s="1"/>
      <c r="Z255" s="1"/>
    </row>
    <row r="256" spans="1:26">
      <c r="A256" s="1"/>
      <c r="B256" s="1"/>
      <c r="C256" s="1"/>
      <c r="D256" s="1"/>
      <c r="E256" s="1"/>
      <c r="F256" s="1"/>
      <c r="G256" s="1"/>
      <c r="H256" s="1"/>
      <c r="I256" s="1"/>
      <c r="J256" s="1"/>
      <c r="P256" s="1"/>
      <c r="Q256" s="1"/>
      <c r="R256" s="1"/>
      <c r="S256" s="1"/>
      <c r="T256" s="1"/>
      <c r="U256" s="1"/>
      <c r="V256" s="1"/>
      <c r="W256" s="1"/>
      <c r="X256" s="1"/>
      <c r="Y256" s="1"/>
      <c r="Z256" s="1"/>
    </row>
    <row r="257" spans="1:26">
      <c r="A257" s="1"/>
      <c r="B257" s="1"/>
      <c r="C257" s="1"/>
      <c r="D257" s="1"/>
      <c r="E257" s="1"/>
      <c r="F257" s="1"/>
      <c r="G257" s="1"/>
      <c r="H257" s="1"/>
      <c r="I257" s="1"/>
      <c r="J257" s="1"/>
      <c r="P257" s="1"/>
      <c r="Q257" s="1"/>
      <c r="R257" s="1"/>
      <c r="S257" s="1"/>
      <c r="T257" s="1"/>
      <c r="U257" s="1"/>
      <c r="V257" s="1"/>
      <c r="W257" s="1"/>
      <c r="X257" s="1"/>
      <c r="Y257" s="1"/>
      <c r="Z257" s="1"/>
    </row>
    <row r="258" spans="1:26">
      <c r="A258" s="1"/>
      <c r="B258" s="1"/>
      <c r="C258" s="1"/>
      <c r="D258" s="1"/>
      <c r="E258" s="1"/>
      <c r="F258" s="1"/>
      <c r="G258" s="1"/>
      <c r="H258" s="1"/>
      <c r="I258" s="1"/>
      <c r="J258" s="1"/>
      <c r="P258" s="1"/>
      <c r="Q258" s="1"/>
      <c r="R258" s="1"/>
      <c r="S258" s="1"/>
      <c r="T258" s="1"/>
      <c r="U258" s="1"/>
      <c r="V258" s="1"/>
      <c r="W258" s="1"/>
      <c r="X258" s="1"/>
      <c r="Y258" s="1"/>
      <c r="Z258" s="1"/>
    </row>
    <row r="259" spans="1:26">
      <c r="A259" s="1"/>
      <c r="B259" s="1"/>
      <c r="C259" s="1"/>
      <c r="D259" s="1"/>
      <c r="E259" s="1"/>
      <c r="F259" s="1"/>
      <c r="G259" s="1"/>
      <c r="H259" s="1"/>
      <c r="I259" s="1"/>
      <c r="J259" s="1"/>
      <c r="P259" s="1"/>
      <c r="Q259" s="1"/>
      <c r="R259" s="1"/>
      <c r="S259" s="1"/>
      <c r="T259" s="1"/>
      <c r="U259" s="1"/>
      <c r="V259" s="1"/>
      <c r="W259" s="1"/>
      <c r="X259" s="1"/>
      <c r="Y259" s="1"/>
      <c r="Z259" s="1"/>
    </row>
    <row r="260" spans="1:26">
      <c r="A260" s="1"/>
      <c r="B260" s="1"/>
      <c r="C260" s="1"/>
      <c r="D260" s="1"/>
      <c r="E260" s="1"/>
      <c r="F260" s="1"/>
      <c r="G260" s="1"/>
      <c r="H260" s="1"/>
      <c r="I260" s="1"/>
      <c r="J260" s="1"/>
      <c r="P260" s="1"/>
      <c r="Q260" s="1"/>
      <c r="R260" s="1"/>
      <c r="S260" s="1"/>
      <c r="T260" s="1"/>
      <c r="U260" s="1"/>
      <c r="V260" s="1"/>
      <c r="W260" s="1"/>
      <c r="X260" s="1"/>
      <c r="Y260" s="1"/>
      <c r="Z260" s="1"/>
    </row>
    <row r="261" spans="1:26">
      <c r="A261" s="1"/>
      <c r="B261" s="1"/>
      <c r="C261" s="1"/>
      <c r="D261" s="1"/>
      <c r="E261" s="1"/>
      <c r="F261" s="1"/>
      <c r="G261" s="1"/>
      <c r="H261" s="1"/>
      <c r="I261" s="1"/>
      <c r="J261" s="1"/>
      <c r="P261" s="1"/>
      <c r="Q261" s="1"/>
      <c r="R261" s="1"/>
      <c r="S261" s="1"/>
      <c r="T261" s="1"/>
      <c r="U261" s="1"/>
      <c r="V261" s="1"/>
      <c r="W261" s="1"/>
      <c r="X261" s="1"/>
      <c r="Y261" s="1"/>
      <c r="Z261" s="1"/>
    </row>
    <row r="262" spans="1:26">
      <c r="A262" s="1"/>
      <c r="B262" s="1"/>
      <c r="C262" s="1"/>
      <c r="D262" s="1"/>
      <c r="E262" s="1"/>
      <c r="F262" s="1"/>
      <c r="G262" s="1"/>
      <c r="H262" s="1"/>
      <c r="I262" s="1"/>
      <c r="J262" s="1"/>
      <c r="P262" s="1"/>
      <c r="Q262" s="1"/>
      <c r="R262" s="1"/>
      <c r="S262" s="1"/>
      <c r="T262" s="1"/>
      <c r="U262" s="1"/>
      <c r="V262" s="1"/>
      <c r="W262" s="1"/>
      <c r="X262" s="1"/>
      <c r="Y262" s="1"/>
      <c r="Z262" s="1"/>
    </row>
    <row r="263" spans="1:26">
      <c r="A263" s="1"/>
      <c r="B263" s="1"/>
      <c r="C263" s="1"/>
      <c r="D263" s="1"/>
      <c r="E263" s="1"/>
      <c r="F263" s="1"/>
      <c r="G263" s="1"/>
      <c r="H263" s="1"/>
      <c r="I263" s="1"/>
      <c r="J263" s="1"/>
      <c r="P263" s="1"/>
      <c r="Q263" s="1"/>
      <c r="R263" s="1"/>
      <c r="S263" s="1"/>
      <c r="T263" s="1"/>
      <c r="U263" s="1"/>
      <c r="V263" s="1"/>
      <c r="W263" s="1"/>
      <c r="X263" s="1"/>
      <c r="Y263" s="1"/>
      <c r="Z263" s="1"/>
    </row>
    <row r="264" spans="1:26">
      <c r="A264" s="1"/>
      <c r="B264" s="1"/>
      <c r="C264" s="1"/>
      <c r="D264" s="1"/>
      <c r="E264" s="1"/>
      <c r="F264" s="1"/>
      <c r="G264" s="1"/>
      <c r="H264" s="1"/>
      <c r="I264" s="1"/>
      <c r="J264" s="1"/>
      <c r="P264" s="1"/>
      <c r="Q264" s="1"/>
      <c r="R264" s="1"/>
      <c r="S264" s="1"/>
      <c r="T264" s="1"/>
      <c r="U264" s="1"/>
      <c r="V264" s="1"/>
      <c r="W264" s="1"/>
      <c r="X264" s="1"/>
      <c r="Y264" s="1"/>
      <c r="Z264" s="1"/>
    </row>
    <row r="265" spans="1:26">
      <c r="A265" s="1"/>
      <c r="B265" s="1"/>
      <c r="C265" s="1"/>
      <c r="D265" s="1"/>
      <c r="E265" s="1"/>
      <c r="F265" s="1"/>
      <c r="G265" s="1"/>
      <c r="H265" s="1"/>
      <c r="I265" s="1"/>
      <c r="J265" s="1"/>
      <c r="P265" s="1"/>
      <c r="Q265" s="1"/>
      <c r="R265" s="1"/>
      <c r="S265" s="1"/>
      <c r="T265" s="1"/>
      <c r="U265" s="1"/>
      <c r="V265" s="1"/>
      <c r="W265" s="1"/>
      <c r="X265" s="1"/>
      <c r="Y265" s="1"/>
      <c r="Z265" s="1"/>
    </row>
    <row r="266" spans="1:26">
      <c r="A266" s="1"/>
      <c r="B266" s="1"/>
      <c r="C266" s="1"/>
      <c r="D266" s="1"/>
      <c r="E266" s="1"/>
      <c r="F266" s="1"/>
      <c r="G266" s="1"/>
      <c r="H266" s="1"/>
      <c r="I266" s="1"/>
      <c r="J266" s="1"/>
      <c r="P266" s="1"/>
      <c r="Q266" s="1"/>
      <c r="R266" s="1"/>
      <c r="S266" s="1"/>
      <c r="T266" s="1"/>
      <c r="U266" s="1"/>
      <c r="V266" s="1"/>
      <c r="W266" s="1"/>
      <c r="X266" s="1"/>
      <c r="Y266" s="1"/>
      <c r="Z266" s="1"/>
    </row>
    <row r="267" spans="1:26">
      <c r="A267" s="1"/>
      <c r="B267" s="1"/>
      <c r="C267" s="1"/>
      <c r="D267" s="1"/>
      <c r="E267" s="1"/>
      <c r="F267" s="1"/>
      <c r="G267" s="1"/>
      <c r="H267" s="1"/>
      <c r="I267" s="1"/>
      <c r="J267" s="1"/>
      <c r="P267" s="1"/>
      <c r="Q267" s="1"/>
      <c r="R267" s="1"/>
      <c r="S267" s="1"/>
      <c r="T267" s="1"/>
      <c r="U267" s="1"/>
      <c r="V267" s="1"/>
      <c r="W267" s="1"/>
      <c r="X267" s="1"/>
      <c r="Y267" s="1"/>
      <c r="Z267" s="1"/>
    </row>
    <row r="268" spans="1:26">
      <c r="A268" s="1"/>
      <c r="B268" s="1"/>
      <c r="C268" s="1"/>
      <c r="D268" s="1"/>
      <c r="E268" s="1"/>
      <c r="F268" s="1"/>
      <c r="G268" s="1"/>
      <c r="H268" s="1"/>
      <c r="I268" s="1"/>
      <c r="J268" s="1"/>
      <c r="P268" s="1"/>
      <c r="Q268" s="1"/>
      <c r="R268" s="1"/>
      <c r="S268" s="1"/>
      <c r="T268" s="1"/>
      <c r="U268" s="1"/>
      <c r="V268" s="1"/>
      <c r="W268" s="1"/>
      <c r="X268" s="1"/>
      <c r="Y268" s="1"/>
      <c r="Z268" s="1"/>
    </row>
    <row r="269" spans="1:26">
      <c r="A269" s="1"/>
      <c r="B269" s="1"/>
      <c r="C269" s="1"/>
      <c r="D269" s="1"/>
      <c r="E269" s="1"/>
      <c r="F269" s="1"/>
      <c r="G269" s="1"/>
      <c r="H269" s="1"/>
      <c r="I269" s="1"/>
      <c r="J269" s="1"/>
      <c r="P269" s="1"/>
      <c r="Q269" s="1"/>
      <c r="R269" s="1"/>
      <c r="S269" s="1"/>
      <c r="T269" s="1"/>
      <c r="U269" s="1"/>
      <c r="V269" s="1"/>
      <c r="W269" s="1"/>
      <c r="X269" s="1"/>
      <c r="Y269" s="1"/>
      <c r="Z269" s="1"/>
    </row>
    <row r="270" spans="1:26">
      <c r="A270" s="1"/>
      <c r="B270" s="1"/>
      <c r="C270" s="1"/>
      <c r="D270" s="1"/>
      <c r="E270" s="1"/>
      <c r="F270" s="1"/>
      <c r="G270" s="1"/>
      <c r="H270" s="1"/>
      <c r="I270" s="1"/>
      <c r="J270" s="1"/>
      <c r="P270" s="1"/>
      <c r="Q270" s="1"/>
      <c r="R270" s="1"/>
      <c r="S270" s="1"/>
      <c r="T270" s="1"/>
      <c r="U270" s="1"/>
      <c r="V270" s="1"/>
      <c r="W270" s="1"/>
      <c r="X270" s="1"/>
      <c r="Y270" s="1"/>
      <c r="Z270" s="1"/>
    </row>
    <row r="271" spans="1:26">
      <c r="A271" s="1"/>
      <c r="B271" s="1"/>
      <c r="C271" s="1"/>
      <c r="D271" s="1"/>
      <c r="E271" s="1"/>
      <c r="F271" s="1"/>
      <c r="G271" s="1"/>
      <c r="H271" s="1"/>
      <c r="I271" s="1"/>
      <c r="J271" s="1"/>
      <c r="P271" s="1"/>
      <c r="Q271" s="1"/>
      <c r="R271" s="1"/>
      <c r="S271" s="1"/>
      <c r="T271" s="1"/>
      <c r="U271" s="1"/>
      <c r="V271" s="1"/>
      <c r="W271" s="1"/>
      <c r="X271" s="1"/>
      <c r="Y271" s="1"/>
      <c r="Z271" s="1"/>
    </row>
    <row r="272" spans="1:26">
      <c r="A272" s="1"/>
      <c r="B272" s="1"/>
      <c r="C272" s="1"/>
      <c r="D272" s="1"/>
      <c r="E272" s="1"/>
      <c r="F272" s="1"/>
      <c r="G272" s="1"/>
      <c r="H272" s="1"/>
      <c r="I272" s="1"/>
      <c r="J272" s="1"/>
      <c r="P272" s="1"/>
      <c r="Q272" s="1"/>
      <c r="R272" s="1"/>
      <c r="S272" s="1"/>
      <c r="T272" s="1"/>
      <c r="U272" s="1"/>
      <c r="V272" s="1"/>
      <c r="W272" s="1"/>
      <c r="X272" s="1"/>
      <c r="Y272" s="1"/>
      <c r="Z272" s="1"/>
    </row>
    <row r="273" spans="1:26">
      <c r="A273" s="1"/>
      <c r="B273" s="1"/>
      <c r="C273" s="1"/>
      <c r="D273" s="1"/>
      <c r="E273" s="1"/>
      <c r="F273" s="1"/>
      <c r="G273" s="1"/>
      <c r="H273" s="1"/>
      <c r="I273" s="1"/>
      <c r="J273" s="1"/>
      <c r="P273" s="1"/>
      <c r="Q273" s="1"/>
      <c r="R273" s="1"/>
      <c r="S273" s="1"/>
      <c r="T273" s="1"/>
      <c r="U273" s="1"/>
      <c r="V273" s="1"/>
      <c r="W273" s="1"/>
      <c r="X273" s="1"/>
      <c r="Y273" s="1"/>
      <c r="Z273" s="1"/>
    </row>
    <row r="274" spans="1:26">
      <c r="A274" s="1"/>
      <c r="B274" s="1"/>
      <c r="C274" s="1"/>
      <c r="D274" s="1"/>
      <c r="E274" s="1"/>
      <c r="F274" s="1"/>
      <c r="G274" s="1"/>
      <c r="H274" s="1"/>
      <c r="I274" s="1"/>
      <c r="J274" s="1"/>
      <c r="P274" s="1"/>
      <c r="Q274" s="1"/>
      <c r="R274" s="1"/>
      <c r="S274" s="1"/>
      <c r="T274" s="1"/>
      <c r="U274" s="1"/>
      <c r="V274" s="1"/>
      <c r="W274" s="1"/>
      <c r="X274" s="1"/>
      <c r="Y274" s="1"/>
      <c r="Z274" s="1"/>
    </row>
    <row r="275" spans="1:26">
      <c r="A275" s="1"/>
      <c r="B275" s="1"/>
      <c r="C275" s="1"/>
      <c r="D275" s="1"/>
      <c r="E275" s="1"/>
      <c r="F275" s="1"/>
      <c r="G275" s="1"/>
      <c r="H275" s="1"/>
      <c r="I275" s="1"/>
      <c r="J275" s="1"/>
      <c r="P275" s="1"/>
      <c r="Q275" s="1"/>
      <c r="R275" s="1"/>
      <c r="S275" s="1"/>
      <c r="T275" s="1"/>
      <c r="U275" s="1"/>
      <c r="V275" s="1"/>
      <c r="W275" s="1"/>
      <c r="X275" s="1"/>
      <c r="Y275" s="1"/>
      <c r="Z275" s="1"/>
    </row>
    <row r="276" spans="1:26">
      <c r="A276" s="1"/>
      <c r="B276" s="1"/>
      <c r="C276" s="1"/>
      <c r="D276" s="1"/>
      <c r="E276" s="1"/>
      <c r="F276" s="1"/>
      <c r="G276" s="1"/>
      <c r="H276" s="1"/>
      <c r="I276" s="1"/>
      <c r="J276" s="1"/>
      <c r="P276" s="1"/>
      <c r="Q276" s="1"/>
      <c r="R276" s="1"/>
      <c r="S276" s="1"/>
      <c r="T276" s="1"/>
      <c r="U276" s="1"/>
      <c r="V276" s="1"/>
      <c r="W276" s="1"/>
      <c r="X276" s="1"/>
      <c r="Y276" s="1"/>
      <c r="Z276" s="1"/>
    </row>
    <row r="277" spans="1:26">
      <c r="A277" s="1"/>
      <c r="B277" s="1"/>
      <c r="C277" s="1"/>
      <c r="D277" s="1"/>
      <c r="E277" s="1"/>
      <c r="F277" s="1"/>
      <c r="G277" s="1"/>
      <c r="H277" s="1"/>
      <c r="I277" s="1"/>
      <c r="J277" s="1"/>
      <c r="P277" s="1"/>
      <c r="Q277" s="1"/>
      <c r="R277" s="1"/>
      <c r="S277" s="1"/>
      <c r="T277" s="1"/>
      <c r="U277" s="1"/>
      <c r="V277" s="1"/>
      <c r="W277" s="1"/>
      <c r="X277" s="1"/>
      <c r="Y277" s="1"/>
      <c r="Z277" s="1"/>
    </row>
    <row r="278" spans="1:26">
      <c r="A278" s="1"/>
      <c r="B278" s="1"/>
      <c r="C278" s="1"/>
      <c r="D278" s="1"/>
      <c r="E278" s="1"/>
      <c r="F278" s="1"/>
      <c r="G278" s="1"/>
      <c r="H278" s="1"/>
      <c r="I278" s="1"/>
      <c r="J278" s="1"/>
      <c r="P278" s="1"/>
      <c r="Q278" s="1"/>
      <c r="R278" s="1"/>
      <c r="S278" s="1"/>
      <c r="T278" s="1"/>
      <c r="U278" s="1"/>
      <c r="V278" s="1"/>
      <c r="W278" s="1"/>
      <c r="X278" s="1"/>
      <c r="Y278" s="1"/>
      <c r="Z278" s="1"/>
    </row>
    <row r="279" spans="1:26">
      <c r="A279" s="1"/>
      <c r="B279" s="1"/>
      <c r="C279" s="1"/>
      <c r="D279" s="1"/>
      <c r="E279" s="1"/>
      <c r="F279" s="1"/>
      <c r="G279" s="1"/>
      <c r="H279" s="1"/>
      <c r="I279" s="1"/>
      <c r="J279" s="1"/>
      <c r="P279" s="1"/>
      <c r="Q279" s="1"/>
      <c r="R279" s="1"/>
      <c r="S279" s="1"/>
      <c r="T279" s="1"/>
      <c r="U279" s="1"/>
      <c r="V279" s="1"/>
      <c r="W279" s="1"/>
      <c r="X279" s="1"/>
      <c r="Y279" s="1"/>
      <c r="Z279" s="1"/>
    </row>
    <row r="280" spans="1:26">
      <c r="A280" s="1"/>
      <c r="B280" s="1"/>
      <c r="C280" s="1"/>
      <c r="D280" s="1"/>
      <c r="E280" s="1"/>
      <c r="F280" s="1"/>
      <c r="G280" s="1"/>
      <c r="H280" s="1"/>
      <c r="I280" s="1"/>
      <c r="J280" s="1"/>
      <c r="P280" s="1"/>
      <c r="Q280" s="1"/>
      <c r="R280" s="1"/>
      <c r="S280" s="1"/>
      <c r="T280" s="1"/>
      <c r="U280" s="1"/>
      <c r="V280" s="1"/>
      <c r="W280" s="1"/>
      <c r="X280" s="1"/>
      <c r="Y280" s="1"/>
      <c r="Z280" s="1"/>
    </row>
    <row r="281" spans="1:26">
      <c r="A281" s="1"/>
      <c r="B281" s="1"/>
      <c r="C281" s="1"/>
      <c r="D281" s="1"/>
      <c r="E281" s="1"/>
      <c r="F281" s="1"/>
      <c r="G281" s="1"/>
      <c r="H281" s="1"/>
      <c r="I281" s="1"/>
      <c r="J281" s="1"/>
      <c r="P281" s="1"/>
      <c r="Q281" s="1"/>
      <c r="R281" s="1"/>
      <c r="S281" s="1"/>
      <c r="T281" s="1"/>
      <c r="U281" s="1"/>
      <c r="V281" s="1"/>
      <c r="W281" s="1"/>
      <c r="X281" s="1"/>
      <c r="Y281" s="1"/>
      <c r="Z281" s="1"/>
    </row>
    <row r="282" spans="1:26">
      <c r="A282" s="1"/>
      <c r="B282" s="1"/>
      <c r="C282" s="1"/>
      <c r="D282" s="1"/>
      <c r="E282" s="1"/>
      <c r="F282" s="1"/>
      <c r="G282" s="1"/>
      <c r="H282" s="1"/>
      <c r="I282" s="1"/>
      <c r="J282" s="1"/>
      <c r="P282" s="1"/>
      <c r="Q282" s="1"/>
      <c r="R282" s="1"/>
      <c r="S282" s="1"/>
      <c r="T282" s="1"/>
      <c r="U282" s="1"/>
      <c r="V282" s="1"/>
      <c r="W282" s="1"/>
      <c r="X282" s="1"/>
      <c r="Y282" s="1"/>
      <c r="Z282" s="1"/>
    </row>
    <row r="283" spans="1:26">
      <c r="A283" s="1"/>
      <c r="B283" s="1"/>
      <c r="C283" s="1"/>
      <c r="D283" s="1"/>
      <c r="E283" s="1"/>
      <c r="F283" s="1"/>
      <c r="G283" s="1"/>
      <c r="H283" s="1"/>
      <c r="I283" s="1"/>
      <c r="J283" s="1"/>
      <c r="P283" s="1"/>
      <c r="Q283" s="1"/>
      <c r="R283" s="1"/>
      <c r="S283" s="1"/>
      <c r="T283" s="1"/>
      <c r="U283" s="1"/>
      <c r="V283" s="1"/>
      <c r="W283" s="1"/>
      <c r="X283" s="1"/>
      <c r="Y283" s="1"/>
      <c r="Z283" s="1"/>
    </row>
    <row r="284" spans="1:26">
      <c r="A284" s="1"/>
      <c r="B284" s="1"/>
      <c r="C284" s="1"/>
      <c r="D284" s="1"/>
      <c r="E284" s="1"/>
      <c r="F284" s="1"/>
      <c r="G284" s="1"/>
      <c r="H284" s="1"/>
      <c r="I284" s="1"/>
      <c r="J284" s="1"/>
      <c r="P284" s="1"/>
      <c r="Q284" s="1"/>
      <c r="R284" s="1"/>
      <c r="S284" s="1"/>
      <c r="T284" s="1"/>
      <c r="U284" s="1"/>
      <c r="V284" s="1"/>
      <c r="W284" s="1"/>
      <c r="X284" s="1"/>
      <c r="Y284" s="1"/>
      <c r="Z284" s="1"/>
    </row>
    <row r="285" spans="1:26">
      <c r="A285" s="1"/>
      <c r="B285" s="1"/>
      <c r="C285" s="1"/>
      <c r="D285" s="1"/>
      <c r="E285" s="1"/>
      <c r="F285" s="1"/>
      <c r="G285" s="1"/>
      <c r="H285" s="1"/>
      <c r="I285" s="1"/>
      <c r="J285" s="1"/>
      <c r="P285" s="1"/>
      <c r="Q285" s="1"/>
      <c r="R285" s="1"/>
      <c r="S285" s="1"/>
      <c r="T285" s="1"/>
      <c r="U285" s="1"/>
      <c r="V285" s="1"/>
      <c r="W285" s="1"/>
      <c r="X285" s="1"/>
      <c r="Y285" s="1"/>
      <c r="Z285" s="1"/>
    </row>
    <row r="286" spans="1:26">
      <c r="A286" s="1"/>
      <c r="B286" s="1"/>
      <c r="C286" s="1"/>
      <c r="D286" s="1"/>
      <c r="E286" s="1"/>
      <c r="F286" s="1"/>
      <c r="G286" s="1"/>
      <c r="H286" s="1"/>
      <c r="I286" s="1"/>
      <c r="J286" s="1"/>
      <c r="P286" s="1"/>
      <c r="Q286" s="1"/>
      <c r="R286" s="1"/>
      <c r="S286" s="1"/>
      <c r="T286" s="1"/>
      <c r="U286" s="1"/>
      <c r="V286" s="1"/>
      <c r="W286" s="1"/>
      <c r="X286" s="1"/>
      <c r="Y286" s="1"/>
      <c r="Z286" s="1"/>
    </row>
    <row r="287" spans="1:26">
      <c r="A287" s="1"/>
      <c r="B287" s="1"/>
      <c r="C287" s="1"/>
      <c r="D287" s="1"/>
      <c r="E287" s="1"/>
      <c r="F287" s="1"/>
      <c r="G287" s="1"/>
      <c r="H287" s="1"/>
      <c r="I287" s="1"/>
      <c r="J287" s="1"/>
      <c r="P287" s="1"/>
      <c r="Q287" s="1"/>
      <c r="R287" s="1"/>
      <c r="S287" s="1"/>
      <c r="T287" s="1"/>
      <c r="U287" s="1"/>
      <c r="V287" s="1"/>
      <c r="W287" s="1"/>
      <c r="X287" s="1"/>
      <c r="Y287" s="1"/>
      <c r="Z287" s="1"/>
    </row>
    <row r="288" spans="1:26">
      <c r="A288" s="1"/>
      <c r="B288" s="1"/>
      <c r="C288" s="1"/>
      <c r="D288" s="1"/>
      <c r="E288" s="1"/>
      <c r="F288" s="1"/>
      <c r="G288" s="1"/>
      <c r="H288" s="1"/>
      <c r="I288" s="1"/>
      <c r="J288" s="1"/>
      <c r="P288" s="1"/>
      <c r="Q288" s="1"/>
      <c r="R288" s="1"/>
      <c r="S288" s="1"/>
      <c r="T288" s="1"/>
      <c r="U288" s="1"/>
      <c r="V288" s="1"/>
      <c r="W288" s="1"/>
      <c r="X288" s="1"/>
      <c r="Y288" s="1"/>
      <c r="Z288" s="1"/>
    </row>
    <row r="289" spans="1:26">
      <c r="A289" s="1"/>
      <c r="B289" s="1"/>
      <c r="C289" s="1"/>
      <c r="D289" s="1"/>
      <c r="E289" s="1"/>
      <c r="F289" s="1"/>
      <c r="G289" s="1"/>
      <c r="H289" s="1"/>
      <c r="I289" s="1"/>
      <c r="J289" s="1"/>
      <c r="P289" s="1"/>
      <c r="Q289" s="1"/>
      <c r="R289" s="1"/>
      <c r="S289" s="1"/>
      <c r="T289" s="1"/>
      <c r="U289" s="1"/>
      <c r="V289" s="1"/>
      <c r="W289" s="1"/>
      <c r="X289" s="1"/>
      <c r="Y289" s="1"/>
      <c r="Z289" s="1"/>
    </row>
    <row r="290" spans="1:26">
      <c r="A290" s="1"/>
      <c r="B290" s="1"/>
      <c r="C290" s="1"/>
      <c r="D290" s="1"/>
      <c r="E290" s="1"/>
      <c r="F290" s="1"/>
      <c r="G290" s="1"/>
      <c r="H290" s="1"/>
      <c r="I290" s="1"/>
      <c r="J290" s="1"/>
      <c r="P290" s="1"/>
      <c r="Q290" s="1"/>
      <c r="R290" s="1"/>
      <c r="S290" s="1"/>
      <c r="T290" s="1"/>
      <c r="U290" s="1"/>
      <c r="V290" s="1"/>
      <c r="W290" s="1"/>
      <c r="X290" s="1"/>
      <c r="Y290" s="1"/>
      <c r="Z290" s="1"/>
    </row>
    <row r="291" spans="1:26">
      <c r="A291" s="1"/>
      <c r="B291" s="1"/>
      <c r="C291" s="1"/>
      <c r="D291" s="1"/>
      <c r="E291" s="1"/>
      <c r="F291" s="1"/>
      <c r="G291" s="1"/>
      <c r="H291" s="1"/>
      <c r="I291" s="1"/>
      <c r="J291" s="1"/>
      <c r="P291" s="1"/>
      <c r="Q291" s="1"/>
      <c r="R291" s="1"/>
      <c r="S291" s="1"/>
      <c r="T291" s="1"/>
      <c r="U291" s="1"/>
      <c r="V291" s="1"/>
      <c r="W291" s="1"/>
      <c r="X291" s="1"/>
      <c r="Y291" s="1"/>
      <c r="Z291" s="1"/>
    </row>
    <row r="292" spans="1:26">
      <c r="A292" s="1"/>
      <c r="B292" s="1"/>
      <c r="C292" s="1"/>
      <c r="D292" s="1"/>
      <c r="E292" s="1"/>
      <c r="F292" s="1"/>
      <c r="G292" s="1"/>
      <c r="H292" s="1"/>
      <c r="I292" s="1"/>
      <c r="J292" s="1"/>
      <c r="P292" s="1"/>
      <c r="Q292" s="1"/>
      <c r="R292" s="1"/>
      <c r="S292" s="1"/>
      <c r="T292" s="1"/>
      <c r="U292" s="1"/>
      <c r="V292" s="1"/>
      <c r="W292" s="1"/>
      <c r="X292" s="1"/>
      <c r="Y292" s="1"/>
      <c r="Z292" s="1"/>
    </row>
    <row r="293" spans="1:26">
      <c r="A293" s="1"/>
      <c r="B293" s="1"/>
      <c r="C293" s="1"/>
      <c r="D293" s="1"/>
      <c r="E293" s="1"/>
      <c r="F293" s="1"/>
      <c r="G293" s="1"/>
      <c r="H293" s="1"/>
      <c r="I293" s="1"/>
      <c r="J293" s="1"/>
      <c r="P293" s="1"/>
      <c r="Q293" s="1"/>
      <c r="R293" s="1"/>
      <c r="S293" s="1"/>
      <c r="T293" s="1"/>
      <c r="U293" s="1"/>
      <c r="V293" s="1"/>
      <c r="W293" s="1"/>
      <c r="X293" s="1"/>
      <c r="Y293" s="1"/>
      <c r="Z293" s="1"/>
    </row>
    <row r="294" spans="1:26">
      <c r="A294" s="1"/>
      <c r="B294" s="1"/>
      <c r="C294" s="1"/>
      <c r="D294" s="1"/>
      <c r="E294" s="1"/>
      <c r="F294" s="1"/>
      <c r="G294" s="1"/>
      <c r="H294" s="1"/>
      <c r="I294" s="1"/>
      <c r="J294" s="1"/>
      <c r="P294" s="1"/>
      <c r="Q294" s="1"/>
      <c r="R294" s="1"/>
      <c r="S294" s="1"/>
      <c r="T294" s="1"/>
      <c r="U294" s="1"/>
      <c r="V294" s="1"/>
      <c r="W294" s="1"/>
      <c r="X294" s="1"/>
      <c r="Y294" s="1"/>
      <c r="Z294" s="1"/>
    </row>
    <row r="295" spans="1:26">
      <c r="A295" s="1"/>
      <c r="B295" s="1"/>
      <c r="C295" s="1"/>
      <c r="D295" s="1"/>
      <c r="E295" s="1"/>
      <c r="F295" s="1"/>
      <c r="G295" s="1"/>
      <c r="H295" s="1"/>
      <c r="I295" s="1"/>
      <c r="J295" s="1"/>
      <c r="P295" s="1"/>
      <c r="Q295" s="1"/>
      <c r="R295" s="1"/>
      <c r="S295" s="1"/>
      <c r="T295" s="1"/>
      <c r="U295" s="1"/>
      <c r="V295" s="1"/>
      <c r="W295" s="1"/>
      <c r="X295" s="1"/>
      <c r="Y295" s="1"/>
      <c r="Z295" s="1"/>
    </row>
    <row r="296" spans="1:26">
      <c r="A296" s="1"/>
      <c r="B296" s="1"/>
      <c r="C296" s="1"/>
      <c r="D296" s="1"/>
      <c r="E296" s="1"/>
      <c r="F296" s="1"/>
      <c r="G296" s="1"/>
      <c r="H296" s="1"/>
      <c r="I296" s="1"/>
      <c r="J296" s="1"/>
      <c r="P296" s="1"/>
      <c r="Q296" s="1"/>
      <c r="R296" s="1"/>
      <c r="S296" s="1"/>
      <c r="T296" s="1"/>
      <c r="U296" s="1"/>
      <c r="V296" s="1"/>
      <c r="W296" s="1"/>
      <c r="X296" s="1"/>
      <c r="Y296" s="1"/>
      <c r="Z296" s="1"/>
    </row>
    <row r="297" spans="1:26">
      <c r="A297" s="1"/>
      <c r="B297" s="1"/>
      <c r="C297" s="1"/>
      <c r="D297" s="1"/>
      <c r="E297" s="1"/>
      <c r="F297" s="1"/>
      <c r="G297" s="1"/>
      <c r="H297" s="1"/>
      <c r="I297" s="1"/>
      <c r="J297" s="1"/>
      <c r="P297" s="1"/>
      <c r="Q297" s="1"/>
      <c r="R297" s="1"/>
      <c r="S297" s="1"/>
      <c r="T297" s="1"/>
      <c r="U297" s="1"/>
      <c r="V297" s="1"/>
      <c r="W297" s="1"/>
      <c r="X297" s="1"/>
      <c r="Y297" s="1"/>
      <c r="Z297" s="1"/>
    </row>
    <row r="298" spans="1:26">
      <c r="A298" s="1"/>
      <c r="B298" s="1"/>
      <c r="C298" s="1"/>
      <c r="D298" s="1"/>
      <c r="E298" s="1"/>
      <c r="F298" s="1"/>
      <c r="G298" s="1"/>
      <c r="H298" s="1"/>
      <c r="I298" s="1"/>
      <c r="J298" s="1"/>
      <c r="P298" s="1"/>
      <c r="Q298" s="1"/>
      <c r="R298" s="1"/>
      <c r="S298" s="1"/>
      <c r="T298" s="1"/>
      <c r="U298" s="1"/>
      <c r="V298" s="1"/>
      <c r="W298" s="1"/>
      <c r="X298" s="1"/>
      <c r="Y298" s="1"/>
      <c r="Z298" s="1"/>
    </row>
    <row r="299" spans="1:26">
      <c r="A299" s="1"/>
      <c r="B299" s="1"/>
      <c r="C299" s="1"/>
      <c r="D299" s="1"/>
      <c r="E299" s="1"/>
      <c r="F299" s="1"/>
      <c r="G299" s="1"/>
      <c r="H299" s="1"/>
      <c r="I299" s="1"/>
      <c r="J299" s="1"/>
      <c r="P299" s="1"/>
      <c r="Q299" s="1"/>
      <c r="R299" s="1"/>
      <c r="S299" s="1"/>
      <c r="T299" s="1"/>
      <c r="U299" s="1"/>
      <c r="V299" s="1"/>
      <c r="W299" s="1"/>
      <c r="X299" s="1"/>
      <c r="Y299" s="1"/>
      <c r="Z299" s="1"/>
    </row>
    <row r="300" spans="1:26">
      <c r="A300" s="1"/>
      <c r="B300" s="1"/>
      <c r="C300" s="1"/>
      <c r="D300" s="1"/>
      <c r="E300" s="1"/>
      <c r="F300" s="1"/>
      <c r="G300" s="1"/>
      <c r="H300" s="1"/>
      <c r="I300" s="1"/>
      <c r="J300" s="1"/>
      <c r="P300" s="1"/>
      <c r="Q300" s="1"/>
      <c r="R300" s="1"/>
      <c r="S300" s="1"/>
      <c r="T300" s="1"/>
      <c r="U300" s="1"/>
      <c r="V300" s="1"/>
      <c r="W300" s="1"/>
      <c r="X300" s="1"/>
      <c r="Y300" s="1"/>
      <c r="Z300" s="1"/>
    </row>
    <row r="301" spans="1:26">
      <c r="A301" s="1"/>
      <c r="B301" s="1"/>
      <c r="C301" s="1"/>
      <c r="D301" s="1"/>
      <c r="E301" s="1"/>
      <c r="F301" s="1"/>
      <c r="G301" s="1"/>
      <c r="H301" s="1"/>
      <c r="I301" s="1"/>
      <c r="J301" s="1"/>
      <c r="P301" s="1"/>
      <c r="Q301" s="1"/>
      <c r="R301" s="1"/>
      <c r="S301" s="1"/>
      <c r="T301" s="1"/>
      <c r="U301" s="1"/>
      <c r="V301" s="1"/>
      <c r="W301" s="1"/>
      <c r="X301" s="1"/>
      <c r="Y301" s="1"/>
      <c r="Z301" s="1"/>
    </row>
    <row r="302" spans="1:26">
      <c r="A302" s="1"/>
      <c r="B302" s="1"/>
      <c r="C302" s="1"/>
      <c r="D302" s="1"/>
      <c r="E302" s="1"/>
      <c r="F302" s="1"/>
      <c r="G302" s="1"/>
      <c r="H302" s="1"/>
      <c r="I302" s="1"/>
      <c r="J302" s="1"/>
      <c r="P302" s="1"/>
      <c r="Q302" s="1"/>
      <c r="R302" s="1"/>
      <c r="S302" s="1"/>
      <c r="T302" s="1"/>
      <c r="U302" s="1"/>
      <c r="V302" s="1"/>
      <c r="W302" s="1"/>
      <c r="X302" s="1"/>
      <c r="Y302" s="1"/>
      <c r="Z302" s="1"/>
    </row>
    <row r="303" spans="1:26">
      <c r="A303" s="1"/>
      <c r="B303" s="1"/>
      <c r="C303" s="1"/>
      <c r="D303" s="1"/>
      <c r="E303" s="1"/>
      <c r="F303" s="1"/>
      <c r="G303" s="1"/>
      <c r="H303" s="1"/>
      <c r="I303" s="1"/>
      <c r="J303" s="1"/>
      <c r="P303" s="1"/>
      <c r="Q303" s="1"/>
      <c r="R303" s="1"/>
      <c r="S303" s="1"/>
      <c r="T303" s="1"/>
      <c r="U303" s="1"/>
      <c r="V303" s="1"/>
      <c r="W303" s="1"/>
      <c r="X303" s="1"/>
      <c r="Y303" s="1"/>
      <c r="Z303" s="1"/>
    </row>
    <row r="304" spans="1:26">
      <c r="A304" s="1"/>
      <c r="B304" s="1"/>
      <c r="C304" s="1"/>
      <c r="D304" s="1"/>
      <c r="E304" s="1"/>
      <c r="F304" s="1"/>
      <c r="G304" s="1"/>
      <c r="H304" s="1"/>
      <c r="I304" s="1"/>
      <c r="J304" s="1"/>
      <c r="P304" s="1"/>
      <c r="Q304" s="1"/>
      <c r="R304" s="1"/>
      <c r="S304" s="1"/>
      <c r="T304" s="1"/>
      <c r="U304" s="1"/>
      <c r="V304" s="1"/>
      <c r="W304" s="1"/>
      <c r="X304" s="1"/>
      <c r="Y304" s="1"/>
      <c r="Z304" s="1"/>
    </row>
    <row r="305" spans="1:26">
      <c r="A305" s="1"/>
      <c r="B305" s="1"/>
      <c r="C305" s="1"/>
      <c r="D305" s="1"/>
      <c r="E305" s="1"/>
      <c r="F305" s="1"/>
      <c r="G305" s="1"/>
      <c r="H305" s="1"/>
      <c r="I305" s="1"/>
      <c r="J305" s="1"/>
      <c r="P305" s="1"/>
      <c r="Q305" s="1"/>
      <c r="R305" s="1"/>
      <c r="S305" s="1"/>
      <c r="T305" s="1"/>
      <c r="U305" s="1"/>
      <c r="V305" s="1"/>
      <c r="W305" s="1"/>
      <c r="X305" s="1"/>
      <c r="Y305" s="1"/>
      <c r="Z305" s="1"/>
    </row>
    <row r="306" spans="1:26">
      <c r="A306" s="1"/>
      <c r="B306" s="1"/>
      <c r="C306" s="1"/>
      <c r="D306" s="1"/>
      <c r="E306" s="1"/>
      <c r="F306" s="1"/>
      <c r="G306" s="1"/>
      <c r="H306" s="1"/>
      <c r="I306" s="1"/>
      <c r="J306" s="1"/>
      <c r="P306" s="1"/>
      <c r="Q306" s="1"/>
      <c r="R306" s="1"/>
      <c r="S306" s="1"/>
      <c r="T306" s="1"/>
      <c r="U306" s="1"/>
      <c r="V306" s="1"/>
      <c r="W306" s="1"/>
      <c r="X306" s="1"/>
      <c r="Y306" s="1"/>
      <c r="Z306" s="1"/>
    </row>
    <row r="307" spans="1:26">
      <c r="A307" s="1"/>
      <c r="B307" s="1"/>
      <c r="C307" s="1"/>
      <c r="D307" s="1"/>
      <c r="E307" s="1"/>
      <c r="F307" s="1"/>
      <c r="G307" s="1"/>
      <c r="H307" s="1"/>
      <c r="I307" s="1"/>
      <c r="J307" s="1"/>
      <c r="P307" s="1"/>
      <c r="Q307" s="1"/>
      <c r="R307" s="1"/>
      <c r="S307" s="1"/>
      <c r="T307" s="1"/>
      <c r="U307" s="1"/>
      <c r="V307" s="1"/>
      <c r="W307" s="1"/>
      <c r="X307" s="1"/>
      <c r="Y307" s="1"/>
      <c r="Z307" s="1"/>
    </row>
    <row r="308" spans="1:26">
      <c r="A308" s="1"/>
      <c r="B308" s="1"/>
      <c r="C308" s="1"/>
      <c r="D308" s="1"/>
      <c r="E308" s="1"/>
      <c r="F308" s="1"/>
      <c r="G308" s="1"/>
      <c r="H308" s="1"/>
      <c r="I308" s="1"/>
      <c r="J308" s="1"/>
      <c r="P308" s="1"/>
      <c r="Q308" s="1"/>
      <c r="R308" s="1"/>
      <c r="S308" s="1"/>
      <c r="T308" s="1"/>
      <c r="U308" s="1"/>
      <c r="V308" s="1"/>
      <c r="W308" s="1"/>
      <c r="X308" s="1"/>
      <c r="Y308" s="1"/>
      <c r="Z308" s="1"/>
    </row>
    <row r="309" spans="1:26">
      <c r="A309" s="1"/>
      <c r="B309" s="1"/>
      <c r="C309" s="1"/>
      <c r="D309" s="1"/>
      <c r="E309" s="1"/>
      <c r="F309" s="1"/>
      <c r="G309" s="1"/>
      <c r="H309" s="1"/>
      <c r="I309" s="1"/>
      <c r="J309" s="1"/>
      <c r="P309" s="1"/>
      <c r="Q309" s="1"/>
      <c r="R309" s="1"/>
      <c r="S309" s="1"/>
      <c r="T309" s="1"/>
      <c r="U309" s="1"/>
      <c r="V309" s="1"/>
      <c r="W309" s="1"/>
      <c r="X309" s="1"/>
      <c r="Y309" s="1"/>
      <c r="Z309" s="1"/>
    </row>
    <row r="310" spans="1:26">
      <c r="A310" s="1"/>
      <c r="B310" s="1"/>
      <c r="C310" s="1"/>
      <c r="D310" s="1"/>
      <c r="E310" s="1"/>
      <c r="F310" s="1"/>
      <c r="G310" s="1"/>
      <c r="H310" s="1"/>
      <c r="I310" s="1"/>
      <c r="J310" s="1"/>
      <c r="P310" s="1"/>
      <c r="Q310" s="1"/>
      <c r="R310" s="1"/>
      <c r="S310" s="1"/>
      <c r="T310" s="1"/>
      <c r="U310" s="1"/>
      <c r="V310" s="1"/>
      <c r="W310" s="1"/>
      <c r="X310" s="1"/>
      <c r="Y310" s="1"/>
      <c r="Z310" s="1"/>
    </row>
    <row r="311" spans="1:26">
      <c r="A311" s="1"/>
      <c r="B311" s="1"/>
      <c r="C311" s="1"/>
      <c r="D311" s="1"/>
      <c r="E311" s="1"/>
      <c r="F311" s="1"/>
      <c r="G311" s="1"/>
      <c r="H311" s="1"/>
      <c r="I311" s="1"/>
      <c r="J311" s="1"/>
      <c r="P311" s="1"/>
      <c r="Q311" s="1"/>
      <c r="R311" s="1"/>
      <c r="S311" s="1"/>
      <c r="T311" s="1"/>
      <c r="U311" s="1"/>
      <c r="V311" s="1"/>
      <c r="W311" s="1"/>
      <c r="X311" s="1"/>
      <c r="Y311" s="1"/>
      <c r="Z311" s="1"/>
    </row>
    <row r="312" spans="1:26">
      <c r="A312" s="1"/>
      <c r="B312" s="1"/>
      <c r="C312" s="1"/>
      <c r="D312" s="1"/>
      <c r="E312" s="1"/>
      <c r="F312" s="1"/>
      <c r="G312" s="1"/>
      <c r="H312" s="1"/>
      <c r="I312" s="1"/>
      <c r="J312" s="1"/>
      <c r="P312" s="1"/>
      <c r="Q312" s="1"/>
      <c r="R312" s="1"/>
      <c r="S312" s="1"/>
      <c r="T312" s="1"/>
      <c r="U312" s="1"/>
      <c r="V312" s="1"/>
      <c r="W312" s="1"/>
      <c r="X312" s="1"/>
      <c r="Y312" s="1"/>
      <c r="Z312" s="1"/>
    </row>
    <row r="313" spans="1:26">
      <c r="A313" s="1"/>
      <c r="B313" s="1"/>
      <c r="C313" s="1"/>
      <c r="D313" s="1"/>
      <c r="E313" s="1"/>
      <c r="F313" s="1"/>
      <c r="G313" s="1"/>
      <c r="H313" s="1"/>
      <c r="I313" s="1"/>
      <c r="J313" s="1"/>
      <c r="P313" s="1"/>
      <c r="Q313" s="1"/>
      <c r="R313" s="1"/>
      <c r="S313" s="1"/>
      <c r="T313" s="1"/>
      <c r="U313" s="1"/>
      <c r="V313" s="1"/>
      <c r="W313" s="1"/>
      <c r="X313" s="1"/>
      <c r="Y313" s="1"/>
      <c r="Z313" s="1"/>
    </row>
    <row r="314" spans="1:26">
      <c r="A314" s="1"/>
      <c r="B314" s="1"/>
      <c r="C314" s="1"/>
      <c r="D314" s="1"/>
      <c r="E314" s="1"/>
      <c r="F314" s="1"/>
      <c r="G314" s="1"/>
      <c r="H314" s="1"/>
      <c r="I314" s="1"/>
      <c r="J314" s="1"/>
      <c r="P314" s="1"/>
      <c r="Q314" s="1"/>
      <c r="R314" s="1"/>
      <c r="S314" s="1"/>
      <c r="T314" s="1"/>
      <c r="U314" s="1"/>
      <c r="V314" s="1"/>
      <c r="W314" s="1"/>
      <c r="X314" s="1"/>
      <c r="Y314" s="1"/>
      <c r="Z314" s="1"/>
    </row>
    <row r="315" spans="1:26">
      <c r="A315" s="1"/>
      <c r="B315" s="1"/>
      <c r="C315" s="1"/>
      <c r="D315" s="1"/>
      <c r="E315" s="1"/>
      <c r="F315" s="1"/>
      <c r="G315" s="1"/>
      <c r="H315" s="1"/>
      <c r="I315" s="1"/>
      <c r="J315" s="1"/>
      <c r="P315" s="1"/>
      <c r="Q315" s="1"/>
      <c r="R315" s="1"/>
      <c r="S315" s="1"/>
      <c r="T315" s="1"/>
      <c r="U315" s="1"/>
      <c r="V315" s="1"/>
      <c r="W315" s="1"/>
      <c r="X315" s="1"/>
      <c r="Y315" s="1"/>
      <c r="Z315" s="1"/>
    </row>
    <row r="316" spans="1:26">
      <c r="A316" s="1"/>
      <c r="B316" s="1"/>
      <c r="C316" s="1"/>
      <c r="D316" s="1"/>
      <c r="E316" s="1"/>
      <c r="F316" s="1"/>
      <c r="G316" s="1"/>
      <c r="H316" s="1"/>
      <c r="I316" s="1"/>
      <c r="J316" s="1"/>
      <c r="P316" s="1"/>
      <c r="Q316" s="1"/>
      <c r="R316" s="1"/>
      <c r="S316" s="1"/>
      <c r="T316" s="1"/>
      <c r="U316" s="1"/>
      <c r="V316" s="1"/>
      <c r="W316" s="1"/>
      <c r="X316" s="1"/>
      <c r="Y316" s="1"/>
      <c r="Z316" s="1"/>
    </row>
    <row r="317" spans="1:26">
      <c r="A317" s="1"/>
      <c r="B317" s="1"/>
      <c r="C317" s="1"/>
      <c r="D317" s="1"/>
      <c r="E317" s="1"/>
      <c r="F317" s="1"/>
      <c r="G317" s="1"/>
      <c r="H317" s="1"/>
      <c r="I317" s="1"/>
      <c r="J317" s="1"/>
      <c r="P317" s="1"/>
      <c r="Q317" s="1"/>
      <c r="R317" s="1"/>
      <c r="S317" s="1"/>
      <c r="T317" s="1"/>
      <c r="U317" s="1"/>
      <c r="V317" s="1"/>
      <c r="W317" s="1"/>
      <c r="X317" s="1"/>
      <c r="Y317" s="1"/>
      <c r="Z317" s="1"/>
    </row>
    <row r="318" spans="1:26">
      <c r="A318" s="1"/>
      <c r="B318" s="1"/>
      <c r="C318" s="1"/>
      <c r="D318" s="1"/>
      <c r="E318" s="1"/>
      <c r="F318" s="1"/>
      <c r="G318" s="1"/>
      <c r="H318" s="1"/>
      <c r="I318" s="1"/>
      <c r="J318" s="1"/>
      <c r="P318" s="1"/>
      <c r="Q318" s="1"/>
      <c r="R318" s="1"/>
      <c r="S318" s="1"/>
      <c r="T318" s="1"/>
      <c r="U318" s="1"/>
      <c r="V318" s="1"/>
      <c r="W318" s="1"/>
      <c r="X318" s="1"/>
      <c r="Y318" s="1"/>
      <c r="Z318" s="1"/>
    </row>
    <row r="319" spans="1:26">
      <c r="A319" s="1"/>
      <c r="B319" s="1"/>
      <c r="C319" s="1"/>
      <c r="D319" s="1"/>
      <c r="E319" s="1"/>
      <c r="F319" s="1"/>
      <c r="G319" s="1"/>
      <c r="H319" s="1"/>
      <c r="I319" s="1"/>
      <c r="J319" s="1"/>
      <c r="P319" s="1"/>
      <c r="Q319" s="1"/>
      <c r="R319" s="1"/>
      <c r="S319" s="1"/>
      <c r="T319" s="1"/>
      <c r="U319" s="1"/>
      <c r="V319" s="1"/>
      <c r="W319" s="1"/>
      <c r="X319" s="1"/>
      <c r="Y319" s="1"/>
      <c r="Z319" s="1"/>
    </row>
    <row r="320" spans="1:26">
      <c r="A320" s="1"/>
      <c r="B320" s="1"/>
      <c r="C320" s="1"/>
      <c r="D320" s="1"/>
      <c r="E320" s="1"/>
      <c r="F320" s="1"/>
      <c r="G320" s="1"/>
      <c r="H320" s="1"/>
      <c r="I320" s="1"/>
      <c r="J320" s="1"/>
      <c r="P320" s="1"/>
      <c r="Q320" s="1"/>
      <c r="R320" s="1"/>
      <c r="S320" s="1"/>
      <c r="T320" s="1"/>
      <c r="U320" s="1"/>
      <c r="V320" s="1"/>
      <c r="W320" s="1"/>
      <c r="X320" s="1"/>
      <c r="Y320" s="1"/>
      <c r="Z320" s="1"/>
    </row>
    <row r="321" spans="1:26">
      <c r="A321" s="1"/>
      <c r="B321" s="1"/>
      <c r="C321" s="1"/>
      <c r="D321" s="1"/>
      <c r="E321" s="1"/>
      <c r="F321" s="1"/>
      <c r="G321" s="1"/>
      <c r="H321" s="1"/>
      <c r="I321" s="1"/>
      <c r="J321" s="1"/>
      <c r="P321" s="1"/>
      <c r="Q321" s="1"/>
      <c r="R321" s="1"/>
      <c r="S321" s="1"/>
      <c r="T321" s="1"/>
      <c r="U321" s="1"/>
      <c r="V321" s="1"/>
      <c r="W321" s="1"/>
      <c r="X321" s="1"/>
      <c r="Y321" s="1"/>
      <c r="Z321" s="1"/>
    </row>
    <row r="322" spans="1:26">
      <c r="A322" s="1"/>
      <c r="B322" s="1"/>
      <c r="C322" s="1"/>
      <c r="D322" s="1"/>
      <c r="E322" s="1"/>
      <c r="F322" s="1"/>
      <c r="G322" s="1"/>
      <c r="H322" s="1"/>
      <c r="I322" s="1"/>
      <c r="J322" s="1"/>
      <c r="P322" s="1"/>
      <c r="Q322" s="1"/>
      <c r="R322" s="1"/>
      <c r="S322" s="1"/>
      <c r="T322" s="1"/>
      <c r="U322" s="1"/>
      <c r="V322" s="1"/>
      <c r="W322" s="1"/>
      <c r="X322" s="1"/>
      <c r="Y322" s="1"/>
      <c r="Z322" s="1"/>
    </row>
    <row r="323" spans="1:26">
      <c r="A323" s="1"/>
      <c r="B323" s="1"/>
      <c r="C323" s="1"/>
      <c r="D323" s="1"/>
      <c r="E323" s="1"/>
      <c r="F323" s="1"/>
      <c r="G323" s="1"/>
      <c r="H323" s="1"/>
      <c r="I323" s="1"/>
      <c r="J323" s="1"/>
      <c r="P323" s="1"/>
      <c r="Q323" s="1"/>
      <c r="R323" s="1"/>
      <c r="S323" s="1"/>
      <c r="T323" s="1"/>
      <c r="U323" s="1"/>
      <c r="V323" s="1"/>
      <c r="W323" s="1"/>
      <c r="X323" s="1"/>
      <c r="Y323" s="1"/>
      <c r="Z323" s="1"/>
    </row>
    <row r="324" spans="1:26">
      <c r="A324" s="1"/>
      <c r="B324" s="1"/>
      <c r="C324" s="1"/>
      <c r="D324" s="1"/>
      <c r="E324" s="1"/>
      <c r="F324" s="1"/>
      <c r="G324" s="1"/>
      <c r="H324" s="1"/>
      <c r="I324" s="1"/>
      <c r="J324" s="1"/>
      <c r="P324" s="1"/>
      <c r="Q324" s="1"/>
      <c r="R324" s="1"/>
      <c r="S324" s="1"/>
      <c r="T324" s="1"/>
      <c r="U324" s="1"/>
      <c r="V324" s="1"/>
      <c r="W324" s="1"/>
      <c r="X324" s="1"/>
      <c r="Y324" s="1"/>
      <c r="Z324" s="1"/>
    </row>
    <row r="325" spans="1:26">
      <c r="A325" s="1"/>
      <c r="B325" s="1"/>
      <c r="C325" s="1"/>
      <c r="D325" s="1"/>
      <c r="E325" s="1"/>
      <c r="F325" s="1"/>
      <c r="G325" s="1"/>
      <c r="H325" s="1"/>
      <c r="I325" s="1"/>
      <c r="J325" s="1"/>
      <c r="P325" s="1"/>
      <c r="Q325" s="1"/>
      <c r="R325" s="1"/>
      <c r="S325" s="1"/>
      <c r="T325" s="1"/>
      <c r="U325" s="1"/>
      <c r="V325" s="1"/>
      <c r="W325" s="1"/>
      <c r="X325" s="1"/>
      <c r="Y325" s="1"/>
      <c r="Z325" s="1"/>
    </row>
    <row r="326" spans="1:26">
      <c r="A326" s="1"/>
      <c r="B326" s="1"/>
      <c r="C326" s="1"/>
      <c r="D326" s="1"/>
      <c r="E326" s="1"/>
      <c r="F326" s="1"/>
      <c r="G326" s="1"/>
      <c r="H326" s="1"/>
      <c r="I326" s="1"/>
      <c r="J326" s="1"/>
      <c r="P326" s="1"/>
      <c r="Q326" s="1"/>
      <c r="R326" s="1"/>
      <c r="S326" s="1"/>
      <c r="T326" s="1"/>
      <c r="U326" s="1"/>
      <c r="V326" s="1"/>
      <c r="W326" s="1"/>
      <c r="X326" s="1"/>
      <c r="Y326" s="1"/>
      <c r="Z326" s="1"/>
    </row>
    <row r="327" spans="1:26">
      <c r="A327" s="1"/>
      <c r="B327" s="1"/>
      <c r="C327" s="1"/>
      <c r="D327" s="1"/>
      <c r="E327" s="1"/>
      <c r="F327" s="1"/>
      <c r="G327" s="1"/>
      <c r="H327" s="1"/>
      <c r="I327" s="1"/>
      <c r="J327" s="1"/>
      <c r="P327" s="1"/>
      <c r="Q327" s="1"/>
      <c r="R327" s="1"/>
      <c r="S327" s="1"/>
      <c r="T327" s="1"/>
      <c r="U327" s="1"/>
      <c r="V327" s="1"/>
      <c r="W327" s="1"/>
      <c r="X327" s="1"/>
      <c r="Y327" s="1"/>
      <c r="Z327" s="1"/>
    </row>
    <row r="328" spans="1:26">
      <c r="A328" s="1"/>
      <c r="B328" s="1"/>
      <c r="C328" s="1"/>
      <c r="D328" s="1"/>
      <c r="E328" s="1"/>
      <c r="F328" s="1"/>
      <c r="G328" s="1"/>
      <c r="H328" s="1"/>
      <c r="I328" s="1"/>
      <c r="J328" s="1"/>
      <c r="P328" s="1"/>
      <c r="Q328" s="1"/>
      <c r="R328" s="1"/>
      <c r="S328" s="1"/>
      <c r="T328" s="1"/>
      <c r="U328" s="1"/>
      <c r="V328" s="1"/>
      <c r="W328" s="1"/>
      <c r="X328" s="1"/>
      <c r="Y328" s="1"/>
      <c r="Z328" s="1"/>
    </row>
    <row r="329" spans="1:26">
      <c r="A329" s="1"/>
      <c r="B329" s="1"/>
      <c r="C329" s="1"/>
      <c r="D329" s="1"/>
      <c r="E329" s="1"/>
      <c r="F329" s="1"/>
      <c r="G329" s="1"/>
      <c r="H329" s="1"/>
      <c r="I329" s="1"/>
      <c r="J329" s="1"/>
      <c r="P329" s="1"/>
      <c r="Q329" s="1"/>
      <c r="R329" s="1"/>
      <c r="S329" s="1"/>
      <c r="T329" s="1"/>
      <c r="U329" s="1"/>
      <c r="V329" s="1"/>
      <c r="W329" s="1"/>
      <c r="X329" s="1"/>
      <c r="Y329" s="1"/>
      <c r="Z329" s="1"/>
    </row>
    <row r="330" spans="1:26">
      <c r="A330" s="1"/>
      <c r="B330" s="1"/>
      <c r="C330" s="1"/>
      <c r="D330" s="1"/>
      <c r="E330" s="1"/>
      <c r="F330" s="1"/>
      <c r="G330" s="1"/>
      <c r="H330" s="1"/>
      <c r="I330" s="1"/>
      <c r="J330" s="1"/>
      <c r="P330" s="1"/>
      <c r="Q330" s="1"/>
      <c r="R330" s="1"/>
      <c r="S330" s="1"/>
      <c r="T330" s="1"/>
      <c r="U330" s="1"/>
      <c r="V330" s="1"/>
      <c r="W330" s="1"/>
      <c r="X330" s="1"/>
      <c r="Y330" s="1"/>
      <c r="Z330" s="1"/>
    </row>
    <row r="331" spans="1:26">
      <c r="A331" s="1"/>
      <c r="B331" s="1"/>
      <c r="C331" s="1"/>
      <c r="D331" s="1"/>
      <c r="E331" s="1"/>
      <c r="F331" s="1"/>
      <c r="G331" s="1"/>
      <c r="H331" s="1"/>
      <c r="I331" s="1"/>
      <c r="J331" s="1"/>
      <c r="P331" s="1"/>
      <c r="Q331" s="1"/>
      <c r="R331" s="1"/>
      <c r="S331" s="1"/>
      <c r="T331" s="1"/>
      <c r="U331" s="1"/>
      <c r="V331" s="1"/>
      <c r="W331" s="1"/>
      <c r="X331" s="1"/>
      <c r="Y331" s="1"/>
      <c r="Z331" s="1"/>
    </row>
    <row r="332" spans="1:26">
      <c r="A332" s="1"/>
      <c r="B332" s="1"/>
      <c r="C332" s="1"/>
      <c r="D332" s="1"/>
      <c r="E332" s="1"/>
      <c r="F332" s="1"/>
      <c r="G332" s="1"/>
      <c r="H332" s="1"/>
      <c r="I332" s="1"/>
      <c r="J332" s="1"/>
      <c r="P332" s="1"/>
      <c r="Q332" s="1"/>
      <c r="R332" s="1"/>
      <c r="S332" s="1"/>
      <c r="T332" s="1"/>
      <c r="U332" s="1"/>
      <c r="V332" s="1"/>
      <c r="W332" s="1"/>
      <c r="X332" s="1"/>
      <c r="Y332" s="1"/>
      <c r="Z332" s="1"/>
    </row>
    <row r="333" spans="1:26">
      <c r="A333" s="1"/>
      <c r="B333" s="1"/>
      <c r="C333" s="1"/>
      <c r="D333" s="1"/>
      <c r="E333" s="1"/>
      <c r="F333" s="1"/>
      <c r="G333" s="1"/>
      <c r="H333" s="1"/>
      <c r="I333" s="1"/>
      <c r="J333" s="1"/>
      <c r="P333" s="1"/>
      <c r="Q333" s="1"/>
      <c r="R333" s="1"/>
      <c r="S333" s="1"/>
      <c r="T333" s="1"/>
      <c r="U333" s="1"/>
      <c r="V333" s="1"/>
      <c r="W333" s="1"/>
      <c r="X333" s="1"/>
      <c r="Y333" s="1"/>
      <c r="Z333" s="1"/>
    </row>
    <row r="334" spans="1:26">
      <c r="A334" s="1"/>
      <c r="B334" s="1"/>
      <c r="C334" s="1"/>
      <c r="D334" s="1"/>
      <c r="E334" s="1"/>
      <c r="F334" s="1"/>
      <c r="G334" s="1"/>
      <c r="H334" s="1"/>
      <c r="I334" s="1"/>
      <c r="J334" s="1"/>
      <c r="P334" s="1"/>
      <c r="Q334" s="1"/>
      <c r="R334" s="1"/>
      <c r="S334" s="1"/>
      <c r="T334" s="1"/>
      <c r="U334" s="1"/>
      <c r="V334" s="1"/>
      <c r="W334" s="1"/>
      <c r="X334" s="1"/>
      <c r="Y334" s="1"/>
      <c r="Z334" s="1"/>
    </row>
    <row r="335" spans="1:26">
      <c r="A335" s="1"/>
      <c r="B335" s="1"/>
      <c r="C335" s="1"/>
      <c r="D335" s="1"/>
      <c r="E335" s="1"/>
      <c r="F335" s="1"/>
      <c r="G335" s="1"/>
      <c r="H335" s="1"/>
      <c r="I335" s="1"/>
      <c r="J335" s="1"/>
      <c r="P335" s="1"/>
      <c r="Q335" s="1"/>
      <c r="R335" s="1"/>
      <c r="S335" s="1"/>
      <c r="T335" s="1"/>
      <c r="U335" s="1"/>
      <c r="V335" s="1"/>
      <c r="W335" s="1"/>
      <c r="X335" s="1"/>
      <c r="Y335" s="1"/>
      <c r="Z335" s="1"/>
    </row>
    <row r="336" spans="1:26">
      <c r="A336" s="1"/>
      <c r="B336" s="1"/>
      <c r="C336" s="1"/>
      <c r="D336" s="1"/>
      <c r="E336" s="1"/>
      <c r="F336" s="1"/>
      <c r="G336" s="1"/>
      <c r="H336" s="1"/>
      <c r="I336" s="1"/>
      <c r="J336" s="1"/>
      <c r="P336" s="1"/>
      <c r="Q336" s="1"/>
      <c r="R336" s="1"/>
      <c r="S336" s="1"/>
      <c r="T336" s="1"/>
      <c r="U336" s="1"/>
      <c r="V336" s="1"/>
      <c r="W336" s="1"/>
      <c r="X336" s="1"/>
      <c r="Y336" s="1"/>
      <c r="Z336" s="1"/>
    </row>
    <row r="337" spans="1:26">
      <c r="A337" s="1"/>
      <c r="B337" s="1"/>
      <c r="C337" s="1"/>
      <c r="D337" s="1"/>
      <c r="E337" s="1"/>
      <c r="F337" s="1"/>
      <c r="G337" s="1"/>
      <c r="H337" s="1"/>
      <c r="I337" s="1"/>
      <c r="J337" s="1"/>
      <c r="P337" s="1"/>
      <c r="Q337" s="1"/>
      <c r="R337" s="1"/>
      <c r="S337" s="1"/>
      <c r="T337" s="1"/>
      <c r="U337" s="1"/>
      <c r="V337" s="1"/>
      <c r="W337" s="1"/>
      <c r="X337" s="1"/>
      <c r="Y337" s="1"/>
      <c r="Z337" s="1"/>
    </row>
    <row r="338" spans="1:26">
      <c r="A338" s="1"/>
      <c r="B338" s="1"/>
      <c r="C338" s="1"/>
      <c r="D338" s="1"/>
      <c r="E338" s="1"/>
      <c r="F338" s="1"/>
      <c r="G338" s="1"/>
      <c r="H338" s="1"/>
      <c r="I338" s="1"/>
      <c r="J338" s="1"/>
      <c r="P338" s="1"/>
      <c r="Q338" s="1"/>
      <c r="R338" s="1"/>
      <c r="S338" s="1"/>
      <c r="T338" s="1"/>
      <c r="U338" s="1"/>
      <c r="V338" s="1"/>
      <c r="W338" s="1"/>
      <c r="X338" s="1"/>
      <c r="Y338" s="1"/>
      <c r="Z338" s="1"/>
    </row>
    <row r="339" spans="1:26">
      <c r="A339" s="1"/>
      <c r="B339" s="1"/>
      <c r="C339" s="1"/>
      <c r="D339" s="1"/>
      <c r="E339" s="1"/>
      <c r="F339" s="1"/>
      <c r="G339" s="1"/>
      <c r="H339" s="1"/>
      <c r="I339" s="1"/>
      <c r="J339" s="1"/>
      <c r="P339" s="1"/>
      <c r="Q339" s="1"/>
      <c r="R339" s="1"/>
      <c r="S339" s="1"/>
      <c r="T339" s="1"/>
      <c r="U339" s="1"/>
      <c r="V339" s="1"/>
      <c r="W339" s="1"/>
      <c r="X339" s="1"/>
      <c r="Y339" s="1"/>
      <c r="Z339" s="1"/>
    </row>
    <row r="340" spans="1:26">
      <c r="A340" s="1"/>
      <c r="B340" s="1"/>
      <c r="C340" s="1"/>
      <c r="D340" s="1"/>
      <c r="E340" s="1"/>
      <c r="F340" s="1"/>
      <c r="G340" s="1"/>
      <c r="H340" s="1"/>
      <c r="I340" s="1"/>
      <c r="J340" s="1"/>
      <c r="P340" s="1"/>
      <c r="Q340" s="1"/>
      <c r="R340" s="1"/>
      <c r="S340" s="1"/>
      <c r="T340" s="1"/>
      <c r="U340" s="1"/>
      <c r="V340" s="1"/>
      <c r="W340" s="1"/>
      <c r="X340" s="1"/>
      <c r="Y340" s="1"/>
      <c r="Z340" s="1"/>
    </row>
    <row r="341" spans="1:26">
      <c r="A341" s="1"/>
      <c r="B341" s="1"/>
      <c r="C341" s="1"/>
      <c r="D341" s="1"/>
      <c r="E341" s="1"/>
      <c r="F341" s="1"/>
      <c r="G341" s="1"/>
      <c r="H341" s="1"/>
      <c r="I341" s="1"/>
      <c r="J341" s="1"/>
      <c r="P341" s="1"/>
      <c r="Q341" s="1"/>
      <c r="R341" s="1"/>
      <c r="S341" s="1"/>
      <c r="T341" s="1"/>
      <c r="U341" s="1"/>
      <c r="V341" s="1"/>
      <c r="W341" s="1"/>
      <c r="X341" s="1"/>
      <c r="Y341" s="1"/>
      <c r="Z341" s="1"/>
    </row>
    <row r="342" spans="1:26">
      <c r="A342" s="1"/>
      <c r="B342" s="1"/>
      <c r="C342" s="1"/>
      <c r="D342" s="1"/>
      <c r="E342" s="1"/>
      <c r="F342" s="1"/>
      <c r="G342" s="1"/>
      <c r="H342" s="1"/>
      <c r="I342" s="1"/>
      <c r="J342" s="1"/>
      <c r="P342" s="1"/>
      <c r="Q342" s="1"/>
      <c r="R342" s="1"/>
      <c r="S342" s="1"/>
      <c r="T342" s="1"/>
      <c r="U342" s="1"/>
      <c r="V342" s="1"/>
      <c r="W342" s="1"/>
      <c r="X342" s="1"/>
      <c r="Y342" s="1"/>
      <c r="Z342" s="1"/>
    </row>
    <row r="343" spans="1:26">
      <c r="A343" s="1"/>
      <c r="B343" s="1"/>
      <c r="C343" s="1"/>
      <c r="D343" s="1"/>
      <c r="E343" s="1"/>
      <c r="F343" s="1"/>
      <c r="G343" s="1"/>
      <c r="H343" s="1"/>
      <c r="I343" s="1"/>
      <c r="J343" s="1"/>
      <c r="P343" s="1"/>
      <c r="Q343" s="1"/>
      <c r="R343" s="1"/>
      <c r="S343" s="1"/>
      <c r="T343" s="1"/>
      <c r="U343" s="1"/>
      <c r="V343" s="1"/>
      <c r="W343" s="1"/>
      <c r="X343" s="1"/>
      <c r="Y343" s="1"/>
      <c r="Z343" s="1"/>
    </row>
    <row r="344" spans="1:26">
      <c r="A344" s="1"/>
      <c r="B344" s="1"/>
      <c r="C344" s="1"/>
      <c r="D344" s="1"/>
      <c r="E344" s="1"/>
      <c r="F344" s="1"/>
      <c r="G344" s="1"/>
      <c r="H344" s="1"/>
      <c r="I344" s="1"/>
      <c r="J344" s="1"/>
      <c r="P344" s="1"/>
      <c r="Q344" s="1"/>
      <c r="R344" s="1"/>
      <c r="S344" s="1"/>
      <c r="T344" s="1"/>
      <c r="U344" s="1"/>
      <c r="V344" s="1"/>
      <c r="W344" s="1"/>
      <c r="X344" s="1"/>
      <c r="Y344" s="1"/>
      <c r="Z344" s="1"/>
    </row>
    <row r="345" spans="1:26">
      <c r="A345" s="1"/>
      <c r="B345" s="1"/>
      <c r="C345" s="1"/>
      <c r="D345" s="1"/>
      <c r="E345" s="1"/>
      <c r="F345" s="1"/>
      <c r="G345" s="1"/>
      <c r="H345" s="1"/>
      <c r="I345" s="1"/>
      <c r="J345" s="1"/>
      <c r="P345" s="1"/>
      <c r="Q345" s="1"/>
      <c r="R345" s="1"/>
      <c r="S345" s="1"/>
      <c r="T345" s="1"/>
      <c r="U345" s="1"/>
      <c r="V345" s="1"/>
      <c r="W345" s="1"/>
      <c r="X345" s="1"/>
      <c r="Y345" s="1"/>
      <c r="Z345" s="1"/>
    </row>
    <row r="346" spans="1:26">
      <c r="A346" s="1"/>
      <c r="B346" s="1"/>
      <c r="C346" s="1"/>
      <c r="D346" s="1"/>
      <c r="E346" s="1"/>
      <c r="F346" s="1"/>
      <c r="G346" s="1"/>
      <c r="H346" s="1"/>
      <c r="I346" s="1"/>
      <c r="J346" s="1"/>
      <c r="P346" s="1"/>
      <c r="Q346" s="1"/>
      <c r="R346" s="1"/>
      <c r="S346" s="1"/>
      <c r="T346" s="1"/>
      <c r="U346" s="1"/>
      <c r="V346" s="1"/>
      <c r="W346" s="1"/>
      <c r="X346" s="1"/>
      <c r="Y346" s="1"/>
      <c r="Z346" s="1"/>
    </row>
    <row r="347" spans="1:26">
      <c r="A347" s="1"/>
      <c r="B347" s="1"/>
      <c r="C347" s="1"/>
      <c r="D347" s="1"/>
      <c r="E347" s="1"/>
      <c r="F347" s="1"/>
      <c r="G347" s="1"/>
      <c r="H347" s="1"/>
      <c r="I347" s="1"/>
      <c r="J347" s="1"/>
      <c r="P347" s="1"/>
      <c r="Q347" s="1"/>
      <c r="R347" s="1"/>
      <c r="S347" s="1"/>
      <c r="T347" s="1"/>
      <c r="U347" s="1"/>
      <c r="V347" s="1"/>
      <c r="W347" s="1"/>
      <c r="X347" s="1"/>
      <c r="Y347" s="1"/>
      <c r="Z347" s="1"/>
    </row>
    <row r="348" spans="1:26">
      <c r="A348" s="1"/>
      <c r="B348" s="1"/>
      <c r="C348" s="1"/>
      <c r="D348" s="1"/>
      <c r="E348" s="1"/>
      <c r="F348" s="1"/>
      <c r="G348" s="1"/>
      <c r="H348" s="1"/>
      <c r="I348" s="1"/>
      <c r="J348" s="1"/>
      <c r="P348" s="1"/>
      <c r="Q348" s="1"/>
      <c r="R348" s="1"/>
      <c r="S348" s="1"/>
      <c r="T348" s="1"/>
      <c r="U348" s="1"/>
      <c r="V348" s="1"/>
      <c r="W348" s="1"/>
      <c r="X348" s="1"/>
      <c r="Y348" s="1"/>
      <c r="Z348" s="1"/>
    </row>
    <row r="349" spans="1:26">
      <c r="A349" s="1"/>
      <c r="B349" s="1"/>
      <c r="C349" s="1"/>
      <c r="D349" s="1"/>
      <c r="E349" s="1"/>
      <c r="F349" s="1"/>
      <c r="G349" s="1"/>
      <c r="H349" s="1"/>
      <c r="I349" s="1"/>
      <c r="J349" s="1"/>
      <c r="P349" s="1"/>
      <c r="Q349" s="1"/>
      <c r="R349" s="1"/>
      <c r="S349" s="1"/>
      <c r="T349" s="1"/>
      <c r="U349" s="1"/>
      <c r="V349" s="1"/>
      <c r="W349" s="1"/>
      <c r="X349" s="1"/>
      <c r="Y349" s="1"/>
      <c r="Z349" s="1"/>
    </row>
    <row r="350" spans="1:26">
      <c r="A350" s="1"/>
      <c r="B350" s="1"/>
      <c r="C350" s="1"/>
      <c r="D350" s="1"/>
      <c r="E350" s="1"/>
      <c r="F350" s="1"/>
      <c r="G350" s="1"/>
      <c r="H350" s="1"/>
      <c r="I350" s="1"/>
      <c r="J350" s="1"/>
      <c r="P350" s="1"/>
      <c r="Q350" s="1"/>
      <c r="R350" s="1"/>
      <c r="S350" s="1"/>
      <c r="T350" s="1"/>
      <c r="U350" s="1"/>
      <c r="V350" s="1"/>
      <c r="W350" s="1"/>
      <c r="X350" s="1"/>
      <c r="Y350" s="1"/>
      <c r="Z350" s="1"/>
    </row>
    <row r="351" spans="1:26">
      <c r="A351" s="1"/>
      <c r="B351" s="1"/>
      <c r="C351" s="1"/>
      <c r="D351" s="1"/>
      <c r="E351" s="1"/>
      <c r="F351" s="1"/>
      <c r="G351" s="1"/>
      <c r="H351" s="1"/>
      <c r="I351" s="1"/>
      <c r="J351" s="1"/>
      <c r="P351" s="1"/>
      <c r="Q351" s="1"/>
      <c r="R351" s="1"/>
      <c r="S351" s="1"/>
      <c r="T351" s="1"/>
      <c r="U351" s="1"/>
      <c r="V351" s="1"/>
      <c r="W351" s="1"/>
      <c r="X351" s="1"/>
      <c r="Y351" s="1"/>
      <c r="Z351" s="1"/>
    </row>
    <row r="352" spans="1:26">
      <c r="A352" s="1"/>
      <c r="B352" s="1"/>
      <c r="C352" s="1"/>
      <c r="D352" s="1"/>
      <c r="E352" s="1"/>
      <c r="F352" s="1"/>
      <c r="G352" s="1"/>
      <c r="H352" s="1"/>
      <c r="I352" s="1"/>
      <c r="J352" s="1"/>
      <c r="P352" s="1"/>
      <c r="Q352" s="1"/>
      <c r="R352" s="1"/>
      <c r="S352" s="1"/>
      <c r="T352" s="1"/>
      <c r="U352" s="1"/>
      <c r="V352" s="1"/>
      <c r="W352" s="1"/>
      <c r="X352" s="1"/>
      <c r="Y352" s="1"/>
      <c r="Z352" s="1"/>
    </row>
    <row r="353" spans="1:26">
      <c r="A353" s="1"/>
      <c r="B353" s="1"/>
      <c r="C353" s="1"/>
      <c r="D353" s="1"/>
      <c r="E353" s="1"/>
      <c r="F353" s="1"/>
      <c r="G353" s="1"/>
      <c r="H353" s="1"/>
      <c r="I353" s="1"/>
      <c r="J353" s="1"/>
      <c r="P353" s="1"/>
      <c r="Q353" s="1"/>
      <c r="R353" s="1"/>
      <c r="S353" s="1"/>
      <c r="T353" s="1"/>
      <c r="U353" s="1"/>
      <c r="V353" s="1"/>
      <c r="W353" s="1"/>
      <c r="X353" s="1"/>
      <c r="Y353" s="1"/>
      <c r="Z353" s="1"/>
    </row>
    <row r="354" spans="1:26">
      <c r="A354" s="1"/>
      <c r="B354" s="1"/>
      <c r="C354" s="1"/>
      <c r="D354" s="1"/>
      <c r="E354" s="1"/>
      <c r="F354" s="1"/>
      <c r="G354" s="1"/>
      <c r="H354" s="1"/>
      <c r="I354" s="1"/>
      <c r="J354" s="1"/>
      <c r="P354" s="1"/>
      <c r="Q354" s="1"/>
      <c r="R354" s="1"/>
      <c r="S354" s="1"/>
      <c r="T354" s="1"/>
      <c r="U354" s="1"/>
      <c r="V354" s="1"/>
      <c r="W354" s="1"/>
      <c r="X354" s="1"/>
      <c r="Y354" s="1"/>
      <c r="Z354" s="1"/>
    </row>
    <row r="355" spans="1:26">
      <c r="A355" s="1"/>
      <c r="B355" s="1"/>
      <c r="C355" s="1"/>
      <c r="D355" s="1"/>
      <c r="E355" s="1"/>
      <c r="F355" s="1"/>
      <c r="G355" s="1"/>
      <c r="H355" s="1"/>
      <c r="I355" s="1"/>
      <c r="J355" s="1"/>
      <c r="P355" s="1"/>
      <c r="Q355" s="1"/>
      <c r="R355" s="1"/>
      <c r="S355" s="1"/>
      <c r="T355" s="1"/>
      <c r="U355" s="1"/>
      <c r="V355" s="1"/>
      <c r="W355" s="1"/>
      <c r="X355" s="1"/>
      <c r="Y355" s="1"/>
      <c r="Z355" s="1"/>
    </row>
    <row r="356" spans="1:26">
      <c r="A356" s="1"/>
      <c r="B356" s="1"/>
      <c r="C356" s="1"/>
      <c r="D356" s="1"/>
      <c r="E356" s="1"/>
      <c r="F356" s="1"/>
      <c r="G356" s="1"/>
      <c r="H356" s="1"/>
      <c r="I356" s="1"/>
      <c r="J356" s="1"/>
      <c r="P356" s="1"/>
      <c r="Q356" s="1"/>
      <c r="R356" s="1"/>
      <c r="S356" s="1"/>
      <c r="T356" s="1"/>
      <c r="U356" s="1"/>
      <c r="V356" s="1"/>
      <c r="W356" s="1"/>
      <c r="X356" s="1"/>
      <c r="Y356" s="1"/>
      <c r="Z356" s="1"/>
    </row>
    <row r="357" spans="1:26">
      <c r="A357" s="1"/>
      <c r="B357" s="1"/>
      <c r="C357" s="1"/>
      <c r="D357" s="1"/>
      <c r="E357" s="1"/>
      <c r="F357" s="1"/>
      <c r="G357" s="1"/>
      <c r="H357" s="1"/>
      <c r="I357" s="1"/>
      <c r="J357" s="1"/>
      <c r="P357" s="1"/>
      <c r="Q357" s="1"/>
      <c r="R357" s="1"/>
      <c r="S357" s="1"/>
      <c r="T357" s="1"/>
      <c r="U357" s="1"/>
      <c r="V357" s="1"/>
      <c r="W357" s="1"/>
      <c r="X357" s="1"/>
      <c r="Y357" s="1"/>
      <c r="Z357" s="1"/>
    </row>
    <row r="358" spans="1:26">
      <c r="A358" s="1"/>
      <c r="B358" s="1"/>
      <c r="C358" s="1"/>
      <c r="D358" s="1"/>
      <c r="E358" s="1"/>
      <c r="F358" s="1"/>
      <c r="G358" s="1"/>
      <c r="H358" s="1"/>
      <c r="I358" s="1"/>
      <c r="J358" s="1"/>
      <c r="P358" s="1"/>
      <c r="Q358" s="1"/>
      <c r="R358" s="1"/>
      <c r="S358" s="1"/>
      <c r="T358" s="1"/>
      <c r="U358" s="1"/>
      <c r="V358" s="1"/>
      <c r="W358" s="1"/>
      <c r="X358" s="1"/>
      <c r="Y358" s="1"/>
      <c r="Z358" s="1"/>
    </row>
    <row r="359" spans="1:26">
      <c r="A359" s="1"/>
      <c r="B359" s="1"/>
      <c r="C359" s="1"/>
      <c r="D359" s="1"/>
      <c r="E359" s="1"/>
      <c r="F359" s="1"/>
      <c r="G359" s="1"/>
      <c r="H359" s="1"/>
      <c r="I359" s="1"/>
      <c r="J359" s="1"/>
      <c r="P359" s="1"/>
      <c r="Q359" s="1"/>
      <c r="R359" s="1"/>
      <c r="S359" s="1"/>
      <c r="T359" s="1"/>
      <c r="U359" s="1"/>
      <c r="V359" s="1"/>
      <c r="W359" s="1"/>
      <c r="X359" s="1"/>
      <c r="Y359" s="1"/>
      <c r="Z359" s="1"/>
    </row>
    <row r="360" spans="1:26">
      <c r="A360" s="1"/>
      <c r="B360" s="1"/>
      <c r="C360" s="1"/>
      <c r="D360" s="1"/>
      <c r="E360" s="1"/>
      <c r="F360" s="1"/>
      <c r="G360" s="1"/>
      <c r="H360" s="1"/>
      <c r="I360" s="1"/>
      <c r="J360" s="1"/>
      <c r="P360" s="1"/>
      <c r="Q360" s="1"/>
      <c r="R360" s="1"/>
      <c r="S360" s="1"/>
      <c r="T360" s="1"/>
      <c r="U360" s="1"/>
      <c r="V360" s="1"/>
      <c r="W360" s="1"/>
      <c r="X360" s="1"/>
      <c r="Y360" s="1"/>
      <c r="Z360" s="1"/>
    </row>
    <row r="361" spans="1:26">
      <c r="A361" s="1"/>
      <c r="B361" s="1"/>
      <c r="C361" s="1"/>
      <c r="D361" s="1"/>
      <c r="E361" s="1"/>
      <c r="F361" s="1"/>
      <c r="G361" s="1"/>
      <c r="H361" s="1"/>
      <c r="I361" s="1"/>
      <c r="J361" s="1"/>
      <c r="P361" s="1"/>
      <c r="Q361" s="1"/>
      <c r="R361" s="1"/>
      <c r="S361" s="1"/>
      <c r="T361" s="1"/>
      <c r="U361" s="1"/>
      <c r="V361" s="1"/>
      <c r="W361" s="1"/>
      <c r="X361" s="1"/>
      <c r="Y361" s="1"/>
      <c r="Z361" s="1"/>
    </row>
    <row r="362" spans="1:26">
      <c r="A362" s="1"/>
      <c r="B362" s="1"/>
      <c r="C362" s="1"/>
      <c r="D362" s="1"/>
      <c r="E362" s="1"/>
      <c r="F362" s="1"/>
      <c r="G362" s="1"/>
      <c r="H362" s="1"/>
      <c r="I362" s="1"/>
      <c r="J362" s="1"/>
      <c r="P362" s="1"/>
      <c r="Q362" s="1"/>
      <c r="R362" s="1"/>
      <c r="S362" s="1"/>
      <c r="T362" s="1"/>
      <c r="U362" s="1"/>
      <c r="V362" s="1"/>
      <c r="W362" s="1"/>
      <c r="X362" s="1"/>
      <c r="Y362" s="1"/>
      <c r="Z362" s="1"/>
    </row>
    <row r="363" spans="1:26">
      <c r="A363" s="1"/>
      <c r="B363" s="1"/>
      <c r="C363" s="1"/>
      <c r="D363" s="1"/>
      <c r="E363" s="1"/>
      <c r="F363" s="1"/>
      <c r="G363" s="1"/>
      <c r="H363" s="1"/>
      <c r="I363" s="1"/>
      <c r="J363" s="1"/>
      <c r="P363" s="1"/>
      <c r="Q363" s="1"/>
      <c r="R363" s="1"/>
      <c r="S363" s="1"/>
      <c r="T363" s="1"/>
      <c r="U363" s="1"/>
      <c r="V363" s="1"/>
      <c r="W363" s="1"/>
      <c r="X363" s="1"/>
      <c r="Y363" s="1"/>
      <c r="Z363" s="1"/>
    </row>
    <row r="364" spans="1:26">
      <c r="A364" s="1"/>
      <c r="B364" s="1"/>
      <c r="C364" s="1"/>
      <c r="D364" s="1"/>
      <c r="E364" s="1"/>
      <c r="F364" s="1"/>
      <c r="G364" s="1"/>
      <c r="H364" s="1"/>
      <c r="I364" s="1"/>
      <c r="J364" s="1"/>
      <c r="P364" s="1"/>
      <c r="Q364" s="1"/>
      <c r="R364" s="1"/>
      <c r="S364" s="1"/>
      <c r="T364" s="1"/>
      <c r="U364" s="1"/>
      <c r="V364" s="1"/>
      <c r="W364" s="1"/>
      <c r="X364" s="1"/>
      <c r="Y364" s="1"/>
      <c r="Z364" s="1"/>
    </row>
    <row r="365" spans="1:26">
      <c r="A365" s="1"/>
      <c r="B365" s="1"/>
      <c r="C365" s="1"/>
      <c r="D365" s="1"/>
      <c r="E365" s="1"/>
      <c r="F365" s="1"/>
      <c r="G365" s="1"/>
      <c r="H365" s="1"/>
      <c r="I365" s="1"/>
      <c r="J365" s="1"/>
      <c r="P365" s="1"/>
      <c r="Q365" s="1"/>
      <c r="R365" s="1"/>
      <c r="S365" s="1"/>
      <c r="T365" s="1"/>
      <c r="U365" s="1"/>
      <c r="V365" s="1"/>
      <c r="W365" s="1"/>
      <c r="X365" s="1"/>
      <c r="Y365" s="1"/>
      <c r="Z365" s="1"/>
    </row>
    <row r="366" spans="1:26">
      <c r="A366" s="1"/>
      <c r="B366" s="1"/>
      <c r="C366" s="1"/>
      <c r="D366" s="1"/>
      <c r="E366" s="1"/>
      <c r="F366" s="1"/>
      <c r="G366" s="1"/>
      <c r="H366" s="1"/>
      <c r="I366" s="1"/>
      <c r="J366" s="1"/>
      <c r="P366" s="1"/>
      <c r="Q366" s="1"/>
      <c r="R366" s="1"/>
      <c r="S366" s="1"/>
      <c r="T366" s="1"/>
      <c r="U366" s="1"/>
      <c r="V366" s="1"/>
      <c r="W366" s="1"/>
      <c r="X366" s="1"/>
      <c r="Y366" s="1"/>
      <c r="Z366" s="1"/>
    </row>
    <row r="367" spans="1:26">
      <c r="A367" s="1"/>
      <c r="B367" s="1"/>
      <c r="C367" s="1"/>
      <c r="D367" s="1"/>
      <c r="E367" s="1"/>
      <c r="F367" s="1"/>
      <c r="G367" s="1"/>
      <c r="H367" s="1"/>
      <c r="I367" s="1"/>
      <c r="J367" s="1"/>
      <c r="P367" s="1"/>
      <c r="Q367" s="1"/>
      <c r="R367" s="1"/>
      <c r="S367" s="1"/>
      <c r="T367" s="1"/>
      <c r="U367" s="1"/>
      <c r="V367" s="1"/>
      <c r="W367" s="1"/>
      <c r="X367" s="1"/>
      <c r="Y367" s="1"/>
      <c r="Z367" s="1"/>
    </row>
    <row r="368" spans="1:26">
      <c r="A368" s="1"/>
      <c r="B368" s="1"/>
      <c r="C368" s="1"/>
      <c r="D368" s="1"/>
      <c r="E368" s="1"/>
      <c r="F368" s="1"/>
      <c r="G368" s="1"/>
      <c r="H368" s="1"/>
      <c r="I368" s="1"/>
      <c r="J368" s="1"/>
      <c r="P368" s="1"/>
      <c r="Q368" s="1"/>
      <c r="R368" s="1"/>
      <c r="S368" s="1"/>
      <c r="T368" s="1"/>
      <c r="U368" s="1"/>
      <c r="V368" s="1"/>
      <c r="W368" s="1"/>
      <c r="X368" s="1"/>
      <c r="Y368" s="1"/>
      <c r="Z368" s="1"/>
    </row>
    <row r="369" spans="1:26">
      <c r="A369" s="1"/>
      <c r="B369" s="1"/>
      <c r="C369" s="1"/>
      <c r="D369" s="1"/>
      <c r="E369" s="1"/>
      <c r="F369" s="1"/>
      <c r="G369" s="1"/>
      <c r="H369" s="1"/>
      <c r="I369" s="1"/>
      <c r="J369" s="1"/>
      <c r="P369" s="1"/>
      <c r="Q369" s="1"/>
      <c r="R369" s="1"/>
      <c r="S369" s="1"/>
      <c r="T369" s="1"/>
      <c r="U369" s="1"/>
      <c r="V369" s="1"/>
      <c r="W369" s="1"/>
      <c r="X369" s="1"/>
      <c r="Y369" s="1"/>
      <c r="Z369" s="1"/>
    </row>
    <row r="370" spans="1:26">
      <c r="A370" s="1"/>
      <c r="B370" s="1"/>
      <c r="C370" s="1"/>
      <c r="D370" s="1"/>
      <c r="E370" s="1"/>
      <c r="F370" s="1"/>
      <c r="G370" s="1"/>
      <c r="H370" s="1"/>
      <c r="I370" s="1"/>
      <c r="J370" s="1"/>
      <c r="P370" s="1"/>
      <c r="Q370" s="1"/>
      <c r="R370" s="1"/>
      <c r="S370" s="1"/>
      <c r="T370" s="1"/>
      <c r="U370" s="1"/>
      <c r="V370" s="1"/>
      <c r="W370" s="1"/>
      <c r="X370" s="1"/>
      <c r="Y370" s="1"/>
      <c r="Z370" s="1"/>
    </row>
    <row r="371" spans="1:26">
      <c r="A371" s="1"/>
      <c r="B371" s="1"/>
      <c r="C371" s="1"/>
      <c r="D371" s="1"/>
      <c r="E371" s="1"/>
      <c r="F371" s="1"/>
      <c r="G371" s="1"/>
      <c r="H371" s="1"/>
      <c r="I371" s="1"/>
      <c r="J371" s="1"/>
      <c r="P371" s="1"/>
      <c r="Q371" s="1"/>
      <c r="R371" s="1"/>
      <c r="S371" s="1"/>
      <c r="T371" s="1"/>
      <c r="U371" s="1"/>
      <c r="V371" s="1"/>
      <c r="W371" s="1"/>
      <c r="X371" s="1"/>
      <c r="Y371" s="1"/>
      <c r="Z371" s="1"/>
    </row>
    <row r="372" spans="1:26">
      <c r="A372" s="1"/>
      <c r="B372" s="1"/>
      <c r="C372" s="1"/>
      <c r="D372" s="1"/>
      <c r="E372" s="1"/>
      <c r="F372" s="1"/>
      <c r="G372" s="1"/>
      <c r="H372" s="1"/>
      <c r="I372" s="1"/>
      <c r="J372" s="1"/>
      <c r="P372" s="1"/>
      <c r="Q372" s="1"/>
      <c r="R372" s="1"/>
      <c r="S372" s="1"/>
      <c r="T372" s="1"/>
      <c r="U372" s="1"/>
      <c r="V372" s="1"/>
      <c r="W372" s="1"/>
      <c r="X372" s="1"/>
      <c r="Y372" s="1"/>
      <c r="Z372" s="1"/>
    </row>
    <row r="373" spans="1:26">
      <c r="A373" s="1"/>
      <c r="B373" s="1"/>
      <c r="C373" s="1"/>
      <c r="D373" s="1"/>
      <c r="E373" s="1"/>
      <c r="F373" s="1"/>
      <c r="G373" s="1"/>
      <c r="H373" s="1"/>
      <c r="I373" s="1"/>
      <c r="J373" s="1"/>
      <c r="P373" s="1"/>
      <c r="Q373" s="1"/>
      <c r="R373" s="1"/>
      <c r="S373" s="1"/>
      <c r="T373" s="1"/>
      <c r="U373" s="1"/>
      <c r="V373" s="1"/>
      <c r="W373" s="1"/>
      <c r="X373" s="1"/>
      <c r="Y373" s="1"/>
      <c r="Z373" s="1"/>
    </row>
    <row r="374" spans="1:26">
      <c r="A374" s="1"/>
      <c r="B374" s="1"/>
      <c r="C374" s="1"/>
      <c r="D374" s="1"/>
      <c r="E374" s="1"/>
      <c r="F374" s="1"/>
      <c r="G374" s="1"/>
      <c r="H374" s="1"/>
      <c r="I374" s="1"/>
      <c r="J374" s="1"/>
      <c r="P374" s="1"/>
      <c r="Q374" s="1"/>
      <c r="R374" s="1"/>
      <c r="S374" s="1"/>
      <c r="T374" s="1"/>
      <c r="U374" s="1"/>
      <c r="V374" s="1"/>
      <c r="W374" s="1"/>
      <c r="X374" s="1"/>
      <c r="Y374" s="1"/>
      <c r="Z374" s="1"/>
    </row>
    <row r="375" spans="1:26">
      <c r="A375" s="1"/>
      <c r="B375" s="1"/>
      <c r="C375" s="1"/>
      <c r="D375" s="1"/>
      <c r="E375" s="1"/>
      <c r="F375" s="1"/>
      <c r="G375" s="1"/>
      <c r="H375" s="1"/>
      <c r="I375" s="1"/>
      <c r="J375" s="1"/>
      <c r="P375" s="1"/>
      <c r="Q375" s="1"/>
      <c r="R375" s="1"/>
      <c r="S375" s="1"/>
      <c r="T375" s="1"/>
      <c r="U375" s="1"/>
      <c r="V375" s="1"/>
      <c r="W375" s="1"/>
      <c r="X375" s="1"/>
      <c r="Y375" s="1"/>
      <c r="Z375" s="1"/>
    </row>
    <row r="376" spans="1:26">
      <c r="A376" s="1"/>
      <c r="B376" s="1"/>
      <c r="C376" s="1"/>
      <c r="D376" s="1"/>
      <c r="E376" s="1"/>
      <c r="F376" s="1"/>
      <c r="G376" s="1"/>
      <c r="H376" s="1"/>
      <c r="I376" s="1"/>
      <c r="J376" s="1"/>
      <c r="P376" s="1"/>
      <c r="Q376" s="1"/>
      <c r="R376" s="1"/>
      <c r="S376" s="1"/>
      <c r="T376" s="1"/>
      <c r="U376" s="1"/>
      <c r="V376" s="1"/>
      <c r="W376" s="1"/>
      <c r="X376" s="1"/>
      <c r="Y376" s="1"/>
      <c r="Z376" s="1"/>
    </row>
    <row r="377" spans="1:26">
      <c r="A377" s="1"/>
      <c r="B377" s="1"/>
      <c r="C377" s="1"/>
      <c r="D377" s="1"/>
      <c r="E377" s="1"/>
      <c r="F377" s="1"/>
      <c r="G377" s="1"/>
      <c r="H377" s="1"/>
      <c r="I377" s="1"/>
      <c r="J377" s="1"/>
      <c r="P377" s="1"/>
      <c r="Q377" s="1"/>
      <c r="R377" s="1"/>
      <c r="S377" s="1"/>
      <c r="T377" s="1"/>
      <c r="U377" s="1"/>
      <c r="V377" s="1"/>
      <c r="W377" s="1"/>
      <c r="X377" s="1"/>
      <c r="Y377" s="1"/>
      <c r="Z377" s="1"/>
    </row>
    <row r="378" spans="1:26">
      <c r="A378" s="1"/>
      <c r="B378" s="1"/>
      <c r="C378" s="1"/>
      <c r="D378" s="1"/>
      <c r="E378" s="1"/>
      <c r="F378" s="1"/>
      <c r="G378" s="1"/>
      <c r="H378" s="1"/>
      <c r="I378" s="1"/>
      <c r="J378" s="1"/>
      <c r="P378" s="1"/>
      <c r="Q378" s="1"/>
      <c r="R378" s="1"/>
      <c r="S378" s="1"/>
      <c r="T378" s="1"/>
      <c r="U378" s="1"/>
      <c r="V378" s="1"/>
      <c r="W378" s="1"/>
      <c r="X378" s="1"/>
      <c r="Y378" s="1"/>
      <c r="Z378" s="1"/>
    </row>
    <row r="379" spans="1:26">
      <c r="A379" s="1"/>
      <c r="B379" s="1"/>
      <c r="C379" s="1"/>
      <c r="D379" s="1"/>
      <c r="E379" s="1"/>
      <c r="F379" s="1"/>
      <c r="G379" s="1"/>
      <c r="H379" s="1"/>
      <c r="I379" s="1"/>
      <c r="J379" s="1"/>
      <c r="P379" s="1"/>
      <c r="Q379" s="1"/>
      <c r="R379" s="1"/>
      <c r="S379" s="1"/>
      <c r="T379" s="1"/>
      <c r="U379" s="1"/>
      <c r="V379" s="1"/>
      <c r="W379" s="1"/>
      <c r="X379" s="1"/>
      <c r="Y379" s="1"/>
      <c r="Z379" s="1"/>
    </row>
    <row r="380" spans="1:26">
      <c r="A380" s="1"/>
      <c r="B380" s="1"/>
      <c r="C380" s="1"/>
      <c r="D380" s="1"/>
      <c r="E380" s="1"/>
      <c r="F380" s="1"/>
      <c r="G380" s="1"/>
      <c r="H380" s="1"/>
      <c r="I380" s="1"/>
      <c r="J380" s="1"/>
      <c r="P380" s="1"/>
      <c r="Q380" s="1"/>
      <c r="R380" s="1"/>
      <c r="S380" s="1"/>
      <c r="T380" s="1"/>
      <c r="U380" s="1"/>
      <c r="V380" s="1"/>
      <c r="W380" s="1"/>
      <c r="X380" s="1"/>
      <c r="Y380" s="1"/>
      <c r="Z380" s="1"/>
    </row>
    <row r="381" spans="1:26">
      <c r="A381" s="1"/>
      <c r="B381" s="1"/>
      <c r="C381" s="1"/>
      <c r="D381" s="1"/>
      <c r="E381" s="1"/>
      <c r="F381" s="1"/>
      <c r="G381" s="1"/>
      <c r="H381" s="1"/>
      <c r="I381" s="1"/>
      <c r="J381" s="1"/>
      <c r="P381" s="1"/>
      <c r="Q381" s="1"/>
      <c r="R381" s="1"/>
      <c r="S381" s="1"/>
      <c r="T381" s="1"/>
      <c r="U381" s="1"/>
      <c r="V381" s="1"/>
      <c r="W381" s="1"/>
      <c r="X381" s="1"/>
      <c r="Y381" s="1"/>
      <c r="Z381" s="1"/>
    </row>
    <row r="382" spans="1:26">
      <c r="A382" s="1"/>
      <c r="B382" s="1"/>
      <c r="C382" s="1"/>
      <c r="D382" s="1"/>
      <c r="E382" s="1"/>
      <c r="F382" s="1"/>
      <c r="G382" s="1"/>
      <c r="H382" s="1"/>
      <c r="I382" s="1"/>
      <c r="J382" s="1"/>
      <c r="P382" s="1"/>
      <c r="Q382" s="1"/>
      <c r="R382" s="1"/>
      <c r="S382" s="1"/>
      <c r="T382" s="1"/>
      <c r="U382" s="1"/>
      <c r="V382" s="1"/>
      <c r="W382" s="1"/>
      <c r="X382" s="1"/>
      <c r="Y382" s="1"/>
      <c r="Z382" s="1"/>
    </row>
    <row r="383" spans="1:26">
      <c r="A383" s="1"/>
      <c r="B383" s="1"/>
      <c r="C383" s="1"/>
      <c r="D383" s="1"/>
      <c r="E383" s="1"/>
      <c r="F383" s="1"/>
      <c r="G383" s="1"/>
      <c r="H383" s="1"/>
      <c r="I383" s="1"/>
      <c r="J383" s="1"/>
      <c r="P383" s="1"/>
      <c r="Q383" s="1"/>
      <c r="R383" s="1"/>
      <c r="S383" s="1"/>
      <c r="T383" s="1"/>
      <c r="U383" s="1"/>
      <c r="V383" s="1"/>
      <c r="W383" s="1"/>
      <c r="X383" s="1"/>
      <c r="Y383" s="1"/>
      <c r="Z383" s="1"/>
    </row>
    <row r="384" spans="1:26">
      <c r="A384" s="1"/>
      <c r="B384" s="1"/>
      <c r="C384" s="1"/>
      <c r="D384" s="1"/>
      <c r="E384" s="1"/>
      <c r="F384" s="1"/>
      <c r="G384" s="1"/>
      <c r="H384" s="1"/>
      <c r="I384" s="1"/>
      <c r="J384" s="1"/>
      <c r="P384" s="1"/>
      <c r="Q384" s="1"/>
      <c r="R384" s="1"/>
      <c r="S384" s="1"/>
      <c r="T384" s="1"/>
      <c r="U384" s="1"/>
      <c r="V384" s="1"/>
      <c r="W384" s="1"/>
      <c r="X384" s="1"/>
      <c r="Y384" s="1"/>
      <c r="Z384" s="1"/>
    </row>
    <row r="385" spans="1:26">
      <c r="A385" s="1"/>
      <c r="B385" s="1"/>
      <c r="C385" s="1"/>
      <c r="D385" s="1"/>
      <c r="E385" s="1"/>
      <c r="F385" s="1"/>
      <c r="G385" s="1"/>
      <c r="H385" s="1"/>
      <c r="I385" s="1"/>
      <c r="J385" s="1"/>
      <c r="P385" s="1"/>
      <c r="Q385" s="1"/>
      <c r="R385" s="1"/>
      <c r="S385" s="1"/>
      <c r="T385" s="1"/>
      <c r="U385" s="1"/>
      <c r="V385" s="1"/>
      <c r="W385" s="1"/>
      <c r="X385" s="1"/>
      <c r="Y385" s="1"/>
      <c r="Z385" s="1"/>
    </row>
    <row r="386" spans="1:26">
      <c r="A386" s="1"/>
      <c r="B386" s="1"/>
      <c r="C386" s="1"/>
      <c r="D386" s="1"/>
      <c r="E386" s="1"/>
      <c r="F386" s="1"/>
      <c r="G386" s="1"/>
      <c r="H386" s="1"/>
      <c r="I386" s="1"/>
      <c r="J386" s="1"/>
      <c r="P386" s="1"/>
      <c r="Q386" s="1"/>
      <c r="R386" s="1"/>
      <c r="S386" s="1"/>
      <c r="T386" s="1"/>
      <c r="U386" s="1"/>
      <c r="V386" s="1"/>
      <c r="W386" s="1"/>
      <c r="X386" s="1"/>
      <c r="Y386" s="1"/>
      <c r="Z386" s="1"/>
    </row>
    <row r="387" spans="1:26">
      <c r="A387" s="1"/>
      <c r="B387" s="1"/>
      <c r="C387" s="1"/>
      <c r="D387" s="1"/>
      <c r="E387" s="1"/>
      <c r="F387" s="1"/>
      <c r="G387" s="1"/>
      <c r="H387" s="1"/>
      <c r="I387" s="1"/>
      <c r="J387" s="1"/>
      <c r="P387" s="1"/>
      <c r="Q387" s="1"/>
      <c r="R387" s="1"/>
      <c r="S387" s="1"/>
      <c r="T387" s="1"/>
      <c r="U387" s="1"/>
      <c r="V387" s="1"/>
      <c r="W387" s="1"/>
      <c r="X387" s="1"/>
      <c r="Y387" s="1"/>
      <c r="Z387" s="1"/>
    </row>
    <row r="388" spans="1:26">
      <c r="A388" s="1"/>
      <c r="B388" s="1"/>
      <c r="C388" s="1"/>
      <c r="D388" s="1"/>
      <c r="E388" s="1"/>
      <c r="F388" s="1"/>
      <c r="G388" s="1"/>
      <c r="H388" s="1"/>
      <c r="I388" s="1"/>
      <c r="J388" s="1"/>
      <c r="P388" s="1"/>
      <c r="Q388" s="1"/>
      <c r="R388" s="1"/>
      <c r="S388" s="1"/>
      <c r="T388" s="1"/>
      <c r="U388" s="1"/>
      <c r="V388" s="1"/>
      <c r="W388" s="1"/>
      <c r="X388" s="1"/>
      <c r="Y388" s="1"/>
      <c r="Z388" s="1"/>
    </row>
    <row r="389" spans="1:26">
      <c r="A389" s="1"/>
      <c r="B389" s="1"/>
      <c r="C389" s="1"/>
      <c r="D389" s="1"/>
      <c r="E389" s="1"/>
      <c r="F389" s="1"/>
      <c r="G389" s="1"/>
      <c r="H389" s="1"/>
      <c r="I389" s="1"/>
      <c r="J389" s="1"/>
      <c r="P389" s="1"/>
      <c r="Q389" s="1"/>
      <c r="R389" s="1"/>
      <c r="S389" s="1"/>
      <c r="T389" s="1"/>
      <c r="U389" s="1"/>
      <c r="V389" s="1"/>
      <c r="W389" s="1"/>
      <c r="X389" s="1"/>
      <c r="Y389" s="1"/>
      <c r="Z389" s="1"/>
    </row>
    <row r="390" spans="1:26">
      <c r="A390" s="1"/>
      <c r="B390" s="1"/>
      <c r="C390" s="1"/>
      <c r="D390" s="1"/>
      <c r="E390" s="1"/>
      <c r="F390" s="1"/>
      <c r="G390" s="1"/>
      <c r="H390" s="1"/>
      <c r="I390" s="1"/>
      <c r="J390" s="1"/>
      <c r="P390" s="1"/>
      <c r="Q390" s="1"/>
      <c r="R390" s="1"/>
      <c r="S390" s="1"/>
      <c r="T390" s="1"/>
      <c r="U390" s="1"/>
      <c r="V390" s="1"/>
      <c r="W390" s="1"/>
      <c r="X390" s="1"/>
      <c r="Y390" s="1"/>
      <c r="Z390" s="1"/>
    </row>
    <row r="391" spans="1:26">
      <c r="A391" s="1"/>
      <c r="B391" s="1"/>
      <c r="C391" s="1"/>
      <c r="D391" s="1"/>
      <c r="E391" s="1"/>
      <c r="F391" s="1"/>
      <c r="G391" s="1"/>
      <c r="H391" s="1"/>
      <c r="I391" s="1"/>
      <c r="J391" s="1"/>
      <c r="P391" s="1"/>
      <c r="Q391" s="1"/>
      <c r="R391" s="1"/>
      <c r="S391" s="1"/>
      <c r="T391" s="1"/>
      <c r="U391" s="1"/>
      <c r="V391" s="1"/>
      <c r="W391" s="1"/>
      <c r="X391" s="1"/>
      <c r="Y391" s="1"/>
      <c r="Z391" s="1"/>
    </row>
    <row r="392" spans="1:26">
      <c r="A392" s="1"/>
      <c r="B392" s="1"/>
      <c r="C392" s="1"/>
      <c r="D392" s="1"/>
      <c r="E392" s="1"/>
      <c r="F392" s="1"/>
      <c r="G392" s="1"/>
      <c r="H392" s="1"/>
      <c r="I392" s="1"/>
      <c r="J392" s="1"/>
      <c r="P392" s="1"/>
      <c r="Q392" s="1"/>
      <c r="R392" s="1"/>
      <c r="S392" s="1"/>
      <c r="T392" s="1"/>
      <c r="U392" s="1"/>
      <c r="V392" s="1"/>
      <c r="W392" s="1"/>
      <c r="X392" s="1"/>
      <c r="Y392" s="1"/>
      <c r="Z392" s="1"/>
    </row>
    <row r="393" spans="1:26">
      <c r="A393" s="1"/>
      <c r="B393" s="1"/>
      <c r="C393" s="1"/>
      <c r="D393" s="1"/>
      <c r="E393" s="1"/>
      <c r="F393" s="1"/>
      <c r="G393" s="1"/>
      <c r="H393" s="1"/>
      <c r="I393" s="1"/>
      <c r="J393" s="1"/>
      <c r="P393" s="1"/>
      <c r="Q393" s="1"/>
      <c r="R393" s="1"/>
      <c r="S393" s="1"/>
      <c r="T393" s="1"/>
      <c r="U393" s="1"/>
      <c r="V393" s="1"/>
      <c r="W393" s="1"/>
      <c r="X393" s="1"/>
      <c r="Y393" s="1"/>
      <c r="Z393" s="1"/>
    </row>
    <row r="394" spans="1:26">
      <c r="A394" s="1"/>
      <c r="B394" s="1"/>
      <c r="C394" s="1"/>
      <c r="D394" s="1"/>
      <c r="E394" s="1"/>
      <c r="F394" s="1"/>
      <c r="G394" s="1"/>
      <c r="H394" s="1"/>
      <c r="I394" s="1"/>
      <c r="J394" s="1"/>
      <c r="P394" s="1"/>
      <c r="Q394" s="1"/>
      <c r="R394" s="1"/>
      <c r="S394" s="1"/>
      <c r="T394" s="1"/>
      <c r="U394" s="1"/>
      <c r="V394" s="1"/>
      <c r="W394" s="1"/>
      <c r="X394" s="1"/>
      <c r="Y394" s="1"/>
      <c r="Z394" s="1"/>
    </row>
    <row r="395" spans="1:26">
      <c r="A395" s="1"/>
      <c r="B395" s="1"/>
      <c r="C395" s="1"/>
      <c r="D395" s="1"/>
      <c r="E395" s="1"/>
      <c r="F395" s="1"/>
      <c r="G395" s="1"/>
      <c r="H395" s="1"/>
      <c r="I395" s="1"/>
      <c r="J395" s="1"/>
      <c r="P395" s="1"/>
      <c r="Q395" s="1"/>
      <c r="R395" s="1"/>
      <c r="S395" s="1"/>
      <c r="T395" s="1"/>
      <c r="U395" s="1"/>
      <c r="V395" s="1"/>
      <c r="W395" s="1"/>
      <c r="X395" s="1"/>
      <c r="Y395" s="1"/>
      <c r="Z395" s="1"/>
    </row>
    <row r="396" spans="1:26">
      <c r="A396" s="1"/>
      <c r="B396" s="1"/>
      <c r="C396" s="1"/>
      <c r="D396" s="1"/>
      <c r="E396" s="1"/>
      <c r="F396" s="1"/>
      <c r="G396" s="1"/>
      <c r="H396" s="1"/>
      <c r="I396" s="1"/>
      <c r="J396" s="1"/>
      <c r="P396" s="1"/>
      <c r="Q396" s="1"/>
      <c r="R396" s="1"/>
      <c r="S396" s="1"/>
      <c r="T396" s="1"/>
      <c r="U396" s="1"/>
      <c r="V396" s="1"/>
      <c r="W396" s="1"/>
      <c r="X396" s="1"/>
      <c r="Y396" s="1"/>
      <c r="Z396" s="1"/>
    </row>
    <row r="397" spans="1:26">
      <c r="A397" s="1"/>
      <c r="B397" s="1"/>
      <c r="C397" s="1"/>
      <c r="D397" s="1"/>
      <c r="E397" s="1"/>
      <c r="F397" s="1"/>
      <c r="G397" s="1"/>
      <c r="H397" s="1"/>
      <c r="I397" s="1"/>
      <c r="J397" s="1"/>
      <c r="P397" s="1"/>
      <c r="Q397" s="1"/>
      <c r="R397" s="1"/>
      <c r="S397" s="1"/>
      <c r="T397" s="1"/>
      <c r="U397" s="1"/>
      <c r="V397" s="1"/>
      <c r="W397" s="1"/>
      <c r="X397" s="1"/>
      <c r="Y397" s="1"/>
      <c r="Z397" s="1"/>
    </row>
    <row r="398" spans="1:26">
      <c r="A398" s="1"/>
      <c r="B398" s="1"/>
      <c r="C398" s="1"/>
      <c r="D398" s="1"/>
      <c r="E398" s="1"/>
      <c r="F398" s="1"/>
      <c r="G398" s="1"/>
      <c r="H398" s="1"/>
      <c r="I398" s="1"/>
      <c r="J398" s="1"/>
      <c r="P398" s="1"/>
      <c r="Q398" s="1"/>
      <c r="R398" s="1"/>
      <c r="S398" s="1"/>
      <c r="T398" s="1"/>
      <c r="U398" s="1"/>
      <c r="V398" s="1"/>
      <c r="W398" s="1"/>
      <c r="X398" s="1"/>
      <c r="Y398" s="1"/>
      <c r="Z398" s="1"/>
    </row>
    <row r="399" spans="1:26">
      <c r="A399" s="1"/>
      <c r="B399" s="1"/>
      <c r="C399" s="1"/>
      <c r="D399" s="1"/>
      <c r="E399" s="1"/>
      <c r="F399" s="1"/>
      <c r="G399" s="1"/>
      <c r="H399" s="1"/>
      <c r="I399" s="1"/>
      <c r="J399" s="1"/>
      <c r="P399" s="1"/>
      <c r="Q399" s="1"/>
      <c r="R399" s="1"/>
      <c r="S399" s="1"/>
      <c r="T399" s="1"/>
      <c r="U399" s="1"/>
      <c r="V399" s="1"/>
      <c r="W399" s="1"/>
      <c r="X399" s="1"/>
      <c r="Y399" s="1"/>
      <c r="Z399" s="1"/>
    </row>
    <row r="400" spans="1:26">
      <c r="A400" s="1"/>
      <c r="B400" s="1"/>
      <c r="C400" s="1"/>
      <c r="D400" s="1"/>
      <c r="E400" s="1"/>
      <c r="F400" s="1"/>
      <c r="G400" s="1"/>
      <c r="H400" s="1"/>
      <c r="I400" s="1"/>
      <c r="J400" s="1"/>
      <c r="P400" s="1"/>
      <c r="Q400" s="1"/>
      <c r="R400" s="1"/>
      <c r="S400" s="1"/>
      <c r="T400" s="1"/>
      <c r="U400" s="1"/>
      <c r="V400" s="1"/>
      <c r="W400" s="1"/>
      <c r="X400" s="1"/>
      <c r="Y400" s="1"/>
      <c r="Z400" s="1"/>
    </row>
    <row r="401" spans="1:26">
      <c r="A401" s="1"/>
      <c r="B401" s="1"/>
      <c r="C401" s="1"/>
      <c r="D401" s="1"/>
      <c r="E401" s="1"/>
      <c r="F401" s="1"/>
      <c r="G401" s="1"/>
      <c r="H401" s="1"/>
      <c r="I401" s="1"/>
      <c r="J401" s="1"/>
      <c r="P401" s="1"/>
      <c r="Q401" s="1"/>
      <c r="R401" s="1"/>
      <c r="S401" s="1"/>
      <c r="T401" s="1"/>
      <c r="U401" s="1"/>
      <c r="V401" s="1"/>
      <c r="W401" s="1"/>
      <c r="X401" s="1"/>
      <c r="Y401" s="1"/>
      <c r="Z401" s="1"/>
    </row>
    <row r="402" spans="1:26">
      <c r="A402" s="1"/>
      <c r="B402" s="1"/>
      <c r="C402" s="1"/>
      <c r="D402" s="1"/>
      <c r="E402" s="1"/>
      <c r="F402" s="1"/>
      <c r="G402" s="1"/>
      <c r="H402" s="1"/>
      <c r="I402" s="1"/>
      <c r="J402" s="1"/>
      <c r="P402" s="1"/>
      <c r="Q402" s="1"/>
      <c r="R402" s="1"/>
      <c r="S402" s="1"/>
      <c r="T402" s="1"/>
      <c r="U402" s="1"/>
      <c r="V402" s="1"/>
      <c r="W402" s="1"/>
      <c r="X402" s="1"/>
      <c r="Y402" s="1"/>
      <c r="Z402" s="1"/>
    </row>
    <row r="403" spans="1:26">
      <c r="A403" s="1"/>
      <c r="B403" s="1"/>
      <c r="C403" s="1"/>
      <c r="D403" s="1"/>
      <c r="E403" s="1"/>
      <c r="F403" s="1"/>
      <c r="G403" s="1"/>
      <c r="H403" s="1"/>
      <c r="I403" s="1"/>
      <c r="J403" s="1"/>
      <c r="P403" s="1"/>
      <c r="Q403" s="1"/>
      <c r="R403" s="1"/>
      <c r="S403" s="1"/>
      <c r="T403" s="1"/>
      <c r="U403" s="1"/>
      <c r="V403" s="1"/>
      <c r="W403" s="1"/>
      <c r="X403" s="1"/>
      <c r="Y403" s="1"/>
      <c r="Z403" s="1"/>
    </row>
    <row r="404" spans="1:26">
      <c r="A404" s="1"/>
      <c r="B404" s="1"/>
      <c r="C404" s="1"/>
      <c r="D404" s="1"/>
      <c r="E404" s="1"/>
      <c r="F404" s="1"/>
      <c r="G404" s="1"/>
      <c r="H404" s="1"/>
      <c r="I404" s="1"/>
      <c r="J404" s="1"/>
      <c r="P404" s="1"/>
      <c r="Q404" s="1"/>
      <c r="R404" s="1"/>
      <c r="S404" s="1"/>
      <c r="T404" s="1"/>
      <c r="U404" s="1"/>
      <c r="V404" s="1"/>
      <c r="W404" s="1"/>
      <c r="X404" s="1"/>
      <c r="Y404" s="1"/>
      <c r="Z404" s="1"/>
    </row>
    <row r="405" spans="1:26">
      <c r="A405" s="1"/>
      <c r="B405" s="1"/>
      <c r="C405" s="1"/>
      <c r="D405" s="1"/>
      <c r="E405" s="1"/>
      <c r="F405" s="1"/>
      <c r="G405" s="1"/>
      <c r="H405" s="1"/>
      <c r="I405" s="1"/>
      <c r="J405" s="1"/>
      <c r="P405" s="1"/>
      <c r="Q405" s="1"/>
      <c r="R405" s="1"/>
      <c r="S405" s="1"/>
      <c r="T405" s="1"/>
      <c r="U405" s="1"/>
      <c r="V405" s="1"/>
      <c r="W405" s="1"/>
      <c r="X405" s="1"/>
      <c r="Y405" s="1"/>
      <c r="Z405" s="1"/>
    </row>
    <row r="406" spans="1:26">
      <c r="A406" s="1"/>
      <c r="B406" s="1"/>
      <c r="C406" s="1"/>
      <c r="D406" s="1"/>
      <c r="E406" s="1"/>
      <c r="F406" s="1"/>
      <c r="G406" s="1"/>
      <c r="H406" s="1"/>
      <c r="I406" s="1"/>
      <c r="J406" s="1"/>
      <c r="P406" s="1"/>
      <c r="Q406" s="1"/>
      <c r="R406" s="1"/>
      <c r="S406" s="1"/>
      <c r="T406" s="1"/>
      <c r="U406" s="1"/>
      <c r="V406" s="1"/>
      <c r="W406" s="1"/>
      <c r="X406" s="1"/>
      <c r="Y406" s="1"/>
      <c r="Z406" s="1"/>
    </row>
    <row r="407" spans="1:26">
      <c r="A407" s="1"/>
      <c r="B407" s="1"/>
      <c r="C407" s="1"/>
      <c r="D407" s="1"/>
      <c r="E407" s="1"/>
      <c r="F407" s="1"/>
      <c r="G407" s="1"/>
      <c r="H407" s="1"/>
      <c r="I407" s="1"/>
      <c r="J407" s="1"/>
      <c r="P407" s="1"/>
      <c r="Q407" s="1"/>
      <c r="R407" s="1"/>
      <c r="S407" s="1"/>
      <c r="T407" s="1"/>
      <c r="U407" s="1"/>
      <c r="V407" s="1"/>
      <c r="W407" s="1"/>
      <c r="X407" s="1"/>
      <c r="Y407" s="1"/>
      <c r="Z407" s="1"/>
    </row>
    <row r="408" spans="1:26">
      <c r="A408" s="1"/>
      <c r="B408" s="1"/>
      <c r="C408" s="1"/>
      <c r="D408" s="1"/>
      <c r="E408" s="1"/>
      <c r="F408" s="1"/>
      <c r="G408" s="1"/>
      <c r="H408" s="1"/>
      <c r="I408" s="1"/>
      <c r="J408" s="1"/>
      <c r="P408" s="1"/>
      <c r="Q408" s="1"/>
      <c r="R408" s="1"/>
      <c r="S408" s="1"/>
      <c r="T408" s="1"/>
      <c r="U408" s="1"/>
      <c r="V408" s="1"/>
      <c r="W408" s="1"/>
      <c r="X408" s="1"/>
      <c r="Y408" s="1"/>
      <c r="Z408" s="1"/>
    </row>
    <row r="409" spans="1:26">
      <c r="A409" s="1"/>
      <c r="B409" s="1"/>
      <c r="C409" s="1"/>
      <c r="D409" s="1"/>
      <c r="E409" s="1"/>
      <c r="F409" s="1"/>
      <c r="G409" s="1"/>
      <c r="H409" s="1"/>
      <c r="I409" s="1"/>
      <c r="J409" s="1"/>
      <c r="P409" s="1"/>
      <c r="Q409" s="1"/>
      <c r="R409" s="1"/>
      <c r="S409" s="1"/>
      <c r="T409" s="1"/>
      <c r="U409" s="1"/>
      <c r="V409" s="1"/>
      <c r="W409" s="1"/>
      <c r="X409" s="1"/>
      <c r="Y409" s="1"/>
      <c r="Z409" s="1"/>
    </row>
    <row r="410" spans="1:26">
      <c r="A410" s="1"/>
      <c r="B410" s="1"/>
      <c r="C410" s="1"/>
      <c r="D410" s="1"/>
      <c r="E410" s="1"/>
      <c r="F410" s="1"/>
      <c r="G410" s="1"/>
      <c r="H410" s="1"/>
      <c r="I410" s="1"/>
      <c r="J410" s="1"/>
      <c r="P410" s="1"/>
      <c r="Q410" s="1"/>
      <c r="R410" s="1"/>
      <c r="S410" s="1"/>
      <c r="T410" s="1"/>
      <c r="U410" s="1"/>
      <c r="V410" s="1"/>
      <c r="W410" s="1"/>
      <c r="X410" s="1"/>
      <c r="Y410" s="1"/>
      <c r="Z410" s="1"/>
    </row>
    <row r="411" spans="1:26">
      <c r="A411" s="1"/>
      <c r="B411" s="1"/>
      <c r="C411" s="1"/>
      <c r="D411" s="1"/>
      <c r="E411" s="1"/>
      <c r="F411" s="1"/>
      <c r="G411" s="1"/>
      <c r="H411" s="1"/>
      <c r="I411" s="1"/>
      <c r="J411" s="1"/>
      <c r="P411" s="1"/>
      <c r="Q411" s="1"/>
      <c r="R411" s="1"/>
      <c r="S411" s="1"/>
      <c r="T411" s="1"/>
      <c r="U411" s="1"/>
      <c r="V411" s="1"/>
      <c r="W411" s="1"/>
      <c r="X411" s="1"/>
      <c r="Y411" s="1"/>
      <c r="Z411" s="1"/>
    </row>
    <row r="412" spans="1:26">
      <c r="A412" s="1"/>
      <c r="B412" s="1"/>
      <c r="C412" s="1"/>
      <c r="D412" s="1"/>
      <c r="E412" s="1"/>
      <c r="F412" s="1"/>
      <c r="G412" s="1"/>
      <c r="H412" s="1"/>
      <c r="I412" s="1"/>
      <c r="J412" s="1"/>
      <c r="P412" s="1"/>
      <c r="Q412" s="1"/>
      <c r="R412" s="1"/>
      <c r="S412" s="1"/>
      <c r="T412" s="1"/>
      <c r="U412" s="1"/>
      <c r="V412" s="1"/>
      <c r="W412" s="1"/>
      <c r="X412" s="1"/>
      <c r="Y412" s="1"/>
      <c r="Z412" s="1"/>
    </row>
    <row r="413" spans="1:26">
      <c r="A413" s="1"/>
      <c r="B413" s="1"/>
      <c r="C413" s="1"/>
      <c r="D413" s="1"/>
      <c r="E413" s="1"/>
      <c r="F413" s="1"/>
      <c r="G413" s="1"/>
      <c r="H413" s="1"/>
      <c r="I413" s="1"/>
      <c r="J413" s="1"/>
      <c r="P413" s="1"/>
      <c r="Q413" s="1"/>
      <c r="R413" s="1"/>
      <c r="S413" s="1"/>
      <c r="T413" s="1"/>
      <c r="U413" s="1"/>
      <c r="V413" s="1"/>
      <c r="W413" s="1"/>
      <c r="X413" s="1"/>
      <c r="Y413" s="1"/>
      <c r="Z413" s="1"/>
    </row>
    <row r="414" spans="1:26">
      <c r="A414" s="1"/>
      <c r="B414" s="1"/>
      <c r="C414" s="1"/>
      <c r="D414" s="1"/>
      <c r="E414" s="1"/>
      <c r="F414" s="1"/>
      <c r="G414" s="1"/>
      <c r="H414" s="1"/>
      <c r="I414" s="1"/>
      <c r="J414" s="1"/>
      <c r="P414" s="1"/>
      <c r="Q414" s="1"/>
      <c r="R414" s="1"/>
      <c r="S414" s="1"/>
      <c r="T414" s="1"/>
      <c r="U414" s="1"/>
      <c r="V414" s="1"/>
      <c r="W414" s="1"/>
      <c r="X414" s="1"/>
      <c r="Y414" s="1"/>
      <c r="Z414" s="1"/>
    </row>
    <row r="415" spans="1:26">
      <c r="A415" s="1"/>
      <c r="B415" s="1"/>
      <c r="C415" s="1"/>
      <c r="D415" s="1"/>
      <c r="E415" s="1"/>
      <c r="F415" s="1"/>
      <c r="G415" s="1"/>
      <c r="H415" s="1"/>
      <c r="I415" s="1"/>
      <c r="J415" s="1"/>
      <c r="P415" s="1"/>
      <c r="Q415" s="1"/>
      <c r="R415" s="1"/>
      <c r="S415" s="1"/>
      <c r="T415" s="1"/>
      <c r="U415" s="1"/>
      <c r="V415" s="1"/>
      <c r="W415" s="1"/>
      <c r="X415" s="1"/>
      <c r="Y415" s="1"/>
      <c r="Z415" s="1"/>
    </row>
    <row r="416" spans="1:26">
      <c r="A416" s="1"/>
      <c r="B416" s="1"/>
      <c r="C416" s="1"/>
      <c r="D416" s="1"/>
      <c r="E416" s="1"/>
      <c r="F416" s="1"/>
      <c r="G416" s="1"/>
      <c r="H416" s="1"/>
      <c r="I416" s="1"/>
      <c r="J416" s="1"/>
      <c r="P416" s="1"/>
      <c r="Q416" s="1"/>
      <c r="R416" s="1"/>
      <c r="S416" s="1"/>
      <c r="T416" s="1"/>
      <c r="U416" s="1"/>
      <c r="V416" s="1"/>
      <c r="W416" s="1"/>
      <c r="X416" s="1"/>
      <c r="Y416" s="1"/>
      <c r="Z416" s="1"/>
    </row>
    <row r="417" spans="1:26">
      <c r="A417" s="1"/>
      <c r="B417" s="1"/>
      <c r="C417" s="1"/>
      <c r="D417" s="1"/>
      <c r="E417" s="1"/>
      <c r="F417" s="1"/>
      <c r="G417" s="1"/>
      <c r="H417" s="1"/>
      <c r="I417" s="1"/>
      <c r="J417" s="1"/>
      <c r="P417" s="1"/>
      <c r="Q417" s="1"/>
      <c r="R417" s="1"/>
      <c r="S417" s="1"/>
      <c r="T417" s="1"/>
      <c r="U417" s="1"/>
      <c r="V417" s="1"/>
      <c r="W417" s="1"/>
      <c r="X417" s="1"/>
      <c r="Y417" s="1"/>
      <c r="Z417" s="1"/>
    </row>
    <row r="418" spans="1:26">
      <c r="A418" s="1"/>
      <c r="B418" s="1"/>
      <c r="C418" s="1"/>
      <c r="D418" s="1"/>
      <c r="E418" s="1"/>
      <c r="F418" s="1"/>
      <c r="G418" s="1"/>
      <c r="H418" s="1"/>
      <c r="I418" s="1"/>
      <c r="J418" s="1"/>
      <c r="P418" s="1"/>
      <c r="Q418" s="1"/>
      <c r="R418" s="1"/>
      <c r="S418" s="1"/>
      <c r="T418" s="1"/>
      <c r="U418" s="1"/>
      <c r="V418" s="1"/>
      <c r="W418" s="1"/>
      <c r="X418" s="1"/>
      <c r="Y418" s="1"/>
      <c r="Z418" s="1"/>
    </row>
    <row r="419" spans="1:26">
      <c r="A419" s="1"/>
      <c r="B419" s="1"/>
      <c r="C419" s="1"/>
      <c r="D419" s="1"/>
      <c r="E419" s="1"/>
      <c r="F419" s="1"/>
      <c r="G419" s="1"/>
      <c r="H419" s="1"/>
      <c r="I419" s="1"/>
      <c r="J419" s="1"/>
      <c r="P419" s="1"/>
      <c r="Q419" s="1"/>
      <c r="R419" s="1"/>
      <c r="S419" s="1"/>
      <c r="T419" s="1"/>
      <c r="U419" s="1"/>
      <c r="V419" s="1"/>
      <c r="W419" s="1"/>
      <c r="X419" s="1"/>
      <c r="Y419" s="1"/>
      <c r="Z419" s="1"/>
    </row>
    <row r="420" spans="1:26">
      <c r="A420" s="1"/>
      <c r="B420" s="1"/>
      <c r="C420" s="1"/>
      <c r="D420" s="1"/>
      <c r="E420" s="1"/>
      <c r="F420" s="1"/>
      <c r="G420" s="1"/>
      <c r="H420" s="1"/>
      <c r="I420" s="1"/>
      <c r="J420" s="1"/>
      <c r="P420" s="1"/>
      <c r="Q420" s="1"/>
      <c r="R420" s="1"/>
      <c r="S420" s="1"/>
      <c r="T420" s="1"/>
      <c r="U420" s="1"/>
      <c r="V420" s="1"/>
      <c r="W420" s="1"/>
      <c r="X420" s="1"/>
      <c r="Y420" s="1"/>
      <c r="Z420" s="1"/>
    </row>
    <row r="421" spans="1:26">
      <c r="A421" s="1"/>
      <c r="B421" s="1"/>
      <c r="C421" s="1"/>
      <c r="D421" s="1"/>
      <c r="E421" s="1"/>
      <c r="F421" s="1"/>
      <c r="G421" s="1"/>
      <c r="H421" s="1"/>
      <c r="I421" s="1"/>
      <c r="J421" s="1"/>
      <c r="P421" s="1"/>
      <c r="Q421" s="1"/>
      <c r="R421" s="1"/>
      <c r="S421" s="1"/>
      <c r="T421" s="1"/>
      <c r="U421" s="1"/>
      <c r="V421" s="1"/>
      <c r="W421" s="1"/>
      <c r="X421" s="1"/>
      <c r="Y421" s="1"/>
      <c r="Z421" s="1"/>
    </row>
    <row r="422" spans="1:26">
      <c r="A422" s="1"/>
      <c r="B422" s="1"/>
      <c r="C422" s="1"/>
      <c r="D422" s="1"/>
      <c r="E422" s="1"/>
      <c r="F422" s="1"/>
      <c r="G422" s="1"/>
      <c r="H422" s="1"/>
      <c r="I422" s="1"/>
      <c r="J422" s="1"/>
      <c r="P422" s="1"/>
      <c r="Q422" s="1"/>
      <c r="R422" s="1"/>
      <c r="S422" s="1"/>
      <c r="T422" s="1"/>
      <c r="U422" s="1"/>
      <c r="V422" s="1"/>
      <c r="W422" s="1"/>
      <c r="X422" s="1"/>
      <c r="Y422" s="1"/>
      <c r="Z422" s="1"/>
    </row>
    <row r="423" spans="1:26">
      <c r="A423" s="1"/>
      <c r="B423" s="1"/>
      <c r="C423" s="1"/>
      <c r="D423" s="1"/>
      <c r="E423" s="1"/>
      <c r="F423" s="1"/>
      <c r="G423" s="1"/>
      <c r="H423" s="1"/>
      <c r="I423" s="1"/>
      <c r="J423" s="1"/>
      <c r="P423" s="1"/>
      <c r="Q423" s="1"/>
      <c r="R423" s="1"/>
      <c r="S423" s="1"/>
      <c r="T423" s="1"/>
      <c r="U423" s="1"/>
      <c r="V423" s="1"/>
      <c r="W423" s="1"/>
      <c r="X423" s="1"/>
      <c r="Y423" s="1"/>
      <c r="Z423" s="1"/>
    </row>
    <row r="424" spans="1:26">
      <c r="A424" s="1"/>
      <c r="B424" s="1"/>
      <c r="C424" s="1"/>
      <c r="D424" s="1"/>
      <c r="E424" s="1"/>
      <c r="F424" s="1"/>
      <c r="G424" s="1"/>
      <c r="H424" s="1"/>
      <c r="I424" s="1"/>
      <c r="J424" s="1"/>
      <c r="P424" s="1"/>
      <c r="Q424" s="1"/>
      <c r="R424" s="1"/>
      <c r="S424" s="1"/>
      <c r="T424" s="1"/>
      <c r="U424" s="1"/>
      <c r="V424" s="1"/>
      <c r="W424" s="1"/>
      <c r="X424" s="1"/>
      <c r="Y424" s="1"/>
      <c r="Z424" s="1"/>
    </row>
    <row r="425" spans="1:26">
      <c r="A425" s="1"/>
      <c r="B425" s="1"/>
      <c r="C425" s="1"/>
      <c r="D425" s="1"/>
      <c r="E425" s="1"/>
      <c r="F425" s="1"/>
      <c r="G425" s="1"/>
      <c r="H425" s="1"/>
      <c r="I425" s="1"/>
      <c r="J425" s="1"/>
      <c r="P425" s="1"/>
      <c r="Q425" s="1"/>
      <c r="R425" s="1"/>
      <c r="S425" s="1"/>
      <c r="T425" s="1"/>
      <c r="U425" s="1"/>
      <c r="V425" s="1"/>
      <c r="W425" s="1"/>
      <c r="X425" s="1"/>
      <c r="Y425" s="1"/>
      <c r="Z425" s="1"/>
    </row>
    <row r="426" spans="1:26">
      <c r="A426" s="1"/>
      <c r="B426" s="1"/>
      <c r="C426" s="1"/>
      <c r="D426" s="1"/>
      <c r="E426" s="1"/>
      <c r="F426" s="1"/>
      <c r="G426" s="1"/>
      <c r="H426" s="1"/>
      <c r="I426" s="1"/>
      <c r="J426" s="1"/>
      <c r="P426" s="1"/>
      <c r="Q426" s="1"/>
      <c r="R426" s="1"/>
      <c r="S426" s="1"/>
      <c r="T426" s="1"/>
      <c r="U426" s="1"/>
      <c r="V426" s="1"/>
      <c r="W426" s="1"/>
      <c r="X426" s="1"/>
      <c r="Y426" s="1"/>
      <c r="Z426" s="1"/>
    </row>
    <row r="427" spans="1:26">
      <c r="A427" s="1"/>
      <c r="B427" s="1"/>
      <c r="C427" s="1"/>
      <c r="D427" s="1"/>
      <c r="E427" s="1"/>
      <c r="F427" s="1"/>
      <c r="G427" s="1"/>
      <c r="H427" s="1"/>
      <c r="I427" s="1"/>
      <c r="J427" s="1"/>
      <c r="P427" s="1"/>
      <c r="Q427" s="1"/>
      <c r="R427" s="1"/>
      <c r="S427" s="1"/>
      <c r="T427" s="1"/>
      <c r="U427" s="1"/>
      <c r="V427" s="1"/>
      <c r="W427" s="1"/>
      <c r="X427" s="1"/>
      <c r="Y427" s="1"/>
      <c r="Z427" s="1"/>
    </row>
    <row r="428" spans="1:26">
      <c r="A428" s="1"/>
      <c r="B428" s="1"/>
      <c r="C428" s="1"/>
      <c r="D428" s="1"/>
      <c r="E428" s="1"/>
      <c r="F428" s="1"/>
      <c r="G428" s="1"/>
      <c r="H428" s="1"/>
      <c r="I428" s="1"/>
      <c r="J428" s="1"/>
      <c r="P428" s="1"/>
      <c r="Q428" s="1"/>
      <c r="R428" s="1"/>
      <c r="S428" s="1"/>
      <c r="T428" s="1"/>
      <c r="U428" s="1"/>
      <c r="V428" s="1"/>
      <c r="W428" s="1"/>
      <c r="X428" s="1"/>
      <c r="Y428" s="1"/>
      <c r="Z428" s="1"/>
    </row>
    <row r="429" spans="1:26">
      <c r="A429" s="1"/>
      <c r="B429" s="1"/>
      <c r="C429" s="1"/>
      <c r="D429" s="1"/>
      <c r="E429" s="1"/>
      <c r="F429" s="1"/>
      <c r="G429" s="1"/>
      <c r="H429" s="1"/>
      <c r="I429" s="1"/>
      <c r="J429" s="1"/>
      <c r="P429" s="1"/>
      <c r="Q429" s="1"/>
      <c r="R429" s="1"/>
      <c r="S429" s="1"/>
      <c r="T429" s="1"/>
      <c r="U429" s="1"/>
      <c r="V429" s="1"/>
      <c r="W429" s="1"/>
      <c r="X429" s="1"/>
      <c r="Y429" s="1"/>
      <c r="Z429" s="1"/>
    </row>
    <row r="430" spans="1:26">
      <c r="A430" s="1"/>
      <c r="B430" s="1"/>
      <c r="C430" s="1"/>
      <c r="D430" s="1"/>
      <c r="E430" s="1"/>
      <c r="F430" s="1"/>
      <c r="G430" s="1"/>
      <c r="H430" s="1"/>
      <c r="I430" s="1"/>
      <c r="J430" s="1"/>
      <c r="P430" s="1"/>
      <c r="Q430" s="1"/>
      <c r="R430" s="1"/>
      <c r="S430" s="1"/>
      <c r="T430" s="1"/>
      <c r="U430" s="1"/>
      <c r="V430" s="1"/>
      <c r="W430" s="1"/>
      <c r="X430" s="1"/>
      <c r="Y430" s="1"/>
      <c r="Z430" s="1"/>
    </row>
    <row r="431" spans="1:26">
      <c r="A431" s="1"/>
      <c r="B431" s="1"/>
      <c r="C431" s="1"/>
      <c r="D431" s="1"/>
      <c r="E431" s="1"/>
      <c r="F431" s="1"/>
      <c r="G431" s="1"/>
      <c r="H431" s="1"/>
      <c r="I431" s="1"/>
      <c r="J431" s="1"/>
      <c r="P431" s="1"/>
      <c r="Q431" s="1"/>
      <c r="R431" s="1"/>
      <c r="S431" s="1"/>
      <c r="T431" s="1"/>
      <c r="U431" s="1"/>
      <c r="V431" s="1"/>
      <c r="W431" s="1"/>
      <c r="X431" s="1"/>
      <c r="Y431" s="1"/>
      <c r="Z431" s="1"/>
    </row>
    <row r="432" spans="1:26">
      <c r="A432" s="1"/>
      <c r="B432" s="1"/>
      <c r="C432" s="1"/>
      <c r="D432" s="1"/>
      <c r="E432" s="1"/>
      <c r="F432" s="1"/>
      <c r="G432" s="1"/>
      <c r="H432" s="1"/>
      <c r="I432" s="1"/>
      <c r="J432" s="1"/>
      <c r="P432" s="1"/>
      <c r="Q432" s="1"/>
      <c r="R432" s="1"/>
      <c r="S432" s="1"/>
      <c r="T432" s="1"/>
      <c r="U432" s="1"/>
      <c r="V432" s="1"/>
      <c r="W432" s="1"/>
      <c r="X432" s="1"/>
      <c r="Y432" s="1"/>
      <c r="Z432" s="1"/>
    </row>
    <row r="433" spans="1:26">
      <c r="A433" s="1"/>
      <c r="B433" s="1"/>
      <c r="C433" s="1"/>
      <c r="D433" s="1"/>
      <c r="E433" s="1"/>
      <c r="F433" s="1"/>
      <c r="G433" s="1"/>
      <c r="H433" s="1"/>
      <c r="I433" s="1"/>
      <c r="J433" s="1"/>
      <c r="P433" s="1"/>
      <c r="Q433" s="1"/>
      <c r="R433" s="1"/>
      <c r="S433" s="1"/>
      <c r="T433" s="1"/>
      <c r="U433" s="1"/>
      <c r="V433" s="1"/>
      <c r="W433" s="1"/>
      <c r="X433" s="1"/>
      <c r="Y433" s="1"/>
      <c r="Z433" s="1"/>
    </row>
    <row r="434" spans="1:26">
      <c r="A434" s="1"/>
      <c r="B434" s="1"/>
      <c r="C434" s="1"/>
      <c r="D434" s="1"/>
      <c r="E434" s="1"/>
      <c r="F434" s="1"/>
      <c r="G434" s="1"/>
      <c r="H434" s="1"/>
      <c r="I434" s="1"/>
      <c r="J434" s="1"/>
      <c r="P434" s="1"/>
      <c r="Q434" s="1"/>
      <c r="R434" s="1"/>
      <c r="S434" s="1"/>
      <c r="T434" s="1"/>
      <c r="U434" s="1"/>
      <c r="V434" s="1"/>
      <c r="W434" s="1"/>
      <c r="X434" s="1"/>
      <c r="Y434" s="1"/>
      <c r="Z434" s="1"/>
    </row>
    <row r="435" spans="1:26">
      <c r="A435" s="1"/>
      <c r="B435" s="1"/>
      <c r="C435" s="1"/>
      <c r="D435" s="1"/>
      <c r="E435" s="1"/>
      <c r="F435" s="1"/>
      <c r="G435" s="1"/>
      <c r="H435" s="1"/>
      <c r="I435" s="1"/>
      <c r="J435" s="1"/>
      <c r="P435" s="1"/>
      <c r="Q435" s="1"/>
      <c r="R435" s="1"/>
      <c r="S435" s="1"/>
      <c r="T435" s="1"/>
      <c r="U435" s="1"/>
      <c r="V435" s="1"/>
      <c r="W435" s="1"/>
      <c r="X435" s="1"/>
      <c r="Y435" s="1"/>
      <c r="Z435" s="1"/>
    </row>
    <row r="436" spans="1:26">
      <c r="A436" s="1"/>
      <c r="B436" s="1"/>
      <c r="C436" s="1"/>
      <c r="D436" s="1"/>
      <c r="E436" s="1"/>
      <c r="F436" s="1"/>
      <c r="G436" s="1"/>
      <c r="H436" s="1"/>
      <c r="I436" s="1"/>
      <c r="J436" s="1"/>
      <c r="P436" s="1"/>
      <c r="Q436" s="1"/>
      <c r="R436" s="1"/>
      <c r="S436" s="1"/>
      <c r="T436" s="1"/>
      <c r="U436" s="1"/>
      <c r="V436" s="1"/>
      <c r="W436" s="1"/>
      <c r="X436" s="1"/>
      <c r="Y436" s="1"/>
      <c r="Z436" s="1"/>
    </row>
    <row r="437" spans="1:26">
      <c r="A437" s="1"/>
      <c r="B437" s="1"/>
      <c r="C437" s="1"/>
      <c r="D437" s="1"/>
      <c r="E437" s="1"/>
      <c r="F437" s="1"/>
      <c r="G437" s="1"/>
      <c r="H437" s="1"/>
      <c r="I437" s="1"/>
      <c r="J437" s="1"/>
      <c r="P437" s="1"/>
      <c r="Q437" s="1"/>
      <c r="R437" s="1"/>
      <c r="S437" s="1"/>
      <c r="T437" s="1"/>
      <c r="U437" s="1"/>
      <c r="V437" s="1"/>
      <c r="W437" s="1"/>
      <c r="X437" s="1"/>
      <c r="Y437" s="1"/>
      <c r="Z437" s="1"/>
    </row>
    <row r="438" spans="1:26">
      <c r="A438" s="1"/>
      <c r="B438" s="1"/>
      <c r="C438" s="1"/>
      <c r="D438" s="1"/>
      <c r="E438" s="1"/>
      <c r="F438" s="1"/>
      <c r="G438" s="1"/>
      <c r="H438" s="1"/>
      <c r="I438" s="1"/>
      <c r="J438" s="1"/>
      <c r="P438" s="1"/>
      <c r="Q438" s="1"/>
      <c r="R438" s="1"/>
      <c r="S438" s="1"/>
      <c r="T438" s="1"/>
      <c r="U438" s="1"/>
      <c r="V438" s="1"/>
      <c r="W438" s="1"/>
      <c r="X438" s="1"/>
      <c r="Y438" s="1"/>
      <c r="Z438" s="1"/>
    </row>
    <row r="439" spans="1:26">
      <c r="A439" s="1"/>
      <c r="B439" s="1"/>
      <c r="C439" s="1"/>
      <c r="D439" s="1"/>
      <c r="E439" s="1"/>
      <c r="F439" s="1"/>
      <c r="G439" s="1"/>
      <c r="H439" s="1"/>
      <c r="I439" s="1"/>
      <c r="J439" s="1"/>
      <c r="P439" s="1"/>
      <c r="Q439" s="1"/>
      <c r="R439" s="1"/>
      <c r="S439" s="1"/>
      <c r="T439" s="1"/>
      <c r="U439" s="1"/>
      <c r="V439" s="1"/>
      <c r="W439" s="1"/>
      <c r="X439" s="1"/>
      <c r="Y439" s="1"/>
      <c r="Z439" s="1"/>
    </row>
    <row r="440" spans="1:26">
      <c r="A440" s="1"/>
      <c r="B440" s="1"/>
      <c r="C440" s="1"/>
      <c r="D440" s="1"/>
      <c r="E440" s="1"/>
      <c r="F440" s="1"/>
      <c r="G440" s="1"/>
      <c r="H440" s="1"/>
      <c r="I440" s="1"/>
      <c r="J440" s="1"/>
      <c r="P440" s="1"/>
      <c r="Q440" s="1"/>
      <c r="R440" s="1"/>
      <c r="S440" s="1"/>
      <c r="T440" s="1"/>
      <c r="U440" s="1"/>
      <c r="V440" s="1"/>
      <c r="W440" s="1"/>
      <c r="X440" s="1"/>
      <c r="Y440" s="1"/>
      <c r="Z440" s="1"/>
    </row>
    <row r="441" spans="1:26">
      <c r="A441" s="1"/>
      <c r="B441" s="1"/>
      <c r="C441" s="1"/>
      <c r="D441" s="1"/>
      <c r="E441" s="1"/>
      <c r="F441" s="1"/>
      <c r="G441" s="1"/>
      <c r="H441" s="1"/>
      <c r="I441" s="1"/>
      <c r="J441" s="1"/>
      <c r="P441" s="1"/>
      <c r="Q441" s="1"/>
      <c r="R441" s="1"/>
      <c r="S441" s="1"/>
      <c r="T441" s="1"/>
      <c r="U441" s="1"/>
      <c r="V441" s="1"/>
      <c r="W441" s="1"/>
      <c r="X441" s="1"/>
      <c r="Y441" s="1"/>
      <c r="Z441" s="1"/>
    </row>
    <row r="442" spans="1:26">
      <c r="A442" s="1"/>
      <c r="B442" s="1"/>
      <c r="C442" s="1"/>
      <c r="D442" s="1"/>
      <c r="E442" s="1"/>
      <c r="F442" s="1"/>
      <c r="G442" s="1"/>
      <c r="H442" s="1"/>
      <c r="I442" s="1"/>
      <c r="J442" s="1"/>
      <c r="P442" s="1"/>
      <c r="Q442" s="1"/>
      <c r="R442" s="1"/>
      <c r="S442" s="1"/>
      <c r="T442" s="1"/>
      <c r="U442" s="1"/>
      <c r="V442" s="1"/>
      <c r="W442" s="1"/>
      <c r="X442" s="1"/>
      <c r="Y442" s="1"/>
      <c r="Z442" s="1"/>
    </row>
    <row r="443" spans="1:26">
      <c r="A443" s="1"/>
      <c r="B443" s="1"/>
      <c r="C443" s="1"/>
      <c r="D443" s="1"/>
      <c r="E443" s="1"/>
      <c r="F443" s="1"/>
      <c r="G443" s="1"/>
      <c r="H443" s="1"/>
      <c r="I443" s="1"/>
      <c r="J443" s="1"/>
      <c r="P443" s="1"/>
      <c r="Q443" s="1"/>
      <c r="R443" s="1"/>
      <c r="S443" s="1"/>
      <c r="T443" s="1"/>
      <c r="U443" s="1"/>
      <c r="V443" s="1"/>
      <c r="W443" s="1"/>
      <c r="X443" s="1"/>
      <c r="Y443" s="1"/>
      <c r="Z443" s="1"/>
    </row>
    <row r="444" spans="1:26">
      <c r="A444" s="1"/>
      <c r="B444" s="1"/>
      <c r="C444" s="1"/>
      <c r="D444" s="1"/>
      <c r="E444" s="1"/>
      <c r="F444" s="1"/>
      <c r="G444" s="1"/>
      <c r="H444" s="1"/>
      <c r="I444" s="1"/>
      <c r="J444" s="1"/>
      <c r="P444" s="1"/>
      <c r="Q444" s="1"/>
      <c r="R444" s="1"/>
      <c r="S444" s="1"/>
      <c r="T444" s="1"/>
      <c r="U444" s="1"/>
      <c r="V444" s="1"/>
      <c r="W444" s="1"/>
      <c r="X444" s="1"/>
      <c r="Y444" s="1"/>
      <c r="Z444" s="1"/>
    </row>
    <row r="445" spans="1:26">
      <c r="A445" s="1"/>
      <c r="B445" s="1"/>
      <c r="C445" s="1"/>
      <c r="D445" s="1"/>
      <c r="E445" s="1"/>
      <c r="F445" s="1"/>
      <c r="G445" s="1"/>
      <c r="H445" s="1"/>
      <c r="I445" s="1"/>
      <c r="J445" s="1"/>
      <c r="P445" s="1"/>
      <c r="Q445" s="1"/>
      <c r="R445" s="1"/>
      <c r="S445" s="1"/>
      <c r="T445" s="1"/>
      <c r="U445" s="1"/>
      <c r="V445" s="1"/>
      <c r="W445" s="1"/>
      <c r="X445" s="1"/>
      <c r="Y445" s="1"/>
      <c r="Z445" s="1"/>
    </row>
    <row r="446" spans="1:26">
      <c r="A446" s="1"/>
      <c r="B446" s="1"/>
      <c r="C446" s="1"/>
      <c r="D446" s="1"/>
      <c r="E446" s="1"/>
      <c r="F446" s="1"/>
      <c r="G446" s="1"/>
      <c r="H446" s="1"/>
      <c r="I446" s="1"/>
      <c r="J446" s="1"/>
      <c r="P446" s="1"/>
      <c r="Q446" s="1"/>
      <c r="R446" s="1"/>
      <c r="S446" s="1"/>
      <c r="T446" s="1"/>
      <c r="U446" s="1"/>
      <c r="V446" s="1"/>
      <c r="W446" s="1"/>
      <c r="X446" s="1"/>
      <c r="Y446" s="1"/>
      <c r="Z446" s="1"/>
    </row>
    <row r="447" spans="1:26">
      <c r="A447" s="1"/>
      <c r="B447" s="1"/>
      <c r="C447" s="1"/>
      <c r="D447" s="1"/>
      <c r="E447" s="1"/>
      <c r="F447" s="1"/>
      <c r="G447" s="1"/>
      <c r="H447" s="1"/>
      <c r="I447" s="1"/>
      <c r="J447" s="1"/>
      <c r="P447" s="1"/>
      <c r="Q447" s="1"/>
      <c r="R447" s="1"/>
      <c r="S447" s="1"/>
      <c r="T447" s="1"/>
      <c r="U447" s="1"/>
      <c r="V447" s="1"/>
      <c r="W447" s="1"/>
      <c r="X447" s="1"/>
      <c r="Y447" s="1"/>
      <c r="Z447" s="1"/>
    </row>
    <row r="448" spans="1:26">
      <c r="A448" s="1"/>
      <c r="B448" s="1"/>
      <c r="C448" s="1"/>
      <c r="D448" s="1"/>
      <c r="E448" s="1"/>
      <c r="F448" s="1"/>
      <c r="G448" s="1"/>
      <c r="H448" s="1"/>
      <c r="I448" s="1"/>
      <c r="J448" s="1"/>
      <c r="P448" s="1"/>
      <c r="Q448" s="1"/>
      <c r="R448" s="1"/>
      <c r="S448" s="1"/>
      <c r="T448" s="1"/>
      <c r="U448" s="1"/>
      <c r="V448" s="1"/>
      <c r="W448" s="1"/>
      <c r="X448" s="1"/>
      <c r="Y448" s="1"/>
      <c r="Z448" s="1"/>
    </row>
    <row r="449" spans="1:26">
      <c r="A449" s="1"/>
      <c r="B449" s="1"/>
      <c r="C449" s="1"/>
      <c r="D449" s="1"/>
      <c r="E449" s="1"/>
      <c r="F449" s="1"/>
      <c r="G449" s="1"/>
      <c r="H449" s="1"/>
      <c r="I449" s="1"/>
      <c r="J449" s="1"/>
      <c r="P449" s="1"/>
      <c r="Q449" s="1"/>
      <c r="R449" s="1"/>
      <c r="S449" s="1"/>
      <c r="T449" s="1"/>
      <c r="U449" s="1"/>
      <c r="V449" s="1"/>
      <c r="W449" s="1"/>
      <c r="X449" s="1"/>
      <c r="Y449" s="1"/>
      <c r="Z449" s="1"/>
    </row>
    <row r="450" spans="1:26">
      <c r="A450" s="1"/>
      <c r="B450" s="1"/>
      <c r="C450" s="1"/>
      <c r="D450" s="1"/>
      <c r="E450" s="1"/>
      <c r="F450" s="1"/>
      <c r="G450" s="1"/>
      <c r="H450" s="1"/>
      <c r="I450" s="1"/>
      <c r="J450" s="1"/>
      <c r="P450" s="1"/>
      <c r="Q450" s="1"/>
      <c r="R450" s="1"/>
      <c r="S450" s="1"/>
      <c r="T450" s="1"/>
      <c r="U450" s="1"/>
      <c r="V450" s="1"/>
      <c r="W450" s="1"/>
      <c r="X450" s="1"/>
      <c r="Y450" s="1"/>
      <c r="Z450" s="1"/>
    </row>
    <row r="451" spans="1:26">
      <c r="A451" s="1"/>
      <c r="B451" s="1"/>
      <c r="C451" s="1"/>
      <c r="D451" s="1"/>
      <c r="E451" s="1"/>
      <c r="F451" s="1"/>
      <c r="G451" s="1"/>
      <c r="H451" s="1"/>
      <c r="I451" s="1"/>
      <c r="J451" s="1"/>
      <c r="P451" s="1"/>
      <c r="Q451" s="1"/>
      <c r="R451" s="1"/>
      <c r="S451" s="1"/>
      <c r="T451" s="1"/>
      <c r="U451" s="1"/>
      <c r="V451" s="1"/>
      <c r="W451" s="1"/>
      <c r="X451" s="1"/>
      <c r="Y451" s="1"/>
      <c r="Z451" s="1"/>
    </row>
    <row r="452" spans="1:26">
      <c r="A452" s="1"/>
      <c r="B452" s="1"/>
      <c r="C452" s="1"/>
      <c r="D452" s="1"/>
      <c r="E452" s="1"/>
      <c r="F452" s="1"/>
      <c r="G452" s="1"/>
      <c r="H452" s="1"/>
      <c r="I452" s="1"/>
      <c r="J452" s="1"/>
      <c r="P452" s="1"/>
      <c r="Q452" s="1"/>
      <c r="R452" s="1"/>
      <c r="S452" s="1"/>
      <c r="T452" s="1"/>
      <c r="U452" s="1"/>
      <c r="V452" s="1"/>
      <c r="W452" s="1"/>
      <c r="X452" s="1"/>
      <c r="Y452" s="1"/>
      <c r="Z452" s="1"/>
    </row>
    <row r="453" spans="1:26">
      <c r="A453" s="1"/>
      <c r="B453" s="1"/>
      <c r="C453" s="1"/>
      <c r="D453" s="1"/>
      <c r="E453" s="1"/>
      <c r="F453" s="1"/>
      <c r="G453" s="1"/>
      <c r="H453" s="1"/>
      <c r="I453" s="1"/>
      <c r="J453" s="1"/>
      <c r="P453" s="1"/>
      <c r="Q453" s="1"/>
      <c r="R453" s="1"/>
      <c r="S453" s="1"/>
      <c r="T453" s="1"/>
      <c r="U453" s="1"/>
      <c r="V453" s="1"/>
      <c r="W453" s="1"/>
      <c r="X453" s="1"/>
      <c r="Y453" s="1"/>
      <c r="Z453" s="1"/>
    </row>
    <row r="454" spans="1:26">
      <c r="A454" s="1"/>
      <c r="B454" s="1"/>
      <c r="C454" s="1"/>
      <c r="D454" s="1"/>
      <c r="E454" s="1"/>
      <c r="F454" s="1"/>
      <c r="G454" s="1"/>
      <c r="H454" s="1"/>
      <c r="I454" s="1"/>
      <c r="J454" s="1"/>
      <c r="P454" s="1"/>
      <c r="Q454" s="1"/>
      <c r="R454" s="1"/>
      <c r="S454" s="1"/>
      <c r="T454" s="1"/>
      <c r="U454" s="1"/>
      <c r="V454" s="1"/>
      <c r="W454" s="1"/>
      <c r="X454" s="1"/>
      <c r="Y454" s="1"/>
      <c r="Z454" s="1"/>
    </row>
    <row r="455" spans="1:26">
      <c r="A455" s="1"/>
      <c r="B455" s="1"/>
      <c r="C455" s="1"/>
      <c r="D455" s="1"/>
      <c r="E455" s="1"/>
      <c r="F455" s="1"/>
      <c r="G455" s="1"/>
      <c r="H455" s="1"/>
      <c r="I455" s="1"/>
      <c r="J455" s="1"/>
      <c r="P455" s="1"/>
      <c r="Q455" s="1"/>
      <c r="R455" s="1"/>
      <c r="S455" s="1"/>
      <c r="T455" s="1"/>
      <c r="U455" s="1"/>
      <c r="V455" s="1"/>
      <c r="W455" s="1"/>
      <c r="X455" s="1"/>
      <c r="Y455" s="1"/>
      <c r="Z455" s="1"/>
    </row>
    <row r="456" spans="1:26">
      <c r="A456" s="1"/>
      <c r="B456" s="1"/>
      <c r="C456" s="1"/>
      <c r="D456" s="1"/>
      <c r="E456" s="1"/>
      <c r="F456" s="1"/>
      <c r="G456" s="1"/>
      <c r="H456" s="1"/>
      <c r="I456" s="1"/>
      <c r="J456" s="1"/>
      <c r="P456" s="1"/>
      <c r="Q456" s="1"/>
      <c r="R456" s="1"/>
      <c r="S456" s="1"/>
      <c r="T456" s="1"/>
      <c r="U456" s="1"/>
      <c r="V456" s="1"/>
      <c r="W456" s="1"/>
      <c r="X456" s="1"/>
      <c r="Y456" s="1"/>
      <c r="Z456" s="1"/>
    </row>
    <row r="457" spans="1:26">
      <c r="A457" s="1"/>
      <c r="B457" s="1"/>
      <c r="C457" s="1"/>
      <c r="D457" s="1"/>
      <c r="E457" s="1"/>
      <c r="F457" s="1"/>
      <c r="G457" s="1"/>
      <c r="H457" s="1"/>
      <c r="I457" s="1"/>
      <c r="J457" s="1"/>
      <c r="P457" s="1"/>
      <c r="Q457" s="1"/>
      <c r="R457" s="1"/>
      <c r="S457" s="1"/>
      <c r="T457" s="1"/>
      <c r="U457" s="1"/>
      <c r="V457" s="1"/>
      <c r="W457" s="1"/>
      <c r="X457" s="1"/>
      <c r="Y457" s="1"/>
      <c r="Z457" s="1"/>
    </row>
    <row r="458" spans="1:26">
      <c r="A458" s="1"/>
      <c r="B458" s="1"/>
      <c r="C458" s="1"/>
      <c r="D458" s="1"/>
      <c r="E458" s="1"/>
      <c r="F458" s="1"/>
      <c r="G458" s="1"/>
      <c r="H458" s="1"/>
      <c r="I458" s="1"/>
      <c r="J458" s="1"/>
      <c r="P458" s="1"/>
      <c r="Q458" s="1"/>
      <c r="R458" s="1"/>
      <c r="S458" s="1"/>
      <c r="T458" s="1"/>
      <c r="U458" s="1"/>
      <c r="V458" s="1"/>
      <c r="W458" s="1"/>
      <c r="X458" s="1"/>
      <c r="Y458" s="1"/>
      <c r="Z458" s="1"/>
    </row>
    <row r="459" spans="1:26">
      <c r="A459" s="1"/>
      <c r="B459" s="1"/>
      <c r="C459" s="1"/>
      <c r="D459" s="1"/>
      <c r="E459" s="1"/>
      <c r="F459" s="1"/>
      <c r="G459" s="1"/>
      <c r="H459" s="1"/>
      <c r="I459" s="1"/>
      <c r="J459" s="1"/>
      <c r="P459" s="1"/>
      <c r="Q459" s="1"/>
      <c r="R459" s="1"/>
      <c r="S459" s="1"/>
      <c r="T459" s="1"/>
      <c r="U459" s="1"/>
      <c r="V459" s="1"/>
      <c r="W459" s="1"/>
      <c r="X459" s="1"/>
      <c r="Y459" s="1"/>
      <c r="Z459" s="1"/>
    </row>
    <row r="460" spans="1:26">
      <c r="A460" s="1"/>
      <c r="B460" s="1"/>
      <c r="C460" s="1"/>
      <c r="D460" s="1"/>
      <c r="E460" s="1"/>
      <c r="F460" s="1"/>
      <c r="G460" s="1"/>
      <c r="H460" s="1"/>
      <c r="I460" s="1"/>
      <c r="J460" s="1"/>
      <c r="P460" s="1"/>
      <c r="Q460" s="1"/>
      <c r="R460" s="1"/>
      <c r="S460" s="1"/>
      <c r="T460" s="1"/>
      <c r="U460" s="1"/>
      <c r="V460" s="1"/>
      <c r="W460" s="1"/>
      <c r="X460" s="1"/>
      <c r="Y460" s="1"/>
      <c r="Z460" s="1"/>
    </row>
    <row r="461" spans="1:26">
      <c r="A461" s="1"/>
      <c r="B461" s="1"/>
      <c r="C461" s="1"/>
      <c r="D461" s="1"/>
      <c r="E461" s="1"/>
      <c r="F461" s="1"/>
      <c r="G461" s="1"/>
      <c r="H461" s="1"/>
      <c r="I461" s="1"/>
      <c r="J461" s="1"/>
      <c r="P461" s="1"/>
      <c r="Q461" s="1"/>
      <c r="R461" s="1"/>
      <c r="S461" s="1"/>
      <c r="T461" s="1"/>
      <c r="U461" s="1"/>
      <c r="V461" s="1"/>
      <c r="W461" s="1"/>
      <c r="X461" s="1"/>
      <c r="Y461" s="1"/>
      <c r="Z461" s="1"/>
    </row>
    <row r="462" spans="1:26">
      <c r="A462" s="1"/>
      <c r="B462" s="1"/>
      <c r="C462" s="1"/>
      <c r="D462" s="1"/>
      <c r="E462" s="1"/>
      <c r="F462" s="1"/>
      <c r="G462" s="1"/>
      <c r="H462" s="1"/>
      <c r="I462" s="1"/>
      <c r="J462" s="1"/>
      <c r="P462" s="1"/>
      <c r="Q462" s="1"/>
      <c r="R462" s="1"/>
      <c r="S462" s="1"/>
      <c r="T462" s="1"/>
      <c r="U462" s="1"/>
      <c r="V462" s="1"/>
      <c r="W462" s="1"/>
      <c r="X462" s="1"/>
      <c r="Y462" s="1"/>
      <c r="Z462" s="1"/>
    </row>
    <row r="463" spans="1:26">
      <c r="A463" s="1"/>
      <c r="B463" s="1"/>
      <c r="C463" s="1"/>
      <c r="D463" s="1"/>
      <c r="E463" s="1"/>
      <c r="F463" s="1"/>
      <c r="G463" s="1"/>
      <c r="H463" s="1"/>
      <c r="I463" s="1"/>
      <c r="J463" s="1"/>
      <c r="P463" s="1"/>
      <c r="Q463" s="1"/>
      <c r="R463" s="1"/>
      <c r="S463" s="1"/>
      <c r="T463" s="1"/>
      <c r="U463" s="1"/>
      <c r="V463" s="1"/>
      <c r="W463" s="1"/>
      <c r="X463" s="1"/>
      <c r="Y463" s="1"/>
      <c r="Z463" s="1"/>
    </row>
    <row r="464" spans="1:26">
      <c r="A464" s="1"/>
      <c r="B464" s="1"/>
      <c r="C464" s="1"/>
      <c r="D464" s="1"/>
      <c r="E464" s="1"/>
      <c r="F464" s="1"/>
      <c r="G464" s="1"/>
      <c r="H464" s="1"/>
      <c r="I464" s="1"/>
      <c r="J464" s="1"/>
      <c r="P464" s="1"/>
      <c r="Q464" s="1"/>
      <c r="R464" s="1"/>
      <c r="S464" s="1"/>
      <c r="T464" s="1"/>
      <c r="U464" s="1"/>
      <c r="V464" s="1"/>
      <c r="W464" s="1"/>
      <c r="X464" s="1"/>
      <c r="Y464" s="1"/>
      <c r="Z464" s="1"/>
    </row>
    <row r="465" spans="1:26">
      <c r="A465" s="1"/>
      <c r="B465" s="1"/>
      <c r="C465" s="1"/>
      <c r="D465" s="1"/>
      <c r="E465" s="1"/>
      <c r="F465" s="1"/>
      <c r="G465" s="1"/>
      <c r="H465" s="1"/>
      <c r="I465" s="1"/>
      <c r="J465" s="1"/>
      <c r="P465" s="1"/>
      <c r="Q465" s="1"/>
      <c r="R465" s="1"/>
      <c r="S465" s="1"/>
      <c r="T465" s="1"/>
      <c r="U465" s="1"/>
      <c r="V465" s="1"/>
      <c r="W465" s="1"/>
      <c r="X465" s="1"/>
      <c r="Y465" s="1"/>
      <c r="Z465" s="1"/>
    </row>
    <row r="466" spans="1:26">
      <c r="A466" s="1"/>
      <c r="B466" s="1"/>
      <c r="C466" s="1"/>
      <c r="D466" s="1"/>
      <c r="E466" s="1"/>
      <c r="F466" s="1"/>
      <c r="G466" s="1"/>
      <c r="H466" s="1"/>
      <c r="I466" s="1"/>
      <c r="J466" s="1"/>
      <c r="P466" s="1"/>
      <c r="Q466" s="1"/>
      <c r="R466" s="1"/>
      <c r="S466" s="1"/>
      <c r="T466" s="1"/>
      <c r="U466" s="1"/>
      <c r="V466" s="1"/>
      <c r="W466" s="1"/>
      <c r="X466" s="1"/>
      <c r="Y466" s="1"/>
      <c r="Z466" s="1"/>
    </row>
    <row r="467" spans="1:26">
      <c r="A467" s="1"/>
      <c r="B467" s="1"/>
      <c r="C467" s="1"/>
      <c r="D467" s="1"/>
      <c r="E467" s="1"/>
      <c r="F467" s="1"/>
      <c r="G467" s="1"/>
      <c r="H467" s="1"/>
      <c r="I467" s="1"/>
      <c r="J467" s="1"/>
      <c r="P467" s="1"/>
      <c r="Q467" s="1"/>
      <c r="R467" s="1"/>
      <c r="S467" s="1"/>
      <c r="T467" s="1"/>
      <c r="U467" s="1"/>
      <c r="V467" s="1"/>
      <c r="W467" s="1"/>
      <c r="X467" s="1"/>
      <c r="Y467" s="1"/>
      <c r="Z467" s="1"/>
    </row>
    <row r="468" spans="1:26">
      <c r="A468" s="1"/>
      <c r="B468" s="1"/>
      <c r="C468" s="1"/>
      <c r="D468" s="1"/>
      <c r="E468" s="1"/>
      <c r="F468" s="1"/>
      <c r="G468" s="1"/>
      <c r="H468" s="1"/>
      <c r="I468" s="1"/>
      <c r="J468" s="1"/>
      <c r="P468" s="1"/>
      <c r="Q468" s="1"/>
      <c r="R468" s="1"/>
      <c r="S468" s="1"/>
      <c r="T468" s="1"/>
      <c r="U468" s="1"/>
      <c r="V468" s="1"/>
      <c r="W468" s="1"/>
      <c r="X468" s="1"/>
      <c r="Y468" s="1"/>
      <c r="Z468" s="1"/>
    </row>
    <row r="469" spans="1:26">
      <c r="A469" s="1"/>
      <c r="B469" s="1"/>
      <c r="C469" s="1"/>
      <c r="D469" s="1"/>
      <c r="E469" s="1"/>
      <c r="F469" s="1"/>
      <c r="G469" s="1"/>
      <c r="H469" s="1"/>
      <c r="I469" s="1"/>
      <c r="J469" s="1"/>
      <c r="P469" s="1"/>
      <c r="Q469" s="1"/>
      <c r="R469" s="1"/>
      <c r="S469" s="1"/>
      <c r="T469" s="1"/>
      <c r="U469" s="1"/>
      <c r="V469" s="1"/>
      <c r="W469" s="1"/>
      <c r="X469" s="1"/>
      <c r="Y469" s="1"/>
      <c r="Z469" s="1"/>
    </row>
    <row r="470" spans="1:26">
      <c r="A470" s="1"/>
      <c r="B470" s="1"/>
      <c r="C470" s="1"/>
      <c r="D470" s="1"/>
      <c r="E470" s="1"/>
      <c r="F470" s="1"/>
      <c r="G470" s="1"/>
      <c r="H470" s="1"/>
      <c r="I470" s="1"/>
      <c r="J470" s="1"/>
      <c r="P470" s="1"/>
      <c r="Q470" s="1"/>
      <c r="R470" s="1"/>
      <c r="S470" s="1"/>
      <c r="T470" s="1"/>
      <c r="U470" s="1"/>
      <c r="V470" s="1"/>
      <c r="W470" s="1"/>
      <c r="X470" s="1"/>
      <c r="Y470" s="1"/>
      <c r="Z470" s="1"/>
    </row>
    <row r="471" spans="1:26">
      <c r="A471" s="1"/>
      <c r="B471" s="1"/>
      <c r="C471" s="1"/>
      <c r="D471" s="1"/>
      <c r="E471" s="1"/>
      <c r="F471" s="1"/>
      <c r="G471" s="1"/>
      <c r="H471" s="1"/>
      <c r="I471" s="1"/>
      <c r="J471" s="1"/>
      <c r="P471" s="1"/>
      <c r="Q471" s="1"/>
      <c r="R471" s="1"/>
      <c r="S471" s="1"/>
      <c r="T471" s="1"/>
      <c r="U471" s="1"/>
      <c r="V471" s="1"/>
      <c r="W471" s="1"/>
      <c r="X471" s="1"/>
      <c r="Y471" s="1"/>
      <c r="Z471" s="1"/>
    </row>
    <row r="472" spans="1:26">
      <c r="A472" s="1"/>
      <c r="B472" s="1"/>
      <c r="C472" s="1"/>
      <c r="D472" s="1"/>
      <c r="E472" s="1"/>
      <c r="F472" s="1"/>
      <c r="G472" s="1"/>
      <c r="H472" s="1"/>
      <c r="I472" s="1"/>
      <c r="J472" s="1"/>
      <c r="P472" s="1"/>
      <c r="Q472" s="1"/>
      <c r="R472" s="1"/>
      <c r="S472" s="1"/>
      <c r="T472" s="1"/>
      <c r="U472" s="1"/>
      <c r="V472" s="1"/>
      <c r="W472" s="1"/>
      <c r="X472" s="1"/>
      <c r="Y472" s="1"/>
      <c r="Z472" s="1"/>
    </row>
    <row r="473" spans="1:26">
      <c r="A473" s="1"/>
      <c r="B473" s="1"/>
      <c r="C473" s="1"/>
      <c r="D473" s="1"/>
      <c r="E473" s="1"/>
      <c r="F473" s="1"/>
      <c r="G473" s="1"/>
      <c r="H473" s="1"/>
      <c r="I473" s="1"/>
      <c r="J473" s="1"/>
      <c r="P473" s="1"/>
      <c r="Q473" s="1"/>
      <c r="R473" s="1"/>
      <c r="S473" s="1"/>
      <c r="T473" s="1"/>
      <c r="U473" s="1"/>
      <c r="V473" s="1"/>
      <c r="W473" s="1"/>
      <c r="X473" s="1"/>
      <c r="Y473" s="1"/>
      <c r="Z473" s="1"/>
    </row>
    <row r="474" spans="1:26">
      <c r="A474" s="1"/>
      <c r="B474" s="1"/>
      <c r="C474" s="1"/>
      <c r="D474" s="1"/>
      <c r="E474" s="1"/>
      <c r="F474" s="1"/>
      <c r="G474" s="1"/>
      <c r="H474" s="1"/>
      <c r="I474" s="1"/>
      <c r="J474" s="1"/>
      <c r="P474" s="1"/>
      <c r="Q474" s="1"/>
      <c r="R474" s="1"/>
      <c r="S474" s="1"/>
      <c r="T474" s="1"/>
      <c r="U474" s="1"/>
      <c r="V474" s="1"/>
      <c r="W474" s="1"/>
      <c r="X474" s="1"/>
      <c r="Y474" s="1"/>
      <c r="Z474" s="1"/>
    </row>
    <row r="475" spans="1:26">
      <c r="A475" s="1"/>
      <c r="B475" s="1"/>
      <c r="C475" s="1"/>
      <c r="D475" s="1"/>
      <c r="E475" s="1"/>
      <c r="F475" s="1"/>
      <c r="G475" s="1"/>
      <c r="H475" s="1"/>
      <c r="I475" s="1"/>
      <c r="J475" s="1"/>
      <c r="P475" s="1"/>
      <c r="Q475" s="1"/>
      <c r="R475" s="1"/>
      <c r="S475" s="1"/>
      <c r="T475" s="1"/>
      <c r="U475" s="1"/>
      <c r="V475" s="1"/>
      <c r="W475" s="1"/>
      <c r="X475" s="1"/>
      <c r="Y475" s="1"/>
      <c r="Z475" s="1"/>
    </row>
    <row r="476" spans="1:26">
      <c r="A476" s="1"/>
      <c r="B476" s="1"/>
      <c r="C476" s="1"/>
      <c r="D476" s="1"/>
      <c r="E476" s="1"/>
      <c r="F476" s="1"/>
      <c r="G476" s="1"/>
      <c r="H476" s="1"/>
      <c r="I476" s="1"/>
      <c r="J476" s="1"/>
      <c r="P476" s="1"/>
      <c r="Q476" s="1"/>
      <c r="R476" s="1"/>
      <c r="S476" s="1"/>
      <c r="T476" s="1"/>
      <c r="U476" s="1"/>
      <c r="V476" s="1"/>
      <c r="W476" s="1"/>
      <c r="X476" s="1"/>
      <c r="Y476" s="1"/>
      <c r="Z476" s="1"/>
    </row>
    <row r="477" spans="1:26">
      <c r="A477" s="1"/>
      <c r="B477" s="1"/>
      <c r="C477" s="1"/>
      <c r="D477" s="1"/>
      <c r="E477" s="1"/>
      <c r="F477" s="1"/>
      <c r="G477" s="1"/>
      <c r="H477" s="1"/>
      <c r="I477" s="1"/>
      <c r="J477" s="1"/>
      <c r="P477" s="1"/>
      <c r="Q477" s="1"/>
      <c r="R477" s="1"/>
      <c r="S477" s="1"/>
      <c r="T477" s="1"/>
      <c r="U477" s="1"/>
      <c r="V477" s="1"/>
      <c r="W477" s="1"/>
      <c r="X477" s="1"/>
      <c r="Y477" s="1"/>
      <c r="Z477" s="1"/>
    </row>
    <row r="478" spans="1:26">
      <c r="A478" s="1"/>
      <c r="B478" s="1"/>
      <c r="C478" s="1"/>
      <c r="D478" s="1"/>
      <c r="E478" s="1"/>
      <c r="F478" s="1"/>
      <c r="G478" s="1"/>
      <c r="H478" s="1"/>
      <c r="I478" s="1"/>
      <c r="J478" s="1"/>
      <c r="P478" s="1"/>
      <c r="Q478" s="1"/>
      <c r="R478" s="1"/>
      <c r="S478" s="1"/>
      <c r="T478" s="1"/>
      <c r="U478" s="1"/>
      <c r="V478" s="1"/>
      <c r="W478" s="1"/>
      <c r="X478" s="1"/>
      <c r="Y478" s="1"/>
      <c r="Z478" s="1"/>
    </row>
    <row r="479" spans="1:26">
      <c r="A479" s="1"/>
      <c r="B479" s="1"/>
      <c r="C479" s="1"/>
      <c r="D479" s="1"/>
      <c r="E479" s="1"/>
      <c r="F479" s="1"/>
      <c r="G479" s="1"/>
      <c r="H479" s="1"/>
      <c r="I479" s="1"/>
      <c r="J479" s="1"/>
      <c r="P479" s="1"/>
      <c r="Q479" s="1"/>
      <c r="R479" s="1"/>
      <c r="S479" s="1"/>
      <c r="T479" s="1"/>
      <c r="U479" s="1"/>
      <c r="V479" s="1"/>
      <c r="W479" s="1"/>
      <c r="X479" s="1"/>
      <c r="Y479" s="1"/>
      <c r="Z479" s="1"/>
    </row>
    <row r="480" spans="1:26">
      <c r="A480" s="1"/>
      <c r="B480" s="1"/>
      <c r="C480" s="1"/>
      <c r="D480" s="1"/>
      <c r="E480" s="1"/>
      <c r="F480" s="1"/>
      <c r="G480" s="1"/>
      <c r="H480" s="1"/>
      <c r="I480" s="1"/>
      <c r="J480" s="1"/>
      <c r="P480" s="1"/>
      <c r="Q480" s="1"/>
      <c r="R480" s="1"/>
      <c r="S480" s="1"/>
      <c r="T480" s="1"/>
      <c r="U480" s="1"/>
      <c r="V480" s="1"/>
      <c r="W480" s="1"/>
      <c r="X480" s="1"/>
      <c r="Y480" s="1"/>
      <c r="Z480" s="1"/>
    </row>
    <row r="481" spans="1:26">
      <c r="A481" s="1"/>
      <c r="B481" s="1"/>
      <c r="C481" s="1"/>
      <c r="D481" s="1"/>
      <c r="E481" s="1"/>
      <c r="F481" s="1"/>
      <c r="G481" s="1"/>
      <c r="H481" s="1"/>
      <c r="I481" s="1"/>
      <c r="J481" s="1"/>
      <c r="P481" s="1"/>
      <c r="Q481" s="1"/>
      <c r="R481" s="1"/>
      <c r="S481" s="1"/>
      <c r="T481" s="1"/>
      <c r="U481" s="1"/>
      <c r="V481" s="1"/>
      <c r="W481" s="1"/>
      <c r="X481" s="1"/>
      <c r="Y481" s="1"/>
      <c r="Z481" s="1"/>
    </row>
    <row r="482" spans="1:26">
      <c r="A482" s="1"/>
      <c r="B482" s="1"/>
      <c r="C482" s="1"/>
      <c r="D482" s="1"/>
      <c r="E482" s="1"/>
      <c r="F482" s="1"/>
      <c r="G482" s="1"/>
      <c r="H482" s="1"/>
      <c r="I482" s="1"/>
      <c r="J482" s="1"/>
      <c r="P482" s="1"/>
      <c r="Q482" s="1"/>
      <c r="R482" s="1"/>
      <c r="S482" s="1"/>
      <c r="T482" s="1"/>
      <c r="U482" s="1"/>
      <c r="V482" s="1"/>
      <c r="W482" s="1"/>
      <c r="X482" s="1"/>
      <c r="Y482" s="1"/>
      <c r="Z482" s="1"/>
    </row>
    <row r="483" spans="1:26">
      <c r="A483" s="1"/>
      <c r="B483" s="1"/>
      <c r="C483" s="1"/>
      <c r="D483" s="1"/>
      <c r="E483" s="1"/>
      <c r="F483" s="1"/>
      <c r="G483" s="1"/>
      <c r="H483" s="1"/>
      <c r="I483" s="1"/>
      <c r="J483" s="1"/>
      <c r="P483" s="1"/>
      <c r="Q483" s="1"/>
      <c r="R483" s="1"/>
      <c r="S483" s="1"/>
      <c r="T483" s="1"/>
      <c r="U483" s="1"/>
      <c r="V483" s="1"/>
      <c r="W483" s="1"/>
      <c r="X483" s="1"/>
      <c r="Y483" s="1"/>
      <c r="Z483" s="1"/>
    </row>
    <row r="484" spans="1:26">
      <c r="A484" s="1"/>
      <c r="B484" s="1"/>
      <c r="C484" s="1"/>
      <c r="D484" s="1"/>
      <c r="E484" s="1"/>
      <c r="F484" s="1"/>
      <c r="G484" s="1"/>
      <c r="H484" s="1"/>
      <c r="I484" s="1"/>
      <c r="J484" s="1"/>
      <c r="P484" s="1"/>
      <c r="Q484" s="1"/>
      <c r="R484" s="1"/>
      <c r="S484" s="1"/>
      <c r="T484" s="1"/>
      <c r="U484" s="1"/>
      <c r="V484" s="1"/>
      <c r="W484" s="1"/>
      <c r="X484" s="1"/>
      <c r="Y484" s="1"/>
      <c r="Z484" s="1"/>
    </row>
    <row r="485" spans="1:26">
      <c r="A485" s="1"/>
      <c r="B485" s="1"/>
      <c r="C485" s="1"/>
      <c r="D485" s="1"/>
      <c r="E485" s="1"/>
      <c r="F485" s="1"/>
      <c r="G485" s="1"/>
      <c r="H485" s="1"/>
      <c r="I485" s="1"/>
      <c r="J485" s="1"/>
      <c r="P485" s="1"/>
      <c r="Q485" s="1"/>
      <c r="R485" s="1"/>
      <c r="S485" s="1"/>
      <c r="T485" s="1"/>
      <c r="U485" s="1"/>
      <c r="V485" s="1"/>
      <c r="W485" s="1"/>
      <c r="X485" s="1"/>
      <c r="Y485" s="1"/>
      <c r="Z485" s="1"/>
    </row>
    <row r="486" spans="1:26">
      <c r="A486" s="1"/>
      <c r="B486" s="1"/>
      <c r="C486" s="1"/>
      <c r="D486" s="1"/>
      <c r="E486" s="1"/>
      <c r="F486" s="1"/>
      <c r="G486" s="1"/>
      <c r="H486" s="1"/>
      <c r="I486" s="1"/>
      <c r="J486" s="1"/>
      <c r="P486" s="1"/>
      <c r="Q486" s="1"/>
      <c r="R486" s="1"/>
      <c r="S486" s="1"/>
      <c r="T486" s="1"/>
      <c r="U486" s="1"/>
      <c r="V486" s="1"/>
      <c r="W486" s="1"/>
      <c r="X486" s="1"/>
      <c r="Y486" s="1"/>
      <c r="Z486" s="1"/>
    </row>
    <row r="487" spans="1:26">
      <c r="A487" s="1"/>
      <c r="B487" s="1"/>
      <c r="C487" s="1"/>
      <c r="D487" s="1"/>
      <c r="E487" s="1"/>
      <c r="F487" s="1"/>
      <c r="G487" s="1"/>
      <c r="H487" s="1"/>
      <c r="I487" s="1"/>
      <c r="J487" s="1"/>
      <c r="P487" s="1"/>
      <c r="Q487" s="1"/>
      <c r="R487" s="1"/>
      <c r="S487" s="1"/>
      <c r="T487" s="1"/>
      <c r="U487" s="1"/>
      <c r="V487" s="1"/>
      <c r="W487" s="1"/>
      <c r="X487" s="1"/>
      <c r="Y487" s="1"/>
      <c r="Z487" s="1"/>
    </row>
    <row r="488" spans="1:26">
      <c r="A488" s="1"/>
      <c r="B488" s="1"/>
      <c r="C488" s="1"/>
      <c r="D488" s="1"/>
      <c r="E488" s="1"/>
      <c r="F488" s="1"/>
      <c r="G488" s="1"/>
      <c r="H488" s="1"/>
      <c r="I488" s="1"/>
      <c r="J488" s="1"/>
      <c r="P488" s="1"/>
      <c r="Q488" s="1"/>
      <c r="R488" s="1"/>
      <c r="S488" s="1"/>
      <c r="T488" s="1"/>
      <c r="U488" s="1"/>
      <c r="V488" s="1"/>
      <c r="W488" s="1"/>
      <c r="X488" s="1"/>
      <c r="Y488" s="1"/>
      <c r="Z488" s="1"/>
    </row>
    <row r="489" spans="1:26">
      <c r="A489" s="1"/>
      <c r="B489" s="1"/>
      <c r="C489" s="1"/>
      <c r="D489" s="1"/>
      <c r="E489" s="1"/>
      <c r="F489" s="1"/>
      <c r="G489" s="1"/>
      <c r="H489" s="1"/>
      <c r="I489" s="1"/>
      <c r="J489" s="1"/>
      <c r="P489" s="1"/>
      <c r="Q489" s="1"/>
      <c r="R489" s="1"/>
      <c r="S489" s="1"/>
      <c r="T489" s="1"/>
      <c r="U489" s="1"/>
      <c r="V489" s="1"/>
      <c r="W489" s="1"/>
      <c r="X489" s="1"/>
      <c r="Y489" s="1"/>
      <c r="Z489" s="1"/>
    </row>
    <row r="490" spans="1:26">
      <c r="A490" s="1"/>
      <c r="B490" s="1"/>
      <c r="C490" s="1"/>
      <c r="D490" s="1"/>
      <c r="E490" s="1"/>
      <c r="F490" s="1"/>
      <c r="G490" s="1"/>
      <c r="H490" s="1"/>
      <c r="I490" s="1"/>
      <c r="J490" s="1"/>
      <c r="P490" s="1"/>
      <c r="Q490" s="1"/>
      <c r="R490" s="1"/>
      <c r="S490" s="1"/>
      <c r="T490" s="1"/>
      <c r="U490" s="1"/>
      <c r="V490" s="1"/>
      <c r="W490" s="1"/>
      <c r="X490" s="1"/>
      <c r="Y490" s="1"/>
      <c r="Z490" s="1"/>
    </row>
    <row r="491" spans="1:26">
      <c r="A491" s="1"/>
      <c r="B491" s="1"/>
      <c r="C491" s="1"/>
      <c r="D491" s="1"/>
      <c r="E491" s="1"/>
      <c r="F491" s="1"/>
      <c r="G491" s="1"/>
      <c r="H491" s="1"/>
      <c r="I491" s="1"/>
      <c r="J491" s="1"/>
      <c r="P491" s="1"/>
      <c r="Q491" s="1"/>
      <c r="R491" s="1"/>
      <c r="S491" s="1"/>
      <c r="T491" s="1"/>
      <c r="U491" s="1"/>
      <c r="V491" s="1"/>
      <c r="W491" s="1"/>
      <c r="X491" s="1"/>
      <c r="Y491" s="1"/>
      <c r="Z491" s="1"/>
    </row>
    <row r="492" spans="1:26">
      <c r="A492" s="1"/>
      <c r="B492" s="1"/>
      <c r="C492" s="1"/>
      <c r="D492" s="1"/>
      <c r="E492" s="1"/>
      <c r="F492" s="1"/>
      <c r="G492" s="1"/>
      <c r="H492" s="1"/>
      <c r="I492" s="1"/>
      <c r="J492" s="1"/>
      <c r="P492" s="1"/>
      <c r="Q492" s="1"/>
      <c r="R492" s="1"/>
      <c r="S492" s="1"/>
      <c r="T492" s="1"/>
      <c r="U492" s="1"/>
      <c r="V492" s="1"/>
      <c r="W492" s="1"/>
      <c r="X492" s="1"/>
      <c r="Y492" s="1"/>
      <c r="Z492" s="1"/>
    </row>
    <row r="493" spans="1:26">
      <c r="A493" s="1"/>
      <c r="B493" s="1"/>
      <c r="C493" s="1"/>
      <c r="D493" s="1"/>
      <c r="E493" s="1"/>
      <c r="F493" s="1"/>
      <c r="G493" s="1"/>
      <c r="H493" s="1"/>
      <c r="I493" s="1"/>
      <c r="J493" s="1"/>
      <c r="P493" s="1"/>
      <c r="Q493" s="1"/>
      <c r="R493" s="1"/>
      <c r="S493" s="1"/>
      <c r="T493" s="1"/>
      <c r="U493" s="1"/>
      <c r="V493" s="1"/>
      <c r="W493" s="1"/>
      <c r="X493" s="1"/>
      <c r="Y493" s="1"/>
      <c r="Z493" s="1"/>
    </row>
    <row r="494" spans="1:26">
      <c r="A494" s="1"/>
      <c r="B494" s="1"/>
      <c r="C494" s="1"/>
      <c r="D494" s="1"/>
      <c r="E494" s="1"/>
      <c r="F494" s="1"/>
      <c r="G494" s="1"/>
      <c r="H494" s="1"/>
      <c r="I494" s="1"/>
      <c r="J494" s="1"/>
      <c r="P494" s="1"/>
      <c r="Q494" s="1"/>
      <c r="R494" s="1"/>
      <c r="S494" s="1"/>
      <c r="T494" s="1"/>
      <c r="U494" s="1"/>
      <c r="V494" s="1"/>
      <c r="W494" s="1"/>
      <c r="X494" s="1"/>
      <c r="Y494" s="1"/>
      <c r="Z494" s="1"/>
    </row>
    <row r="495" spans="1:26">
      <c r="A495" s="1"/>
      <c r="B495" s="1"/>
      <c r="C495" s="1"/>
      <c r="D495" s="1"/>
      <c r="E495" s="1"/>
      <c r="F495" s="1"/>
      <c r="G495" s="1"/>
      <c r="H495" s="1"/>
      <c r="I495" s="1"/>
      <c r="J495" s="1"/>
      <c r="P495" s="1"/>
      <c r="Q495" s="1"/>
      <c r="R495" s="1"/>
      <c r="S495" s="1"/>
      <c r="T495" s="1"/>
      <c r="U495" s="1"/>
      <c r="V495" s="1"/>
      <c r="W495" s="1"/>
      <c r="X495" s="1"/>
      <c r="Y495" s="1"/>
      <c r="Z495" s="1"/>
    </row>
    <row r="496" spans="1:26">
      <c r="A496" s="1"/>
      <c r="B496" s="1"/>
      <c r="C496" s="1"/>
      <c r="D496" s="1"/>
      <c r="E496" s="1"/>
      <c r="F496" s="1"/>
      <c r="G496" s="1"/>
      <c r="H496" s="1"/>
      <c r="I496" s="1"/>
      <c r="J496" s="1"/>
      <c r="P496" s="1"/>
      <c r="Q496" s="1"/>
      <c r="R496" s="1"/>
      <c r="S496" s="1"/>
      <c r="T496" s="1"/>
      <c r="U496" s="1"/>
      <c r="V496" s="1"/>
      <c r="W496" s="1"/>
      <c r="X496" s="1"/>
      <c r="Y496" s="1"/>
      <c r="Z496" s="1"/>
    </row>
    <row r="497" spans="1:26">
      <c r="A497" s="1"/>
      <c r="B497" s="1"/>
      <c r="C497" s="1"/>
      <c r="D497" s="1"/>
      <c r="E497" s="1"/>
      <c r="F497" s="1"/>
      <c r="G497" s="1"/>
      <c r="H497" s="1"/>
      <c r="I497" s="1"/>
      <c r="J497" s="1"/>
      <c r="P497" s="1"/>
      <c r="Q497" s="1"/>
      <c r="R497" s="1"/>
      <c r="S497" s="1"/>
      <c r="T497" s="1"/>
      <c r="U497" s="1"/>
      <c r="V497" s="1"/>
      <c r="W497" s="1"/>
      <c r="X497" s="1"/>
      <c r="Y497" s="1"/>
      <c r="Z497" s="1"/>
    </row>
    <row r="498" spans="1:26">
      <c r="A498" s="1"/>
      <c r="B498" s="1"/>
      <c r="C498" s="1"/>
      <c r="D498" s="1"/>
      <c r="E498" s="1"/>
      <c r="F498" s="1"/>
      <c r="G498" s="1"/>
      <c r="H498" s="1"/>
      <c r="I498" s="1"/>
      <c r="J498" s="1"/>
      <c r="P498" s="1"/>
      <c r="Q498" s="1"/>
      <c r="R498" s="1"/>
      <c r="S498" s="1"/>
      <c r="T498" s="1"/>
      <c r="U498" s="1"/>
      <c r="V498" s="1"/>
      <c r="W498" s="1"/>
      <c r="X498" s="1"/>
      <c r="Y498" s="1"/>
      <c r="Z498" s="1"/>
    </row>
    <row r="499" spans="1:26">
      <c r="A499" s="1"/>
      <c r="B499" s="1"/>
      <c r="C499" s="1"/>
      <c r="D499" s="1"/>
      <c r="E499" s="1"/>
      <c r="F499" s="1"/>
      <c r="G499" s="1"/>
      <c r="H499" s="1"/>
      <c r="I499" s="1"/>
      <c r="J499" s="1"/>
      <c r="P499" s="1"/>
      <c r="Q499" s="1"/>
      <c r="R499" s="1"/>
      <c r="S499" s="1"/>
      <c r="T499" s="1"/>
      <c r="U499" s="1"/>
      <c r="V499" s="1"/>
      <c r="W499" s="1"/>
      <c r="X499" s="1"/>
      <c r="Y499" s="1"/>
      <c r="Z499" s="1"/>
    </row>
    <row r="500" spans="1:26">
      <c r="A500" s="1"/>
      <c r="B500" s="1"/>
      <c r="C500" s="1"/>
      <c r="D500" s="1"/>
      <c r="E500" s="1"/>
      <c r="F500" s="1"/>
      <c r="G500" s="1"/>
      <c r="H500" s="1"/>
      <c r="I500" s="1"/>
      <c r="J500" s="1"/>
      <c r="P500" s="1"/>
      <c r="Q500" s="1"/>
      <c r="R500" s="1"/>
      <c r="S500" s="1"/>
      <c r="T500" s="1"/>
      <c r="U500" s="1"/>
      <c r="V500" s="1"/>
      <c r="W500" s="1"/>
      <c r="X500" s="1"/>
      <c r="Y500" s="1"/>
      <c r="Z500" s="1"/>
    </row>
  </sheetData>
  <pageMargins left="0.75" right="0.75" top="1" bottom="1" header="0" footer="0"/>
  <headerFooter alignWithMargins="0"/>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388A91-1C5F-4831-8730-7853867089E3}">
  <sheetPr codeName="Sheet8"/>
  <dimension ref="A1:Z500"/>
  <sheetViews>
    <sheetView zoomScale="80" workbookViewId="0"/>
  </sheetViews>
  <sheetFormatPr defaultRowHeight="12.75"/>
  <cols>
    <col min="1" max="1" width="19.7109375" customWidth="1"/>
    <col min="2" max="7" width="14.7109375" style="13" customWidth="1"/>
    <col min="8" max="8" width="17.7109375" style="20" customWidth="1"/>
    <col min="9" max="9" width="17.7109375" style="18" customWidth="1"/>
    <col min="10" max="10" width="14.7109375" style="18" customWidth="1"/>
  </cols>
  <sheetData>
    <row r="1" spans="1:26">
      <c r="A1" s="15" t="s">
        <v>1582</v>
      </c>
      <c r="B1" s="16"/>
      <c r="C1" s="16"/>
      <c r="D1" s="16"/>
      <c r="E1" s="16"/>
      <c r="F1" s="16"/>
      <c r="G1" s="16"/>
      <c r="H1" s="17" t="s">
        <v>1619</v>
      </c>
      <c r="K1" s="1"/>
      <c r="L1" s="1"/>
      <c r="M1" s="1"/>
      <c r="N1" s="1"/>
      <c r="O1" s="1"/>
      <c r="P1" s="1"/>
      <c r="Q1" s="1"/>
      <c r="R1" s="1"/>
      <c r="S1" s="1"/>
      <c r="T1" s="1"/>
      <c r="U1" s="1"/>
      <c r="V1" s="1"/>
      <c r="W1" s="1"/>
      <c r="X1" s="1"/>
      <c r="Y1" s="1"/>
      <c r="Z1" s="1"/>
    </row>
    <row r="2" spans="1:26">
      <c r="A2" s="19" t="s">
        <v>4029</v>
      </c>
      <c r="B2" s="16"/>
      <c r="C2" s="16"/>
      <c r="D2" s="16"/>
      <c r="E2" s="16"/>
      <c r="F2" s="16"/>
      <c r="G2" s="16"/>
      <c r="I2" s="18" t="s">
        <v>4046</v>
      </c>
      <c r="J2" s="18" t="s">
        <v>4049</v>
      </c>
      <c r="K2" s="1"/>
      <c r="L2" s="1"/>
      <c r="M2" s="1"/>
      <c r="N2" s="1"/>
      <c r="O2" s="1"/>
      <c r="P2" s="1"/>
      <c r="Q2" s="1"/>
      <c r="R2" s="1"/>
      <c r="S2" s="1"/>
      <c r="T2" s="1"/>
      <c r="U2" s="1"/>
      <c r="V2" s="1"/>
      <c r="W2" s="1"/>
      <c r="X2" s="1"/>
      <c r="Y2" s="1"/>
      <c r="Z2" s="1"/>
    </row>
    <row r="3" spans="1:26">
      <c r="A3" s="1"/>
      <c r="B3" s="16"/>
      <c r="C3" s="16"/>
      <c r="D3" s="16"/>
      <c r="E3" s="16"/>
      <c r="F3" s="16"/>
      <c r="G3" s="16"/>
      <c r="H3" s="20" t="s">
        <v>4046</v>
      </c>
      <c r="I3" s="18">
        <v>1</v>
      </c>
      <c r="J3" s="18">
        <v>0.97309900000000005</v>
      </c>
      <c r="K3" s="1"/>
      <c r="L3" s="1"/>
      <c r="M3" s="1"/>
      <c r="N3" s="1"/>
      <c r="O3" s="1"/>
      <c r="P3" s="1"/>
      <c r="Q3" s="1"/>
      <c r="R3" s="1"/>
      <c r="S3" s="1"/>
      <c r="T3" s="1"/>
      <c r="U3" s="1"/>
      <c r="V3" s="1"/>
      <c r="W3" s="1"/>
      <c r="X3" s="1"/>
      <c r="Y3" s="1"/>
      <c r="Z3" s="1"/>
    </row>
    <row r="4" spans="1:26">
      <c r="A4" s="1" t="s">
        <v>4061</v>
      </c>
      <c r="B4" s="16"/>
      <c r="C4" s="16"/>
      <c r="D4" s="16"/>
      <c r="E4" s="16"/>
      <c r="F4" s="16"/>
      <c r="G4" s="16"/>
      <c r="H4" s="20" t="s">
        <v>4049</v>
      </c>
      <c r="I4" s="18">
        <v>0.97309900000000005</v>
      </c>
      <c r="J4" s="18">
        <v>1</v>
      </c>
      <c r="K4" s="1"/>
      <c r="L4" s="1"/>
      <c r="M4" s="1"/>
      <c r="N4" s="1"/>
      <c r="O4" s="1"/>
      <c r="P4" s="1"/>
      <c r="Q4" s="1"/>
      <c r="R4" s="1"/>
      <c r="S4" s="1"/>
      <c r="T4" s="1"/>
      <c r="U4" s="1"/>
      <c r="V4" s="1"/>
      <c r="W4" s="1"/>
      <c r="X4" s="1"/>
      <c r="Y4" s="1"/>
      <c r="Z4" s="1"/>
    </row>
    <row r="5" spans="1:26">
      <c r="A5" s="1"/>
      <c r="B5" s="16"/>
      <c r="C5" s="16"/>
      <c r="D5" s="16"/>
      <c r="E5" s="16"/>
      <c r="F5" s="16"/>
      <c r="G5" s="16"/>
      <c r="K5" s="1"/>
      <c r="L5" s="1"/>
      <c r="M5" s="1"/>
      <c r="N5" s="1"/>
      <c r="O5" s="1"/>
      <c r="P5" s="1"/>
      <c r="Q5" s="1"/>
      <c r="R5" s="1"/>
      <c r="S5" s="1"/>
      <c r="T5" s="1"/>
      <c r="U5" s="1"/>
      <c r="V5" s="1"/>
      <c r="W5" s="1"/>
      <c r="X5" s="1"/>
      <c r="Y5" s="1"/>
      <c r="Z5" s="1"/>
    </row>
    <row r="6" spans="1:26">
      <c r="A6" s="1" t="s">
        <v>1587</v>
      </c>
      <c r="B6" s="16">
        <v>0.97309900000000005</v>
      </c>
      <c r="C6" s="16"/>
      <c r="D6" s="22" t="s">
        <v>1588</v>
      </c>
      <c r="E6" s="16"/>
      <c r="F6" s="16"/>
      <c r="G6" s="16"/>
      <c r="K6" s="1"/>
      <c r="L6" s="1"/>
      <c r="M6" s="1"/>
      <c r="N6" s="1"/>
      <c r="O6" s="1"/>
      <c r="P6" s="1"/>
      <c r="Q6" s="1"/>
      <c r="R6" s="1"/>
      <c r="S6" s="1"/>
      <c r="T6" s="1"/>
      <c r="U6" s="1"/>
      <c r="V6" s="1"/>
      <c r="W6" s="1"/>
      <c r="X6" s="1"/>
      <c r="Y6" s="1"/>
      <c r="Z6" s="1"/>
    </row>
    <row r="7" spans="1:26">
      <c r="A7" s="1" t="s">
        <v>1589</v>
      </c>
      <c r="B7" s="16">
        <v>0.96925499999999998</v>
      </c>
      <c r="C7" s="16"/>
      <c r="D7" s="16"/>
      <c r="E7" s="16"/>
      <c r="F7" s="16"/>
      <c r="G7" s="16"/>
      <c r="K7" s="1"/>
      <c r="L7" s="1"/>
      <c r="M7" s="1"/>
      <c r="N7" s="1"/>
      <c r="O7" s="1"/>
      <c r="P7" s="1"/>
      <c r="Q7" s="1"/>
      <c r="R7" s="1"/>
      <c r="S7" s="1"/>
      <c r="T7" s="1"/>
      <c r="U7" s="1"/>
      <c r="V7" s="1"/>
      <c r="W7" s="1"/>
      <c r="X7" s="1"/>
      <c r="Y7" s="1"/>
      <c r="Z7" s="1"/>
    </row>
    <row r="8" spans="1:26">
      <c r="A8" s="1" t="s">
        <v>4031</v>
      </c>
      <c r="B8" s="16">
        <v>50.202419999999996</v>
      </c>
      <c r="C8" s="16"/>
      <c r="D8" s="22" t="s">
        <v>4062</v>
      </c>
      <c r="E8" s="16"/>
      <c r="F8" s="16"/>
      <c r="G8" s="16"/>
      <c r="K8" s="1"/>
      <c r="L8" s="1"/>
      <c r="M8" s="1"/>
      <c r="N8" s="1"/>
      <c r="O8" s="1"/>
      <c r="P8" s="1"/>
      <c r="Q8" s="1"/>
      <c r="R8" s="1"/>
      <c r="S8" s="1"/>
      <c r="T8" s="1"/>
      <c r="U8" s="1"/>
      <c r="V8" s="1"/>
      <c r="W8" s="1"/>
      <c r="X8" s="1"/>
      <c r="Y8" s="1"/>
      <c r="Z8" s="1"/>
    </row>
    <row r="9" spans="1:26">
      <c r="A9" s="1" t="s">
        <v>412</v>
      </c>
      <c r="B9" s="16">
        <v>9</v>
      </c>
      <c r="C9" s="16"/>
      <c r="D9" s="16"/>
      <c r="E9" s="16"/>
      <c r="F9" s="16"/>
      <c r="G9" s="16"/>
      <c r="K9" s="1"/>
      <c r="L9" s="1"/>
      <c r="M9" s="1"/>
      <c r="N9" s="1"/>
      <c r="O9" s="1"/>
      <c r="P9" s="1"/>
      <c r="Q9" s="1"/>
      <c r="R9" s="1"/>
      <c r="S9" s="1"/>
      <c r="T9" s="1"/>
      <c r="U9" s="1"/>
      <c r="V9" s="1"/>
      <c r="W9" s="1"/>
      <c r="X9" s="1"/>
      <c r="Y9" s="1"/>
      <c r="Z9" s="1"/>
    </row>
    <row r="10" spans="1:26">
      <c r="A10" s="1"/>
      <c r="B10" s="16"/>
      <c r="C10" s="16"/>
      <c r="D10" s="16"/>
      <c r="E10" s="16"/>
      <c r="F10" s="16"/>
      <c r="G10" s="16"/>
      <c r="K10" s="1"/>
      <c r="L10" s="1"/>
      <c r="M10" s="1"/>
      <c r="N10" s="1"/>
      <c r="O10" s="1"/>
      <c r="P10" s="1"/>
      <c r="Q10" s="1"/>
      <c r="R10" s="1"/>
      <c r="S10" s="1"/>
      <c r="T10" s="1"/>
      <c r="U10" s="1"/>
      <c r="V10" s="1"/>
      <c r="W10" s="1"/>
      <c r="X10" s="1"/>
      <c r="Y10" s="1"/>
      <c r="Z10" s="1"/>
    </row>
    <row r="11" spans="1:26">
      <c r="A11" s="1"/>
      <c r="B11" s="16"/>
      <c r="C11" s="16"/>
      <c r="D11" s="16"/>
      <c r="E11" s="16"/>
      <c r="F11" s="16"/>
      <c r="G11" s="16"/>
      <c r="K11" s="1"/>
      <c r="L11" s="1"/>
      <c r="M11" s="1"/>
      <c r="N11" s="1"/>
      <c r="O11" s="1"/>
      <c r="P11" s="1"/>
      <c r="Q11" s="1"/>
      <c r="R11" s="1"/>
      <c r="S11" s="1"/>
      <c r="T11" s="1"/>
      <c r="U11" s="1"/>
      <c r="V11" s="1"/>
      <c r="W11" s="1"/>
      <c r="X11" s="1"/>
      <c r="Y11" s="1"/>
      <c r="Z11" s="1"/>
    </row>
    <row r="12" spans="1:26">
      <c r="A12" s="15" t="s">
        <v>1591</v>
      </c>
      <c r="B12" s="16"/>
      <c r="C12" s="16"/>
      <c r="D12" s="16"/>
      <c r="E12" s="16"/>
      <c r="F12" s="16"/>
      <c r="G12" s="16"/>
      <c r="K12" s="1"/>
      <c r="L12" s="1"/>
      <c r="M12" s="1"/>
      <c r="N12" s="1"/>
      <c r="O12" s="1"/>
      <c r="P12" s="1"/>
      <c r="Q12" s="1"/>
      <c r="R12" s="1"/>
      <c r="S12" s="1"/>
      <c r="T12" s="1"/>
      <c r="U12" s="1"/>
      <c r="V12" s="1"/>
      <c r="W12" s="1"/>
      <c r="X12" s="1"/>
      <c r="Y12" s="1"/>
      <c r="Z12" s="1"/>
    </row>
    <row r="13" spans="1:26">
      <c r="A13" s="1"/>
      <c r="B13" s="16"/>
      <c r="C13" s="16"/>
      <c r="D13" s="16"/>
      <c r="E13" s="16"/>
      <c r="F13" s="16"/>
      <c r="G13" s="16"/>
      <c r="K13" s="1"/>
      <c r="L13" s="1"/>
      <c r="M13" s="1"/>
      <c r="N13" s="1"/>
      <c r="O13" s="1"/>
      <c r="P13" s="1"/>
      <c r="Q13" s="1"/>
      <c r="R13" s="1"/>
      <c r="S13" s="1"/>
      <c r="T13" s="1"/>
      <c r="U13" s="1"/>
      <c r="V13" s="1"/>
      <c r="W13" s="1"/>
      <c r="X13" s="1"/>
      <c r="Y13" s="1"/>
      <c r="Z13" s="1"/>
    </row>
    <row r="14" spans="1:26">
      <c r="A14" s="1"/>
      <c r="B14" s="16" t="s">
        <v>1570</v>
      </c>
      <c r="C14" s="16" t="s">
        <v>687</v>
      </c>
      <c r="D14" s="16" t="s">
        <v>1571</v>
      </c>
      <c r="E14" s="16" t="s">
        <v>674</v>
      </c>
      <c r="F14" s="16"/>
      <c r="G14" s="16"/>
      <c r="K14" s="1"/>
      <c r="L14" s="1"/>
      <c r="M14" s="1"/>
      <c r="N14" s="1"/>
      <c r="O14" s="1"/>
      <c r="P14" s="1"/>
      <c r="Q14" s="1"/>
      <c r="R14" s="1"/>
      <c r="S14" s="1"/>
      <c r="T14" s="1"/>
      <c r="U14" s="1"/>
      <c r="V14" s="1"/>
      <c r="W14" s="1"/>
      <c r="X14" s="1"/>
      <c r="Y14" s="1"/>
      <c r="Z14" s="1"/>
    </row>
    <row r="15" spans="1:26">
      <c r="A15" s="1" t="s">
        <v>1573</v>
      </c>
      <c r="B15" s="16">
        <v>1</v>
      </c>
      <c r="C15" s="16">
        <v>638158.01944099995</v>
      </c>
      <c r="D15" s="16">
        <v>253.20887999999999</v>
      </c>
      <c r="E15" s="16" t="s">
        <v>4063</v>
      </c>
      <c r="F15" s="16"/>
      <c r="G15" s="16"/>
      <c r="K15" s="1"/>
      <c r="L15" s="1"/>
      <c r="M15" s="1"/>
      <c r="N15" s="1"/>
      <c r="O15" s="1"/>
      <c r="P15" s="1"/>
      <c r="Q15" s="1"/>
      <c r="R15" s="1"/>
      <c r="S15" s="1"/>
      <c r="T15" s="1"/>
      <c r="U15" s="1"/>
      <c r="V15" s="1"/>
      <c r="W15" s="1"/>
      <c r="X15" s="1"/>
      <c r="Y15" s="1"/>
      <c r="Z15" s="1"/>
    </row>
    <row r="16" spans="1:26">
      <c r="A16" s="1" t="s">
        <v>681</v>
      </c>
      <c r="B16" s="16">
        <v>7</v>
      </c>
      <c r="C16" s="16">
        <v>17641.980559</v>
      </c>
      <c r="D16" s="16"/>
      <c r="E16" s="16"/>
      <c r="F16" s="16"/>
      <c r="G16" s="16"/>
      <c r="K16" s="1"/>
      <c r="L16" s="1"/>
      <c r="M16" s="1"/>
      <c r="N16" s="1"/>
      <c r="O16" s="1"/>
      <c r="P16" s="1"/>
      <c r="Q16" s="1"/>
      <c r="R16" s="1"/>
      <c r="S16" s="1"/>
      <c r="T16" s="1"/>
      <c r="U16" s="1"/>
      <c r="V16" s="1"/>
      <c r="W16" s="1"/>
      <c r="X16" s="1"/>
      <c r="Y16" s="1"/>
      <c r="Z16" s="1"/>
    </row>
    <row r="17" spans="1:26">
      <c r="A17" s="1" t="s">
        <v>1574</v>
      </c>
      <c r="B17" s="16">
        <v>8</v>
      </c>
      <c r="C17" s="16">
        <v>655800</v>
      </c>
      <c r="D17" s="16"/>
      <c r="E17" s="16"/>
      <c r="F17" s="16"/>
      <c r="G17" s="16"/>
      <c r="K17" s="1"/>
      <c r="L17" s="1"/>
      <c r="M17" s="1"/>
      <c r="N17" s="1"/>
      <c r="O17" s="1"/>
      <c r="P17" s="1"/>
      <c r="Q17" s="1"/>
      <c r="R17" s="1"/>
      <c r="S17" s="1"/>
      <c r="T17" s="1"/>
      <c r="U17" s="1"/>
      <c r="V17" s="1"/>
      <c r="W17" s="1"/>
      <c r="X17" s="1"/>
      <c r="Y17" s="1"/>
      <c r="Z17" s="1"/>
    </row>
    <row r="18" spans="1:26">
      <c r="A18" s="1"/>
      <c r="B18" s="16"/>
      <c r="C18" s="16"/>
      <c r="D18" s="16"/>
      <c r="E18" s="16"/>
      <c r="F18" s="16"/>
      <c r="G18" s="16"/>
      <c r="K18" s="1"/>
      <c r="L18" s="1"/>
      <c r="M18" s="1"/>
      <c r="N18" s="1"/>
      <c r="O18" s="1"/>
      <c r="P18" s="1"/>
      <c r="Q18" s="1"/>
      <c r="R18" s="1"/>
      <c r="S18" s="1"/>
      <c r="T18" s="1"/>
      <c r="U18" s="1"/>
      <c r="V18" s="1"/>
      <c r="W18" s="1"/>
      <c r="X18" s="1"/>
      <c r="Y18" s="1"/>
      <c r="Z18" s="1"/>
    </row>
    <row r="19" spans="1:26">
      <c r="A19" s="1"/>
      <c r="B19" s="16"/>
      <c r="C19" s="16"/>
      <c r="D19" s="16"/>
      <c r="E19" s="16"/>
      <c r="F19" s="16"/>
      <c r="G19" s="16"/>
      <c r="K19" s="1"/>
      <c r="L19" s="1"/>
      <c r="M19" s="1"/>
      <c r="N19" s="1"/>
      <c r="O19" s="1"/>
      <c r="P19" s="1"/>
      <c r="Q19" s="1"/>
      <c r="R19" s="1"/>
      <c r="S19" s="1"/>
      <c r="T19" s="1"/>
      <c r="U19" s="1"/>
      <c r="V19" s="1"/>
      <c r="W19" s="1"/>
      <c r="X19" s="1"/>
      <c r="Y19" s="1"/>
      <c r="Z19" s="1"/>
    </row>
    <row r="20" spans="1:26">
      <c r="A20" s="15" t="s">
        <v>1592</v>
      </c>
      <c r="B20" s="16"/>
      <c r="C20" s="16"/>
      <c r="D20" s="16"/>
      <c r="E20" s="16"/>
      <c r="F20" s="16"/>
      <c r="G20" s="16"/>
      <c r="K20" s="1"/>
      <c r="L20" s="1"/>
      <c r="M20" s="1"/>
      <c r="N20" s="1"/>
      <c r="O20" s="1"/>
      <c r="P20" s="1"/>
      <c r="Q20" s="1"/>
      <c r="R20" s="1"/>
      <c r="S20" s="1"/>
      <c r="T20" s="1"/>
      <c r="U20" s="1"/>
      <c r="V20" s="1"/>
      <c r="W20" s="1"/>
      <c r="X20" s="1"/>
      <c r="Y20" s="1"/>
      <c r="Z20" s="1"/>
    </row>
    <row r="21" spans="1:26">
      <c r="A21" s="1"/>
      <c r="B21" s="16"/>
      <c r="C21" s="16"/>
      <c r="D21" s="22" t="s">
        <v>4033</v>
      </c>
      <c r="E21" s="16"/>
      <c r="F21" s="16"/>
      <c r="G21" s="16"/>
      <c r="K21" s="1"/>
      <c r="L21" s="1"/>
      <c r="M21" s="1"/>
      <c r="N21" s="1"/>
      <c r="O21" s="1"/>
      <c r="P21" s="1"/>
      <c r="Q21" s="1"/>
      <c r="R21" s="1"/>
      <c r="S21" s="1"/>
      <c r="T21" s="1"/>
      <c r="U21" s="1"/>
      <c r="V21" s="1"/>
      <c r="W21" s="1"/>
      <c r="X21" s="1"/>
      <c r="Y21" s="1"/>
      <c r="Z21" s="1"/>
    </row>
    <row r="22" spans="1:26">
      <c r="A22" s="1"/>
      <c r="B22" s="16" t="s">
        <v>1597</v>
      </c>
      <c r="C22" s="16" t="s">
        <v>1598</v>
      </c>
      <c r="D22" s="16" t="s">
        <v>1594</v>
      </c>
      <c r="E22" s="16" t="s">
        <v>1595</v>
      </c>
      <c r="F22" s="16"/>
      <c r="G22" s="16"/>
      <c r="K22" s="1"/>
      <c r="L22" s="1"/>
      <c r="M22" s="1"/>
      <c r="N22" s="1"/>
      <c r="O22" s="1"/>
      <c r="P22" s="1"/>
      <c r="Q22" s="1"/>
      <c r="R22" s="1"/>
      <c r="S22" s="1"/>
      <c r="T22" s="1"/>
      <c r="U22" s="1"/>
      <c r="V22" s="1"/>
      <c r="W22" s="1"/>
      <c r="X22" s="1"/>
      <c r="Y22" s="1"/>
      <c r="Z22" s="1"/>
    </row>
    <row r="23" spans="1:26">
      <c r="A23" s="1" t="s">
        <v>1596</v>
      </c>
      <c r="B23" s="16">
        <v>-253.14702299999999</v>
      </c>
      <c r="C23" s="16">
        <v>108.539002</v>
      </c>
      <c r="D23" s="16">
        <v>-509.80097999999998</v>
      </c>
      <c r="E23" s="16">
        <v>3.5069340000000002</v>
      </c>
      <c r="F23" s="16"/>
      <c r="G23" s="16"/>
      <c r="K23" s="1"/>
      <c r="L23" s="1"/>
      <c r="M23" s="1"/>
      <c r="N23" s="1"/>
      <c r="O23" s="1"/>
      <c r="P23" s="1"/>
      <c r="Q23" s="1"/>
      <c r="R23" s="1"/>
      <c r="S23" s="1"/>
      <c r="T23" s="1"/>
      <c r="U23" s="1"/>
      <c r="V23" s="1"/>
      <c r="W23" s="1"/>
      <c r="X23" s="1"/>
      <c r="Y23" s="1"/>
      <c r="Z23" s="1"/>
    </row>
    <row r="24" spans="1:26">
      <c r="A24" s="1" t="s">
        <v>4049</v>
      </c>
      <c r="B24" s="16">
        <v>11.814095</v>
      </c>
      <c r="C24" s="57">
        <v>0.74243899999999996</v>
      </c>
      <c r="D24" s="16">
        <v>10.058505</v>
      </c>
      <c r="E24" s="16">
        <v>13.569685</v>
      </c>
      <c r="F24" s="16"/>
      <c r="G24" s="16"/>
      <c r="K24" s="1"/>
      <c r="L24" s="1"/>
      <c r="M24" s="1"/>
      <c r="N24" s="1"/>
      <c r="O24" s="1"/>
      <c r="P24" s="1"/>
      <c r="Q24" s="1"/>
      <c r="R24" s="1"/>
      <c r="S24" s="1"/>
      <c r="T24" s="1"/>
      <c r="U24" s="1"/>
      <c r="V24" s="1"/>
      <c r="W24" s="1"/>
      <c r="X24" s="1"/>
      <c r="Y24" s="1"/>
      <c r="Z24" s="1"/>
    </row>
    <row r="25" spans="1:26">
      <c r="A25" s="1"/>
      <c r="B25" s="16"/>
      <c r="C25" s="16"/>
      <c r="D25" s="16"/>
      <c r="E25" s="16"/>
      <c r="F25" s="16"/>
      <c r="G25" s="16"/>
      <c r="K25" s="1"/>
      <c r="L25" s="1"/>
      <c r="M25" s="1"/>
      <c r="N25" s="1"/>
      <c r="O25" s="1"/>
      <c r="P25" s="1"/>
      <c r="Q25" s="1"/>
      <c r="R25" s="1"/>
      <c r="S25" s="1"/>
      <c r="T25" s="1"/>
      <c r="U25" s="1"/>
      <c r="V25" s="1"/>
      <c r="W25" s="1"/>
      <c r="X25" s="1"/>
      <c r="Y25" s="1"/>
      <c r="Z25" s="1"/>
    </row>
    <row r="26" spans="1:26">
      <c r="A26" s="1"/>
      <c r="B26" s="16"/>
      <c r="C26" s="16"/>
      <c r="D26" s="16"/>
      <c r="E26" s="16"/>
      <c r="F26" s="16"/>
      <c r="G26" s="16"/>
      <c r="K26" s="1"/>
      <c r="L26" s="1"/>
      <c r="M26" s="1"/>
      <c r="N26" s="1"/>
      <c r="O26" s="1"/>
      <c r="P26" s="1"/>
      <c r="Q26" s="1"/>
      <c r="R26" s="1"/>
      <c r="S26" s="1"/>
      <c r="T26" s="1"/>
      <c r="U26" s="1"/>
      <c r="V26" s="1"/>
      <c r="W26" s="1"/>
      <c r="X26" s="1"/>
      <c r="Y26" s="1"/>
      <c r="Z26" s="1"/>
    </row>
    <row r="27" spans="1:26">
      <c r="A27" s="15" t="s">
        <v>1599</v>
      </c>
      <c r="B27" s="16"/>
      <c r="C27" s="16"/>
      <c r="D27" s="16"/>
      <c r="E27" s="16"/>
      <c r="F27" s="16"/>
      <c r="G27" s="16"/>
      <c r="K27" s="1"/>
      <c r="L27" s="1"/>
      <c r="M27" s="1"/>
      <c r="N27" s="1"/>
      <c r="O27" s="1"/>
      <c r="P27" s="1"/>
      <c r="Q27" s="1"/>
      <c r="R27" s="1"/>
      <c r="S27" s="1"/>
      <c r="T27" s="1"/>
      <c r="U27" s="1"/>
      <c r="V27" s="1"/>
      <c r="W27" s="1"/>
      <c r="X27" s="1"/>
      <c r="Y27" s="1"/>
      <c r="Z27" s="1"/>
    </row>
    <row r="28" spans="1:26">
      <c r="A28" s="1"/>
      <c r="B28" s="16"/>
      <c r="C28" s="16"/>
      <c r="D28" s="16"/>
      <c r="E28" s="16" t="s">
        <v>674</v>
      </c>
      <c r="F28" s="16" t="s">
        <v>674</v>
      </c>
      <c r="G28" s="16" t="s">
        <v>1601</v>
      </c>
      <c r="K28" s="1"/>
      <c r="L28" s="1"/>
      <c r="M28" s="1"/>
      <c r="N28" s="1"/>
      <c r="O28" s="1"/>
      <c r="P28" s="1"/>
      <c r="Q28" s="1"/>
      <c r="R28" s="1"/>
      <c r="S28" s="1"/>
      <c r="T28" s="1"/>
      <c r="U28" s="1"/>
      <c r="V28" s="1"/>
      <c r="W28" s="1"/>
      <c r="X28" s="1"/>
      <c r="Y28" s="1"/>
      <c r="Z28" s="1"/>
    </row>
    <row r="29" spans="1:26">
      <c r="A29" s="1"/>
      <c r="B29" s="16" t="s">
        <v>1597</v>
      </c>
      <c r="C29" s="16" t="s">
        <v>4064</v>
      </c>
      <c r="D29" s="16" t="s">
        <v>1600</v>
      </c>
      <c r="E29" s="16" t="s">
        <v>1602</v>
      </c>
      <c r="F29" s="16" t="s">
        <v>1603</v>
      </c>
      <c r="G29" s="16" t="s">
        <v>1603</v>
      </c>
      <c r="K29" s="1"/>
      <c r="L29" s="1"/>
      <c r="M29" s="1"/>
      <c r="N29" s="1"/>
      <c r="O29" s="1"/>
      <c r="P29" s="1"/>
      <c r="Q29" s="1"/>
      <c r="R29" s="1"/>
      <c r="S29" s="1"/>
      <c r="T29" s="1"/>
      <c r="U29" s="1"/>
      <c r="V29" s="1"/>
      <c r="W29" s="1"/>
      <c r="X29" s="1"/>
      <c r="Y29" s="1"/>
      <c r="Z29" s="1"/>
    </row>
    <row r="30" spans="1:26">
      <c r="A30" s="1" t="s">
        <v>1596</v>
      </c>
      <c r="B30" s="16">
        <v>-253.14702299999999</v>
      </c>
      <c r="C30" s="16">
        <v>0</v>
      </c>
      <c r="D30" s="16">
        <v>-2.3323140000000002</v>
      </c>
      <c r="E30" s="16">
        <v>5.2435000000000002E-2</v>
      </c>
      <c r="F30" s="16">
        <v>2.6217000000000001E-2</v>
      </c>
      <c r="G30" s="30" t="s">
        <v>4065</v>
      </c>
      <c r="K30" s="1"/>
      <c r="L30" s="1"/>
      <c r="M30" s="1"/>
      <c r="N30" s="1"/>
      <c r="O30" s="1"/>
      <c r="P30" s="1"/>
      <c r="Q30" s="1"/>
      <c r="R30" s="1"/>
      <c r="S30" s="1"/>
      <c r="T30" s="1"/>
      <c r="U30" s="1"/>
      <c r="V30" s="1"/>
      <c r="W30" s="1"/>
      <c r="X30" s="1"/>
      <c r="Y30" s="1"/>
      <c r="Z30" s="1"/>
    </row>
    <row r="31" spans="1:26">
      <c r="A31" s="1" t="s">
        <v>4049</v>
      </c>
      <c r="B31" s="16">
        <v>11.814095</v>
      </c>
      <c r="C31" s="57">
        <v>0</v>
      </c>
      <c r="D31" s="57">
        <v>15.912538</v>
      </c>
      <c r="E31" s="57" t="s">
        <v>4066</v>
      </c>
      <c r="F31" s="16" t="s">
        <v>4066</v>
      </c>
      <c r="G31" s="30" t="s">
        <v>4067</v>
      </c>
      <c r="K31" s="1"/>
      <c r="L31" s="1"/>
      <c r="M31" s="1"/>
      <c r="N31" s="1"/>
      <c r="O31" s="1"/>
      <c r="P31" s="1"/>
      <c r="Q31" s="1"/>
      <c r="R31" s="1"/>
      <c r="S31" s="1"/>
      <c r="T31" s="1"/>
      <c r="U31" s="1"/>
      <c r="V31" s="1"/>
      <c r="W31" s="1"/>
      <c r="X31" s="1"/>
      <c r="Y31" s="1"/>
      <c r="Z31" s="1"/>
    </row>
    <row r="32" spans="1:26">
      <c r="A32" s="1"/>
      <c r="B32" s="16"/>
      <c r="C32" s="16"/>
      <c r="D32" s="16"/>
      <c r="E32" s="16"/>
      <c r="F32" s="16"/>
      <c r="G32" s="16"/>
      <c r="K32" s="1"/>
      <c r="L32" s="1"/>
      <c r="M32" s="1"/>
      <c r="N32" s="1"/>
      <c r="O32" s="1"/>
      <c r="P32" s="1"/>
      <c r="Q32" s="1"/>
      <c r="R32" s="1"/>
      <c r="S32" s="1"/>
      <c r="T32" s="1"/>
      <c r="U32" s="1"/>
      <c r="V32" s="1"/>
      <c r="W32" s="1"/>
      <c r="X32" s="1"/>
      <c r="Y32" s="1"/>
      <c r="Z32" s="1"/>
    </row>
    <row r="33" spans="1:26">
      <c r="A33" s="1"/>
      <c r="B33" s="16"/>
      <c r="C33" s="16"/>
      <c r="D33" s="16"/>
      <c r="E33" s="16"/>
      <c r="F33" s="16"/>
      <c r="G33" s="16"/>
      <c r="K33" s="1"/>
      <c r="L33" s="1"/>
      <c r="M33" s="1"/>
      <c r="N33" s="1"/>
      <c r="O33" s="1"/>
      <c r="P33" s="1"/>
      <c r="Q33" s="1"/>
      <c r="R33" s="1"/>
      <c r="S33" s="1"/>
      <c r="T33" s="1"/>
      <c r="U33" s="1"/>
      <c r="V33" s="1"/>
      <c r="W33" s="1"/>
      <c r="X33" s="1"/>
      <c r="Y33" s="1"/>
      <c r="Z33" s="1"/>
    </row>
    <row r="34" spans="1:26">
      <c r="A34" s="15" t="s">
        <v>4068</v>
      </c>
      <c r="B34" s="16"/>
      <c r="C34" s="16"/>
      <c r="D34" s="16"/>
      <c r="E34" s="16"/>
      <c r="F34" s="16"/>
      <c r="G34" s="16"/>
      <c r="K34" s="1"/>
      <c r="L34" s="1"/>
      <c r="M34" s="1"/>
      <c r="N34" s="1"/>
      <c r="O34" s="1"/>
      <c r="P34" s="1"/>
      <c r="Q34" s="1"/>
      <c r="R34" s="1"/>
      <c r="S34" s="1"/>
      <c r="T34" s="1"/>
      <c r="U34" s="1"/>
      <c r="V34" s="1"/>
      <c r="W34" s="1"/>
      <c r="X34" s="1"/>
      <c r="Y34" s="1"/>
      <c r="Z34" s="1"/>
    </row>
    <row r="35" spans="1:26">
      <c r="A35" s="1"/>
      <c r="B35" s="16"/>
      <c r="C35" s="16"/>
      <c r="D35" s="16"/>
      <c r="E35" s="16"/>
      <c r="F35" s="16"/>
      <c r="G35" s="16"/>
      <c r="K35" s="1"/>
      <c r="L35" s="1"/>
      <c r="M35" s="1"/>
      <c r="N35" s="1"/>
      <c r="O35" s="1"/>
      <c r="P35" s="1"/>
      <c r="Q35" s="1"/>
      <c r="R35" s="1"/>
      <c r="S35" s="1"/>
      <c r="T35" s="1"/>
      <c r="U35" s="1"/>
      <c r="V35" s="1"/>
      <c r="W35" s="1"/>
      <c r="X35" s="1"/>
      <c r="Y35" s="1"/>
      <c r="Z35" s="1"/>
    </row>
    <row r="36" spans="1:26">
      <c r="A36" s="1"/>
      <c r="B36" s="16" t="s">
        <v>1608</v>
      </c>
      <c r="C36" s="16" t="s">
        <v>1609</v>
      </c>
      <c r="D36" s="16" t="s">
        <v>1610</v>
      </c>
      <c r="E36" s="16"/>
      <c r="F36" s="16"/>
      <c r="G36" s="16"/>
      <c r="K36" s="1"/>
      <c r="L36" s="1"/>
      <c r="M36" s="1"/>
      <c r="N36" s="1"/>
      <c r="O36" s="1"/>
      <c r="P36" s="1"/>
      <c r="Q36" s="1"/>
      <c r="R36" s="1"/>
      <c r="S36" s="1"/>
      <c r="T36" s="1"/>
      <c r="U36" s="1"/>
      <c r="V36" s="1"/>
      <c r="W36" s="1"/>
      <c r="X36" s="1"/>
      <c r="Y36" s="1"/>
      <c r="Z36" s="1"/>
    </row>
    <row r="37" spans="1:26">
      <c r="A37" s="1"/>
      <c r="B37" s="16"/>
      <c r="C37" s="16"/>
      <c r="D37" s="16"/>
      <c r="E37" s="16"/>
      <c r="F37" s="16"/>
      <c r="G37" s="16"/>
      <c r="K37" s="1"/>
      <c r="L37" s="1"/>
      <c r="M37" s="1"/>
      <c r="N37" s="1"/>
      <c r="O37" s="1"/>
      <c r="P37" s="1"/>
      <c r="Q37" s="1"/>
      <c r="R37" s="1"/>
      <c r="S37" s="1"/>
      <c r="T37" s="1"/>
      <c r="U37" s="1"/>
      <c r="V37" s="1"/>
      <c r="W37" s="1"/>
      <c r="X37" s="1"/>
      <c r="Y37" s="1"/>
      <c r="Z37" s="1"/>
    </row>
    <row r="38" spans="1:26">
      <c r="A38" s="1" t="s">
        <v>4042</v>
      </c>
      <c r="B38" s="16">
        <v>1393.4565170000001</v>
      </c>
      <c r="C38" s="16">
        <v>1644.4779370000001</v>
      </c>
      <c r="D38" s="16">
        <v>1518.9672270000001</v>
      </c>
      <c r="E38" s="16"/>
      <c r="F38" s="16"/>
      <c r="G38" s="16"/>
      <c r="K38" s="1"/>
      <c r="L38" s="1"/>
      <c r="M38" s="1"/>
      <c r="N38" s="1"/>
      <c r="O38" s="1"/>
      <c r="P38" s="1"/>
      <c r="Q38" s="1"/>
      <c r="R38" s="1"/>
      <c r="S38" s="1"/>
      <c r="T38" s="1"/>
      <c r="U38" s="1"/>
      <c r="V38" s="1"/>
      <c r="W38" s="1"/>
      <c r="X38" s="1"/>
      <c r="Y38" s="1"/>
      <c r="Z38" s="1"/>
    </row>
    <row r="39" spans="1:26">
      <c r="A39" s="1" t="s">
        <v>4043</v>
      </c>
      <c r="B39" s="16">
        <v>1478.2129930000001</v>
      </c>
      <c r="C39" s="16">
        <v>1559.7214610000001</v>
      </c>
      <c r="D39" s="16">
        <v>1518.9672270000001</v>
      </c>
      <c r="E39" s="16"/>
      <c r="F39" s="16"/>
      <c r="G39" s="16"/>
      <c r="K39" s="1"/>
      <c r="L39" s="1"/>
      <c r="M39" s="1"/>
      <c r="N39" s="1"/>
      <c r="O39" s="1"/>
      <c r="P39" s="1"/>
      <c r="Q39" s="1"/>
      <c r="R39" s="1"/>
      <c r="S39" s="1"/>
      <c r="T39" s="1"/>
      <c r="U39" s="1"/>
      <c r="V39" s="1"/>
      <c r="W39" s="1"/>
      <c r="X39" s="1"/>
      <c r="Y39" s="1"/>
      <c r="Z39" s="1"/>
    </row>
    <row r="40" spans="1:26">
      <c r="A40" s="1"/>
      <c r="B40" s="16"/>
      <c r="C40" s="16"/>
      <c r="D40" s="16"/>
      <c r="E40" s="16"/>
      <c r="F40" s="16"/>
      <c r="G40" s="16"/>
      <c r="K40" s="1"/>
      <c r="L40" s="1"/>
      <c r="M40" s="1"/>
      <c r="N40" s="1"/>
      <c r="O40" s="1"/>
      <c r="P40" s="1"/>
      <c r="Q40" s="1"/>
      <c r="R40" s="1"/>
      <c r="S40" s="1"/>
      <c r="T40" s="1"/>
      <c r="U40" s="1"/>
      <c r="V40" s="1"/>
      <c r="W40" s="1"/>
      <c r="X40" s="1"/>
      <c r="Y40" s="1"/>
      <c r="Z40" s="1"/>
    </row>
    <row r="41" spans="1:26">
      <c r="A41" s="1"/>
      <c r="B41" s="16"/>
      <c r="C41" s="16"/>
      <c r="D41" s="16"/>
      <c r="E41" s="16"/>
      <c r="F41" s="16"/>
      <c r="G41" s="16"/>
      <c r="K41" s="1"/>
      <c r="L41" s="1"/>
      <c r="M41" s="1"/>
      <c r="N41" s="1"/>
      <c r="O41" s="1"/>
      <c r="P41" s="1"/>
      <c r="Q41" s="1"/>
      <c r="R41" s="1"/>
      <c r="S41" s="1"/>
      <c r="T41" s="1"/>
      <c r="U41" s="1"/>
      <c r="V41" s="1"/>
      <c r="W41" s="1"/>
      <c r="X41" s="1"/>
      <c r="Y41" s="1"/>
      <c r="Z41" s="1"/>
    </row>
    <row r="42" spans="1:26">
      <c r="A42" s="1"/>
      <c r="B42" s="16"/>
      <c r="C42" s="16"/>
      <c r="D42" s="16"/>
      <c r="E42" s="16"/>
      <c r="F42" s="16"/>
      <c r="G42" s="16"/>
      <c r="K42" s="1"/>
      <c r="L42" s="1"/>
      <c r="M42" s="1"/>
      <c r="N42" s="1"/>
      <c r="O42" s="1"/>
      <c r="P42" s="1"/>
      <c r="Q42" s="1"/>
      <c r="R42" s="1"/>
      <c r="S42" s="1"/>
      <c r="T42" s="1"/>
      <c r="U42" s="1"/>
      <c r="V42" s="1"/>
      <c r="W42" s="1"/>
      <c r="X42" s="1"/>
      <c r="Y42" s="1"/>
      <c r="Z42" s="1"/>
    </row>
    <row r="43" spans="1:26">
      <c r="A43" s="15" t="s">
        <v>1613</v>
      </c>
      <c r="B43" s="16"/>
      <c r="C43" s="16"/>
      <c r="D43" s="16"/>
      <c r="E43" s="16"/>
      <c r="F43" s="16"/>
      <c r="G43" s="16"/>
      <c r="K43" s="1"/>
      <c r="L43" s="1"/>
      <c r="M43" s="1"/>
      <c r="N43" s="1"/>
      <c r="O43" s="1"/>
      <c r="P43" s="1"/>
      <c r="Q43" s="1"/>
      <c r="R43" s="1"/>
      <c r="S43" s="1"/>
      <c r="T43" s="1"/>
      <c r="U43" s="1"/>
      <c r="V43" s="1"/>
      <c r="W43" s="1"/>
      <c r="X43" s="1"/>
      <c r="Y43" s="1"/>
      <c r="Z43" s="1"/>
    </row>
    <row r="44" spans="1:26">
      <c r="A44" s="1"/>
      <c r="B44" s="16"/>
      <c r="C44" s="16"/>
      <c r="D44" s="16"/>
      <c r="E44" s="16"/>
      <c r="F44" s="16"/>
      <c r="G44" s="16"/>
      <c r="K44" s="1"/>
      <c r="L44" s="1"/>
      <c r="M44" s="1"/>
      <c r="N44" s="1"/>
      <c r="O44" s="1"/>
      <c r="P44" s="1"/>
      <c r="Q44" s="1"/>
      <c r="R44" s="1"/>
      <c r="S44" s="1"/>
      <c r="T44" s="1"/>
      <c r="U44" s="1"/>
      <c r="V44" s="1"/>
      <c r="W44" s="1"/>
      <c r="X44" s="1"/>
      <c r="Y44" s="1"/>
      <c r="Z44" s="1"/>
    </row>
    <row r="45" spans="1:26">
      <c r="A45" s="1" t="s">
        <v>1614</v>
      </c>
      <c r="B45" s="16">
        <v>144.444444</v>
      </c>
      <c r="C45" s="16"/>
      <c r="D45" s="16"/>
      <c r="E45" s="16"/>
      <c r="F45" s="16"/>
      <c r="G45" s="16"/>
      <c r="K45" s="1"/>
      <c r="L45" s="1"/>
      <c r="M45" s="1"/>
      <c r="N45" s="1"/>
      <c r="O45" s="1"/>
      <c r="P45" s="1"/>
      <c r="Q45" s="1"/>
      <c r="R45" s="1"/>
      <c r="S45" s="1"/>
      <c r="T45" s="1"/>
      <c r="U45" s="1"/>
      <c r="V45" s="1"/>
      <c r="W45" s="1"/>
      <c r="X45" s="1"/>
      <c r="Y45" s="1"/>
      <c r="Z45" s="1"/>
    </row>
    <row r="46" spans="1:26">
      <c r="A46" s="1" t="s">
        <v>1615</v>
      </c>
      <c r="B46" s="16">
        <v>1453.333333</v>
      </c>
      <c r="C46" s="16"/>
      <c r="D46" s="16"/>
      <c r="E46" s="16"/>
      <c r="F46" s="16"/>
      <c r="G46" s="16"/>
      <c r="K46" s="1"/>
      <c r="L46" s="1"/>
      <c r="M46" s="1"/>
      <c r="N46" s="1"/>
      <c r="O46" s="1"/>
      <c r="P46" s="1"/>
      <c r="Q46" s="1"/>
      <c r="R46" s="1"/>
      <c r="S46" s="1"/>
      <c r="T46" s="1"/>
      <c r="U46" s="1"/>
      <c r="V46" s="1"/>
      <c r="W46" s="1"/>
      <c r="X46" s="1"/>
      <c r="Y46" s="1"/>
      <c r="Z46" s="1"/>
    </row>
    <row r="47" spans="1:26">
      <c r="A47" s="1" t="s">
        <v>1616</v>
      </c>
      <c r="B47" s="16">
        <v>4572.2222220000003</v>
      </c>
      <c r="C47" s="16"/>
      <c r="D47" s="16"/>
      <c r="E47" s="16"/>
      <c r="F47" s="16"/>
      <c r="G47" s="16"/>
      <c r="K47" s="1"/>
      <c r="L47" s="1"/>
      <c r="M47" s="1"/>
      <c r="N47" s="1"/>
      <c r="O47" s="1"/>
      <c r="P47" s="1"/>
      <c r="Q47" s="1"/>
      <c r="R47" s="1"/>
      <c r="S47" s="1"/>
      <c r="T47" s="1"/>
      <c r="U47" s="1"/>
      <c r="V47" s="1"/>
      <c r="W47" s="1"/>
      <c r="X47" s="1"/>
      <c r="Y47" s="1"/>
      <c r="Z47" s="1"/>
    </row>
    <row r="48" spans="1:26">
      <c r="A48" s="1" t="s">
        <v>1617</v>
      </c>
      <c r="B48" s="16">
        <v>655800</v>
      </c>
      <c r="C48" s="16"/>
      <c r="D48" s="16"/>
      <c r="E48" s="16"/>
      <c r="F48" s="16"/>
      <c r="G48" s="16"/>
      <c r="K48" s="1"/>
      <c r="L48" s="1"/>
      <c r="M48" s="1"/>
      <c r="N48" s="1"/>
      <c r="O48" s="1"/>
      <c r="P48" s="1"/>
      <c r="Q48" s="1"/>
      <c r="R48" s="1"/>
      <c r="S48" s="1"/>
      <c r="T48" s="1"/>
      <c r="U48" s="1"/>
      <c r="V48" s="1"/>
      <c r="W48" s="1"/>
      <c r="X48" s="1"/>
      <c r="Y48" s="1"/>
      <c r="Z48" s="1"/>
    </row>
    <row r="49" spans="1:26">
      <c r="A49" s="1" t="s">
        <v>1618</v>
      </c>
      <c r="B49" s="16">
        <v>54016.666666999998</v>
      </c>
      <c r="C49" s="16"/>
      <c r="D49" s="16"/>
      <c r="E49" s="16"/>
      <c r="F49" s="16"/>
      <c r="G49" s="16"/>
      <c r="K49" s="1"/>
      <c r="L49" s="1"/>
      <c r="M49" s="1"/>
      <c r="N49" s="1"/>
      <c r="O49" s="1"/>
      <c r="P49" s="1"/>
      <c r="Q49" s="1"/>
      <c r="R49" s="1"/>
      <c r="S49" s="1"/>
      <c r="T49" s="1"/>
      <c r="U49" s="1"/>
      <c r="V49" s="1"/>
      <c r="W49" s="1"/>
      <c r="X49" s="1"/>
      <c r="Y49" s="1"/>
      <c r="Z49" s="1"/>
    </row>
    <row r="50" spans="1:26">
      <c r="A50" s="1"/>
      <c r="B50" s="16"/>
      <c r="C50" s="16"/>
      <c r="D50" s="16"/>
      <c r="E50" s="16"/>
      <c r="F50" s="16"/>
      <c r="G50" s="16"/>
      <c r="K50" s="1"/>
      <c r="L50" s="1"/>
      <c r="M50" s="1"/>
      <c r="N50" s="1"/>
      <c r="O50" s="1"/>
      <c r="P50" s="1"/>
      <c r="Q50" s="1"/>
      <c r="R50" s="1"/>
      <c r="S50" s="1"/>
      <c r="T50" s="1"/>
      <c r="U50" s="1"/>
      <c r="V50" s="1"/>
      <c r="W50" s="1"/>
      <c r="X50" s="1"/>
      <c r="Y50" s="1"/>
      <c r="Z50" s="1"/>
    </row>
    <row r="51" spans="1:26">
      <c r="A51" s="1"/>
      <c r="B51" s="16"/>
      <c r="C51" s="16"/>
      <c r="D51" s="16"/>
      <c r="E51" s="16"/>
      <c r="F51" s="16"/>
      <c r="G51" s="16"/>
      <c r="K51" s="1"/>
      <c r="L51" s="1"/>
      <c r="M51" s="1"/>
      <c r="N51" s="1"/>
      <c r="O51" s="1"/>
      <c r="P51" s="1"/>
      <c r="Q51" s="1"/>
      <c r="R51" s="1"/>
      <c r="S51" s="1"/>
      <c r="T51" s="1"/>
      <c r="U51" s="1"/>
      <c r="V51" s="1"/>
      <c r="W51" s="1"/>
      <c r="X51" s="1"/>
      <c r="Y51" s="1"/>
      <c r="Z51" s="1"/>
    </row>
    <row r="52" spans="1:26">
      <c r="A52" s="1"/>
      <c r="B52" s="16"/>
      <c r="C52" s="16"/>
      <c r="D52" s="16"/>
      <c r="E52" s="16"/>
      <c r="F52" s="16"/>
      <c r="G52" s="16"/>
      <c r="K52" s="1"/>
      <c r="L52" s="1"/>
      <c r="M52" s="1"/>
      <c r="N52" s="1"/>
      <c r="O52" s="1"/>
      <c r="P52" s="1"/>
      <c r="Q52" s="1"/>
      <c r="R52" s="1"/>
      <c r="S52" s="1"/>
      <c r="T52" s="1"/>
      <c r="U52" s="1"/>
      <c r="V52" s="1"/>
      <c r="W52" s="1"/>
      <c r="X52" s="1"/>
      <c r="Y52" s="1"/>
      <c r="Z52" s="1"/>
    </row>
    <row r="53" spans="1:26">
      <c r="A53" s="1"/>
      <c r="B53" s="16"/>
      <c r="C53" s="16"/>
      <c r="D53" s="16"/>
      <c r="E53" s="16"/>
      <c r="F53" s="16"/>
      <c r="G53" s="16"/>
      <c r="K53" s="1"/>
      <c r="L53" s="1"/>
      <c r="M53" s="1"/>
      <c r="N53" s="1"/>
      <c r="O53" s="1"/>
      <c r="P53" s="1"/>
      <c r="Q53" s="1"/>
      <c r="R53" s="1"/>
      <c r="S53" s="1"/>
      <c r="T53" s="1"/>
      <c r="U53" s="1"/>
      <c r="V53" s="1"/>
      <c r="W53" s="1"/>
      <c r="X53" s="1"/>
      <c r="Y53" s="1"/>
      <c r="Z53" s="1"/>
    </row>
    <row r="54" spans="1:26">
      <c r="A54" s="1"/>
      <c r="B54" s="16"/>
      <c r="C54" s="16"/>
      <c r="D54" s="16"/>
      <c r="E54" s="16"/>
      <c r="F54" s="16"/>
      <c r="G54" s="16"/>
      <c r="K54" s="1"/>
      <c r="L54" s="1"/>
      <c r="M54" s="1"/>
      <c r="N54" s="1"/>
      <c r="O54" s="1"/>
      <c r="P54" s="1"/>
      <c r="Q54" s="1"/>
      <c r="R54" s="1"/>
      <c r="S54" s="1"/>
      <c r="T54" s="1"/>
      <c r="U54" s="1"/>
      <c r="V54" s="1"/>
      <c r="W54" s="1"/>
      <c r="X54" s="1"/>
      <c r="Y54" s="1"/>
      <c r="Z54" s="1"/>
    </row>
    <row r="55" spans="1:26">
      <c r="A55" s="1"/>
      <c r="B55" s="16"/>
      <c r="C55" s="16"/>
      <c r="D55" s="16"/>
      <c r="E55" s="16"/>
      <c r="F55" s="16"/>
      <c r="G55" s="16"/>
      <c r="K55" s="1"/>
      <c r="L55" s="1"/>
      <c r="M55" s="1"/>
      <c r="N55" s="1"/>
      <c r="O55" s="1"/>
      <c r="P55" s="1"/>
      <c r="Q55" s="1"/>
      <c r="R55" s="1"/>
      <c r="S55" s="1"/>
      <c r="T55" s="1"/>
      <c r="U55" s="1"/>
      <c r="V55" s="1"/>
      <c r="W55" s="1"/>
      <c r="X55" s="1"/>
      <c r="Y55" s="1"/>
      <c r="Z55" s="1"/>
    </row>
    <row r="56" spans="1:26">
      <c r="A56" s="1"/>
      <c r="B56" s="16"/>
      <c r="C56" s="16"/>
      <c r="D56" s="16"/>
      <c r="E56" s="16"/>
      <c r="F56" s="16"/>
      <c r="G56" s="16"/>
      <c r="K56" s="1"/>
      <c r="L56" s="1"/>
      <c r="M56" s="1"/>
      <c r="N56" s="1"/>
      <c r="O56" s="1"/>
      <c r="P56" s="1"/>
      <c r="Q56" s="1"/>
      <c r="R56" s="1"/>
      <c r="S56" s="1"/>
      <c r="T56" s="1"/>
      <c r="U56" s="1"/>
      <c r="V56" s="1"/>
      <c r="W56" s="1"/>
      <c r="X56" s="1"/>
      <c r="Y56" s="1"/>
      <c r="Z56" s="1"/>
    </row>
    <row r="57" spans="1:26">
      <c r="A57" s="1"/>
      <c r="B57" s="16"/>
      <c r="C57" s="16"/>
      <c r="D57" s="16"/>
      <c r="E57" s="16"/>
      <c r="F57" s="16"/>
      <c r="G57" s="16"/>
      <c r="K57" s="1"/>
      <c r="L57" s="1"/>
      <c r="M57" s="1"/>
      <c r="N57" s="1"/>
      <c r="O57" s="1"/>
      <c r="P57" s="1"/>
      <c r="Q57" s="1"/>
      <c r="R57" s="1"/>
      <c r="S57" s="1"/>
      <c r="T57" s="1"/>
      <c r="U57" s="1"/>
      <c r="V57" s="1"/>
      <c r="W57" s="1"/>
      <c r="X57" s="1"/>
      <c r="Y57" s="1"/>
      <c r="Z57" s="1"/>
    </row>
    <row r="58" spans="1:26">
      <c r="A58" s="1"/>
      <c r="B58" s="16"/>
      <c r="C58" s="16"/>
      <c r="D58" s="16"/>
      <c r="E58" s="16"/>
      <c r="F58" s="16"/>
      <c r="G58" s="16"/>
      <c r="K58" s="1"/>
      <c r="L58" s="1"/>
      <c r="M58" s="1"/>
      <c r="N58" s="1"/>
      <c r="O58" s="1"/>
      <c r="P58" s="1"/>
      <c r="Q58" s="1"/>
      <c r="R58" s="1"/>
      <c r="S58" s="1"/>
      <c r="T58" s="1"/>
      <c r="U58" s="1"/>
      <c r="V58" s="1"/>
      <c r="W58" s="1"/>
      <c r="X58" s="1"/>
      <c r="Y58" s="1"/>
      <c r="Z58" s="1"/>
    </row>
    <row r="59" spans="1:26">
      <c r="A59" s="1"/>
      <c r="B59" s="16"/>
      <c r="C59" s="16"/>
      <c r="D59" s="16"/>
      <c r="E59" s="16"/>
      <c r="F59" s="16"/>
      <c r="G59" s="16"/>
      <c r="K59" s="1"/>
      <c r="L59" s="1"/>
      <c r="M59" s="1"/>
      <c r="N59" s="1"/>
      <c r="O59" s="1"/>
      <c r="P59" s="1"/>
      <c r="Q59" s="1"/>
      <c r="R59" s="1"/>
      <c r="S59" s="1"/>
      <c r="T59" s="1"/>
      <c r="U59" s="1"/>
      <c r="V59" s="1"/>
      <c r="W59" s="1"/>
      <c r="X59" s="1"/>
      <c r="Y59" s="1"/>
      <c r="Z59" s="1"/>
    </row>
    <row r="60" spans="1:26">
      <c r="A60" s="1"/>
      <c r="B60" s="16"/>
      <c r="C60" s="16"/>
      <c r="D60" s="16"/>
      <c r="E60" s="16"/>
      <c r="F60" s="16"/>
      <c r="G60" s="16"/>
      <c r="K60" s="1"/>
      <c r="L60" s="1"/>
      <c r="M60" s="1"/>
      <c r="N60" s="1"/>
      <c r="O60" s="1"/>
      <c r="P60" s="1"/>
      <c r="Q60" s="1"/>
      <c r="R60" s="1"/>
      <c r="S60" s="1"/>
      <c r="T60" s="1"/>
      <c r="U60" s="1"/>
      <c r="V60" s="1"/>
      <c r="W60" s="1"/>
      <c r="X60" s="1"/>
      <c r="Y60" s="1"/>
      <c r="Z60" s="1"/>
    </row>
    <row r="61" spans="1:26">
      <c r="A61" s="1"/>
      <c r="B61" s="16"/>
      <c r="C61" s="16"/>
      <c r="D61" s="16"/>
      <c r="E61" s="16"/>
      <c r="F61" s="16"/>
      <c r="G61" s="16"/>
      <c r="K61" s="1"/>
      <c r="L61" s="1"/>
      <c r="M61" s="1"/>
      <c r="N61" s="1"/>
      <c r="O61" s="1"/>
      <c r="P61" s="1"/>
      <c r="Q61" s="1"/>
      <c r="R61" s="1"/>
      <c r="S61" s="1"/>
      <c r="T61" s="1"/>
      <c r="U61" s="1"/>
      <c r="V61" s="1"/>
      <c r="W61" s="1"/>
      <c r="X61" s="1"/>
      <c r="Y61" s="1"/>
      <c r="Z61" s="1"/>
    </row>
    <row r="62" spans="1:26">
      <c r="A62" s="1"/>
      <c r="B62" s="16"/>
      <c r="C62" s="16"/>
      <c r="D62" s="16"/>
      <c r="E62" s="16"/>
      <c r="F62" s="16"/>
      <c r="G62" s="16"/>
      <c r="K62" s="1"/>
      <c r="L62" s="1"/>
      <c r="M62" s="1"/>
      <c r="N62" s="1"/>
      <c r="O62" s="1"/>
      <c r="P62" s="1"/>
      <c r="Q62" s="1"/>
      <c r="R62" s="1"/>
      <c r="S62" s="1"/>
      <c r="T62" s="1"/>
      <c r="U62" s="1"/>
      <c r="V62" s="1"/>
      <c r="W62" s="1"/>
      <c r="X62" s="1"/>
      <c r="Y62" s="1"/>
      <c r="Z62" s="1"/>
    </row>
    <row r="63" spans="1:26">
      <c r="A63" s="1"/>
      <c r="B63" s="16"/>
      <c r="C63" s="16"/>
      <c r="D63" s="16"/>
      <c r="E63" s="16"/>
      <c r="F63" s="16"/>
      <c r="G63" s="16"/>
      <c r="K63" s="1"/>
      <c r="L63" s="1"/>
      <c r="M63" s="1"/>
      <c r="N63" s="1"/>
      <c r="O63" s="1"/>
      <c r="P63" s="1"/>
      <c r="Q63" s="1"/>
      <c r="R63" s="1"/>
      <c r="S63" s="1"/>
      <c r="T63" s="1"/>
      <c r="U63" s="1"/>
      <c r="V63" s="1"/>
      <c r="W63" s="1"/>
      <c r="X63" s="1"/>
      <c r="Y63" s="1"/>
      <c r="Z63" s="1"/>
    </row>
    <row r="64" spans="1:26">
      <c r="A64" s="1"/>
      <c r="B64" s="16"/>
      <c r="C64" s="16"/>
      <c r="D64" s="16"/>
      <c r="E64" s="16"/>
      <c r="F64" s="16"/>
      <c r="G64" s="16"/>
      <c r="K64" s="1"/>
      <c r="L64" s="1"/>
      <c r="M64" s="1"/>
      <c r="N64" s="1"/>
      <c r="O64" s="1"/>
      <c r="P64" s="1"/>
      <c r="Q64" s="1"/>
      <c r="R64" s="1"/>
      <c r="S64" s="1"/>
      <c r="T64" s="1"/>
      <c r="U64" s="1"/>
      <c r="V64" s="1"/>
      <c r="W64" s="1"/>
      <c r="X64" s="1"/>
      <c r="Y64" s="1"/>
      <c r="Z64" s="1"/>
    </row>
    <row r="65" spans="1:26">
      <c r="A65" s="1"/>
      <c r="B65" s="16"/>
      <c r="C65" s="16"/>
      <c r="D65" s="16"/>
      <c r="E65" s="16"/>
      <c r="F65" s="16"/>
      <c r="G65" s="16"/>
      <c r="K65" s="1"/>
      <c r="L65" s="1"/>
      <c r="M65" s="1"/>
      <c r="N65" s="1"/>
      <c r="O65" s="1"/>
      <c r="P65" s="1"/>
      <c r="Q65" s="1"/>
      <c r="R65" s="1"/>
      <c r="S65" s="1"/>
      <c r="T65" s="1"/>
      <c r="U65" s="1"/>
      <c r="V65" s="1"/>
      <c r="W65" s="1"/>
      <c r="X65" s="1"/>
      <c r="Y65" s="1"/>
      <c r="Z65" s="1"/>
    </row>
    <row r="66" spans="1:26">
      <c r="A66" s="1"/>
      <c r="B66" s="16"/>
      <c r="C66" s="16"/>
      <c r="D66" s="16"/>
      <c r="E66" s="16"/>
      <c r="F66" s="16"/>
      <c r="G66" s="16"/>
      <c r="K66" s="1"/>
      <c r="L66" s="1"/>
      <c r="M66" s="1"/>
      <c r="N66" s="1"/>
      <c r="O66" s="1"/>
      <c r="P66" s="1"/>
      <c r="Q66" s="1"/>
      <c r="R66" s="1"/>
      <c r="S66" s="1"/>
      <c r="T66" s="1"/>
      <c r="U66" s="1"/>
      <c r="V66" s="1"/>
      <c r="W66" s="1"/>
      <c r="X66" s="1"/>
      <c r="Y66" s="1"/>
      <c r="Z66" s="1"/>
    </row>
    <row r="67" spans="1:26">
      <c r="A67" s="1"/>
      <c r="B67" s="16"/>
      <c r="C67" s="16"/>
      <c r="D67" s="16"/>
      <c r="E67" s="16"/>
      <c r="F67" s="16"/>
      <c r="G67" s="16"/>
      <c r="K67" s="1"/>
      <c r="L67" s="1"/>
      <c r="M67" s="1"/>
      <c r="N67" s="1"/>
      <c r="O67" s="1"/>
      <c r="P67" s="1"/>
      <c r="Q67" s="1"/>
      <c r="R67" s="1"/>
      <c r="S67" s="1"/>
      <c r="T67" s="1"/>
      <c r="U67" s="1"/>
      <c r="V67" s="1"/>
      <c r="W67" s="1"/>
      <c r="X67" s="1"/>
      <c r="Y67" s="1"/>
      <c r="Z67" s="1"/>
    </row>
    <row r="68" spans="1:26">
      <c r="A68" s="1"/>
      <c r="B68" s="16"/>
      <c r="C68" s="16"/>
      <c r="D68" s="16"/>
      <c r="E68" s="16"/>
      <c r="F68" s="16"/>
      <c r="G68" s="16"/>
      <c r="K68" s="1"/>
      <c r="L68" s="1"/>
      <c r="M68" s="1"/>
      <c r="N68" s="1"/>
      <c r="O68" s="1"/>
      <c r="P68" s="1"/>
      <c r="Q68" s="1"/>
      <c r="R68" s="1"/>
      <c r="S68" s="1"/>
      <c r="T68" s="1"/>
      <c r="U68" s="1"/>
      <c r="V68" s="1"/>
      <c r="W68" s="1"/>
      <c r="X68" s="1"/>
      <c r="Y68" s="1"/>
      <c r="Z68" s="1"/>
    </row>
    <row r="69" spans="1:26">
      <c r="A69" s="1"/>
      <c r="B69" s="16"/>
      <c r="C69" s="16"/>
      <c r="D69" s="16"/>
      <c r="E69" s="16"/>
      <c r="F69" s="16"/>
      <c r="G69" s="16"/>
      <c r="K69" s="1"/>
      <c r="L69" s="1"/>
      <c r="M69" s="1"/>
      <c r="N69" s="1"/>
      <c r="O69" s="1"/>
      <c r="P69" s="1"/>
      <c r="Q69" s="1"/>
      <c r="R69" s="1"/>
      <c r="S69" s="1"/>
      <c r="T69" s="1"/>
      <c r="U69" s="1"/>
      <c r="V69" s="1"/>
      <c r="W69" s="1"/>
      <c r="X69" s="1"/>
      <c r="Y69" s="1"/>
      <c r="Z69" s="1"/>
    </row>
    <row r="70" spans="1:26">
      <c r="A70" s="1"/>
      <c r="B70" s="16"/>
      <c r="C70" s="16"/>
      <c r="D70" s="16"/>
      <c r="E70" s="16"/>
      <c r="F70" s="16"/>
      <c r="G70" s="16"/>
      <c r="K70" s="1"/>
      <c r="L70" s="1"/>
      <c r="M70" s="1"/>
      <c r="N70" s="1"/>
      <c r="O70" s="1"/>
      <c r="P70" s="1"/>
      <c r="Q70" s="1"/>
      <c r="R70" s="1"/>
      <c r="S70" s="1"/>
      <c r="T70" s="1"/>
      <c r="U70" s="1"/>
      <c r="V70" s="1"/>
      <c r="W70" s="1"/>
      <c r="X70" s="1"/>
      <c r="Y70" s="1"/>
      <c r="Z70" s="1"/>
    </row>
    <row r="71" spans="1:26">
      <c r="A71" s="1"/>
      <c r="B71" s="16"/>
      <c r="C71" s="16"/>
      <c r="D71" s="16"/>
      <c r="E71" s="16"/>
      <c r="F71" s="16"/>
      <c r="G71" s="16"/>
      <c r="K71" s="1"/>
      <c r="L71" s="1"/>
      <c r="M71" s="1"/>
      <c r="N71" s="1"/>
      <c r="O71" s="1"/>
      <c r="P71" s="1"/>
      <c r="Q71" s="1"/>
      <c r="R71" s="1"/>
      <c r="S71" s="1"/>
      <c r="T71" s="1"/>
      <c r="U71" s="1"/>
      <c r="V71" s="1"/>
      <c r="W71" s="1"/>
      <c r="X71" s="1"/>
      <c r="Y71" s="1"/>
      <c r="Z71" s="1"/>
    </row>
    <row r="72" spans="1:26">
      <c r="A72" s="1"/>
      <c r="B72" s="16"/>
      <c r="C72" s="16"/>
      <c r="D72" s="16"/>
      <c r="E72" s="16"/>
      <c r="F72" s="16"/>
      <c r="G72" s="16"/>
      <c r="K72" s="1"/>
      <c r="L72" s="1"/>
      <c r="M72" s="1"/>
      <c r="N72" s="1"/>
      <c r="O72" s="1"/>
      <c r="P72" s="1"/>
      <c r="Q72" s="1"/>
      <c r="R72" s="1"/>
      <c r="S72" s="1"/>
      <c r="T72" s="1"/>
      <c r="U72" s="1"/>
      <c r="V72" s="1"/>
      <c r="W72" s="1"/>
      <c r="X72" s="1"/>
      <c r="Y72" s="1"/>
      <c r="Z72" s="1"/>
    </row>
    <row r="73" spans="1:26">
      <c r="A73" s="1"/>
      <c r="B73" s="16"/>
      <c r="C73" s="16"/>
      <c r="D73" s="16"/>
      <c r="E73" s="16"/>
      <c r="F73" s="16"/>
      <c r="G73" s="16"/>
      <c r="K73" s="1"/>
      <c r="L73" s="1"/>
      <c r="M73" s="1"/>
      <c r="N73" s="1"/>
      <c r="O73" s="1"/>
      <c r="P73" s="1"/>
      <c r="Q73" s="1"/>
      <c r="R73" s="1"/>
      <c r="S73" s="1"/>
      <c r="T73" s="1"/>
      <c r="U73" s="1"/>
      <c r="V73" s="1"/>
      <c r="W73" s="1"/>
      <c r="X73" s="1"/>
      <c r="Y73" s="1"/>
      <c r="Z73" s="1"/>
    </row>
    <row r="74" spans="1:26">
      <c r="A74" s="1"/>
      <c r="B74" s="16"/>
      <c r="C74" s="16"/>
      <c r="D74" s="16"/>
      <c r="E74" s="16"/>
      <c r="F74" s="16"/>
      <c r="G74" s="16"/>
      <c r="K74" s="1"/>
      <c r="L74" s="1"/>
      <c r="M74" s="1"/>
      <c r="N74" s="1"/>
      <c r="O74" s="1"/>
      <c r="P74" s="1"/>
      <c r="Q74" s="1"/>
      <c r="R74" s="1"/>
      <c r="S74" s="1"/>
      <c r="T74" s="1"/>
      <c r="U74" s="1"/>
      <c r="V74" s="1"/>
      <c r="W74" s="1"/>
      <c r="X74" s="1"/>
      <c r="Y74" s="1"/>
      <c r="Z74" s="1"/>
    </row>
    <row r="75" spans="1:26">
      <c r="A75" s="1"/>
      <c r="B75" s="16"/>
      <c r="C75" s="16"/>
      <c r="D75" s="16"/>
      <c r="E75" s="16"/>
      <c r="F75" s="16"/>
      <c r="G75" s="16"/>
      <c r="K75" s="1"/>
      <c r="L75" s="1"/>
      <c r="M75" s="1"/>
      <c r="N75" s="1"/>
      <c r="O75" s="1"/>
      <c r="P75" s="1"/>
      <c r="Q75" s="1"/>
      <c r="R75" s="1"/>
      <c r="S75" s="1"/>
      <c r="T75" s="1"/>
      <c r="U75" s="1"/>
      <c r="V75" s="1"/>
      <c r="W75" s="1"/>
      <c r="X75" s="1"/>
      <c r="Y75" s="1"/>
      <c r="Z75" s="1"/>
    </row>
    <row r="76" spans="1:26">
      <c r="A76" s="1"/>
      <c r="B76" s="16"/>
      <c r="C76" s="16"/>
      <c r="D76" s="16"/>
      <c r="E76" s="16"/>
      <c r="F76" s="16"/>
      <c r="G76" s="16"/>
      <c r="K76" s="1"/>
      <c r="L76" s="1"/>
      <c r="M76" s="1"/>
      <c r="N76" s="1"/>
      <c r="O76" s="1"/>
      <c r="P76" s="1"/>
      <c r="Q76" s="1"/>
      <c r="R76" s="1"/>
      <c r="S76" s="1"/>
      <c r="T76" s="1"/>
      <c r="U76" s="1"/>
      <c r="V76" s="1"/>
      <c r="W76" s="1"/>
      <c r="X76" s="1"/>
      <c r="Y76" s="1"/>
      <c r="Z76" s="1"/>
    </row>
    <row r="77" spans="1:26">
      <c r="A77" s="1"/>
      <c r="B77" s="16"/>
      <c r="C77" s="16"/>
      <c r="D77" s="16"/>
      <c r="E77" s="16"/>
      <c r="F77" s="16"/>
      <c r="G77" s="16"/>
      <c r="K77" s="1"/>
      <c r="L77" s="1"/>
      <c r="M77" s="1"/>
      <c r="N77" s="1"/>
      <c r="O77" s="1"/>
      <c r="P77" s="1"/>
      <c r="Q77" s="1"/>
      <c r="R77" s="1"/>
      <c r="S77" s="1"/>
      <c r="T77" s="1"/>
      <c r="U77" s="1"/>
      <c r="V77" s="1"/>
      <c r="W77" s="1"/>
      <c r="X77" s="1"/>
      <c r="Y77" s="1"/>
      <c r="Z77" s="1"/>
    </row>
    <row r="78" spans="1:26">
      <c r="A78" s="1"/>
      <c r="B78" s="16"/>
      <c r="C78" s="16"/>
      <c r="D78" s="16"/>
      <c r="E78" s="16"/>
      <c r="F78" s="16"/>
      <c r="G78" s="16"/>
      <c r="K78" s="1"/>
      <c r="L78" s="1"/>
      <c r="M78" s="1"/>
      <c r="N78" s="1"/>
      <c r="O78" s="1"/>
      <c r="P78" s="1"/>
      <c r="Q78" s="1"/>
      <c r="R78" s="1"/>
      <c r="S78" s="1"/>
      <c r="T78" s="1"/>
      <c r="U78" s="1"/>
      <c r="V78" s="1"/>
      <c r="W78" s="1"/>
      <c r="X78" s="1"/>
      <c r="Y78" s="1"/>
      <c r="Z78" s="1"/>
    </row>
    <row r="79" spans="1:26">
      <c r="A79" s="1"/>
      <c r="B79" s="16"/>
      <c r="C79" s="16"/>
      <c r="D79" s="16"/>
      <c r="E79" s="16"/>
      <c r="F79" s="16"/>
      <c r="G79" s="16"/>
      <c r="K79" s="1"/>
      <c r="L79" s="1"/>
      <c r="M79" s="1"/>
      <c r="N79" s="1"/>
      <c r="O79" s="1"/>
      <c r="P79" s="1"/>
      <c r="Q79" s="1"/>
      <c r="R79" s="1"/>
      <c r="S79" s="1"/>
      <c r="T79" s="1"/>
      <c r="U79" s="1"/>
      <c r="V79" s="1"/>
      <c r="W79" s="1"/>
      <c r="X79" s="1"/>
      <c r="Y79" s="1"/>
      <c r="Z79" s="1"/>
    </row>
    <row r="80" spans="1:26">
      <c r="A80" s="1"/>
      <c r="B80" s="16"/>
      <c r="C80" s="16"/>
      <c r="D80" s="16"/>
      <c r="E80" s="16"/>
      <c r="F80" s="16"/>
      <c r="G80" s="16"/>
      <c r="K80" s="1"/>
      <c r="L80" s="1"/>
      <c r="M80" s="1"/>
      <c r="N80" s="1"/>
      <c r="O80" s="1"/>
      <c r="P80" s="1"/>
      <c r="Q80" s="1"/>
      <c r="R80" s="1"/>
      <c r="S80" s="1"/>
      <c r="T80" s="1"/>
      <c r="U80" s="1"/>
      <c r="V80" s="1"/>
      <c r="W80" s="1"/>
      <c r="X80" s="1"/>
      <c r="Y80" s="1"/>
      <c r="Z80" s="1"/>
    </row>
    <row r="81" spans="1:26">
      <c r="A81" s="1"/>
      <c r="B81" s="16"/>
      <c r="C81" s="16"/>
      <c r="D81" s="16"/>
      <c r="E81" s="16"/>
      <c r="F81" s="16"/>
      <c r="G81" s="16"/>
      <c r="K81" s="1"/>
      <c r="L81" s="1"/>
      <c r="M81" s="1"/>
      <c r="N81" s="1"/>
      <c r="O81" s="1"/>
      <c r="P81" s="1"/>
      <c r="Q81" s="1"/>
      <c r="R81" s="1"/>
      <c r="S81" s="1"/>
      <c r="T81" s="1"/>
      <c r="U81" s="1"/>
      <c r="V81" s="1"/>
      <c r="W81" s="1"/>
      <c r="X81" s="1"/>
      <c r="Y81" s="1"/>
      <c r="Z81" s="1"/>
    </row>
    <row r="82" spans="1:26">
      <c r="A82" s="1"/>
      <c r="B82" s="16"/>
      <c r="C82" s="16"/>
      <c r="D82" s="16"/>
      <c r="E82" s="16"/>
      <c r="F82" s="16"/>
      <c r="G82" s="16"/>
      <c r="K82" s="1"/>
      <c r="L82" s="1"/>
      <c r="M82" s="1"/>
      <c r="N82" s="1"/>
      <c r="O82" s="1"/>
      <c r="P82" s="1"/>
      <c r="Q82" s="1"/>
      <c r="R82" s="1"/>
      <c r="S82" s="1"/>
      <c r="T82" s="1"/>
      <c r="U82" s="1"/>
      <c r="V82" s="1"/>
      <c r="W82" s="1"/>
      <c r="X82" s="1"/>
      <c r="Y82" s="1"/>
      <c r="Z82" s="1"/>
    </row>
    <row r="83" spans="1:26">
      <c r="A83" s="1"/>
      <c r="B83" s="16"/>
      <c r="C83" s="16"/>
      <c r="D83" s="16"/>
      <c r="E83" s="16"/>
      <c r="F83" s="16"/>
      <c r="G83" s="16"/>
      <c r="K83" s="1"/>
      <c r="L83" s="1"/>
      <c r="M83" s="1"/>
      <c r="N83" s="1"/>
      <c r="O83" s="1"/>
      <c r="P83" s="1"/>
      <c r="Q83" s="1"/>
      <c r="R83" s="1"/>
      <c r="S83" s="1"/>
      <c r="T83" s="1"/>
      <c r="U83" s="1"/>
      <c r="V83" s="1"/>
      <c r="W83" s="1"/>
      <c r="X83" s="1"/>
      <c r="Y83" s="1"/>
      <c r="Z83" s="1"/>
    </row>
    <row r="84" spans="1:26">
      <c r="A84" s="1"/>
      <c r="B84" s="16"/>
      <c r="C84" s="16"/>
      <c r="D84" s="16"/>
      <c r="E84" s="16"/>
      <c r="F84" s="16"/>
      <c r="G84" s="16"/>
      <c r="K84" s="1"/>
      <c r="L84" s="1"/>
      <c r="M84" s="1"/>
      <c r="N84" s="1"/>
      <c r="O84" s="1"/>
      <c r="P84" s="1"/>
      <c r="Q84" s="1"/>
      <c r="R84" s="1"/>
      <c r="S84" s="1"/>
      <c r="T84" s="1"/>
      <c r="U84" s="1"/>
      <c r="V84" s="1"/>
      <c r="W84" s="1"/>
      <c r="X84" s="1"/>
      <c r="Y84" s="1"/>
      <c r="Z84" s="1"/>
    </row>
    <row r="85" spans="1:26">
      <c r="A85" s="1"/>
      <c r="B85" s="16"/>
      <c r="C85" s="16"/>
      <c r="D85" s="16"/>
      <c r="E85" s="16"/>
      <c r="F85" s="16"/>
      <c r="G85" s="16"/>
      <c r="K85" s="1"/>
      <c r="L85" s="1"/>
      <c r="M85" s="1"/>
      <c r="N85" s="1"/>
      <c r="O85" s="1"/>
      <c r="P85" s="1"/>
      <c r="Q85" s="1"/>
      <c r="R85" s="1"/>
      <c r="S85" s="1"/>
      <c r="T85" s="1"/>
      <c r="U85" s="1"/>
      <c r="V85" s="1"/>
      <c r="W85" s="1"/>
      <c r="X85" s="1"/>
      <c r="Y85" s="1"/>
      <c r="Z85" s="1"/>
    </row>
    <row r="86" spans="1:26">
      <c r="A86" s="1"/>
      <c r="B86" s="16"/>
      <c r="C86" s="16"/>
      <c r="D86" s="16"/>
      <c r="E86" s="16"/>
      <c r="F86" s="16"/>
      <c r="G86" s="16"/>
      <c r="K86" s="1"/>
      <c r="L86" s="1"/>
      <c r="M86" s="1"/>
      <c r="N86" s="1"/>
      <c r="O86" s="1"/>
      <c r="P86" s="1"/>
      <c r="Q86" s="1"/>
      <c r="R86" s="1"/>
      <c r="S86" s="1"/>
      <c r="T86" s="1"/>
      <c r="U86" s="1"/>
      <c r="V86" s="1"/>
      <c r="W86" s="1"/>
      <c r="X86" s="1"/>
      <c r="Y86" s="1"/>
      <c r="Z86" s="1"/>
    </row>
    <row r="87" spans="1:26">
      <c r="A87" s="1"/>
      <c r="B87" s="16"/>
      <c r="C87" s="16"/>
      <c r="D87" s="16"/>
      <c r="E87" s="16"/>
      <c r="F87" s="16"/>
      <c r="G87" s="16"/>
      <c r="K87" s="1"/>
      <c r="L87" s="1"/>
      <c r="M87" s="1"/>
      <c r="N87" s="1"/>
      <c r="O87" s="1"/>
      <c r="P87" s="1"/>
      <c r="Q87" s="1"/>
      <c r="R87" s="1"/>
      <c r="S87" s="1"/>
      <c r="T87" s="1"/>
      <c r="U87" s="1"/>
      <c r="V87" s="1"/>
      <c r="W87" s="1"/>
      <c r="X87" s="1"/>
      <c r="Y87" s="1"/>
      <c r="Z87" s="1"/>
    </row>
    <row r="88" spans="1:26">
      <c r="A88" s="1"/>
      <c r="B88" s="16"/>
      <c r="C88" s="16"/>
      <c r="D88" s="16"/>
      <c r="E88" s="16"/>
      <c r="F88" s="16"/>
      <c r="G88" s="16"/>
      <c r="K88" s="1"/>
      <c r="L88" s="1"/>
      <c r="M88" s="1"/>
      <c r="N88" s="1"/>
      <c r="O88" s="1"/>
      <c r="P88" s="1"/>
      <c r="Q88" s="1"/>
      <c r="R88" s="1"/>
      <c r="S88" s="1"/>
      <c r="T88" s="1"/>
      <c r="U88" s="1"/>
      <c r="V88" s="1"/>
      <c r="W88" s="1"/>
      <c r="X88" s="1"/>
      <c r="Y88" s="1"/>
      <c r="Z88" s="1"/>
    </row>
    <row r="89" spans="1:26">
      <c r="A89" s="1"/>
      <c r="B89" s="16"/>
      <c r="C89" s="16"/>
      <c r="D89" s="16"/>
      <c r="E89" s="16"/>
      <c r="F89" s="16"/>
      <c r="G89" s="16"/>
      <c r="K89" s="1"/>
      <c r="L89" s="1"/>
      <c r="M89" s="1"/>
      <c r="N89" s="1"/>
      <c r="O89" s="1"/>
      <c r="P89" s="1"/>
      <c r="Q89" s="1"/>
      <c r="R89" s="1"/>
      <c r="S89" s="1"/>
      <c r="T89" s="1"/>
      <c r="U89" s="1"/>
      <c r="V89" s="1"/>
      <c r="W89" s="1"/>
      <c r="X89" s="1"/>
      <c r="Y89" s="1"/>
      <c r="Z89" s="1"/>
    </row>
    <row r="90" spans="1:26">
      <c r="A90" s="1"/>
      <c r="B90" s="16"/>
      <c r="C90" s="16"/>
      <c r="D90" s="16"/>
      <c r="E90" s="16"/>
      <c r="F90" s="16"/>
      <c r="G90" s="16"/>
      <c r="K90" s="1"/>
      <c r="L90" s="1"/>
      <c r="M90" s="1"/>
      <c r="N90" s="1"/>
      <c r="O90" s="1"/>
      <c r="P90" s="1"/>
      <c r="Q90" s="1"/>
      <c r="R90" s="1"/>
      <c r="S90" s="1"/>
      <c r="T90" s="1"/>
      <c r="U90" s="1"/>
      <c r="V90" s="1"/>
      <c r="W90" s="1"/>
      <c r="X90" s="1"/>
      <c r="Y90" s="1"/>
      <c r="Z90" s="1"/>
    </row>
    <row r="91" spans="1:26">
      <c r="A91" s="1"/>
      <c r="B91" s="16"/>
      <c r="C91" s="16"/>
      <c r="D91" s="16"/>
      <c r="E91" s="16"/>
      <c r="F91" s="16"/>
      <c r="G91" s="16"/>
      <c r="K91" s="1"/>
      <c r="L91" s="1"/>
      <c r="M91" s="1"/>
      <c r="N91" s="1"/>
      <c r="O91" s="1"/>
      <c r="P91" s="1"/>
      <c r="Q91" s="1"/>
      <c r="R91" s="1"/>
      <c r="S91" s="1"/>
      <c r="T91" s="1"/>
      <c r="U91" s="1"/>
      <c r="V91" s="1"/>
      <c r="W91" s="1"/>
      <c r="X91" s="1"/>
      <c r="Y91" s="1"/>
      <c r="Z91" s="1"/>
    </row>
    <row r="92" spans="1:26">
      <c r="A92" s="1"/>
      <c r="B92" s="16"/>
      <c r="C92" s="16"/>
      <c r="D92" s="16"/>
      <c r="E92" s="16"/>
      <c r="F92" s="16"/>
      <c r="G92" s="16"/>
      <c r="K92" s="1"/>
      <c r="L92" s="1"/>
      <c r="M92" s="1"/>
      <c r="N92" s="1"/>
      <c r="O92" s="1"/>
      <c r="P92" s="1"/>
      <c r="Q92" s="1"/>
      <c r="R92" s="1"/>
      <c r="S92" s="1"/>
      <c r="T92" s="1"/>
      <c r="U92" s="1"/>
      <c r="V92" s="1"/>
      <c r="W92" s="1"/>
      <c r="X92" s="1"/>
      <c r="Y92" s="1"/>
      <c r="Z92" s="1"/>
    </row>
    <row r="93" spans="1:26">
      <c r="A93" s="1"/>
      <c r="B93" s="16"/>
      <c r="C93" s="16"/>
      <c r="D93" s="16"/>
      <c r="E93" s="16"/>
      <c r="F93" s="16"/>
      <c r="G93" s="16"/>
      <c r="K93" s="1"/>
      <c r="L93" s="1"/>
      <c r="M93" s="1"/>
      <c r="N93" s="1"/>
      <c r="O93" s="1"/>
      <c r="P93" s="1"/>
      <c r="Q93" s="1"/>
      <c r="R93" s="1"/>
      <c r="S93" s="1"/>
      <c r="T93" s="1"/>
      <c r="U93" s="1"/>
      <c r="V93" s="1"/>
      <c r="W93" s="1"/>
      <c r="X93" s="1"/>
      <c r="Y93" s="1"/>
      <c r="Z93" s="1"/>
    </row>
    <row r="94" spans="1:26">
      <c r="A94" s="1"/>
      <c r="B94" s="16"/>
      <c r="C94" s="16"/>
      <c r="D94" s="16"/>
      <c r="E94" s="16"/>
      <c r="F94" s="16"/>
      <c r="G94" s="16"/>
      <c r="K94" s="1"/>
      <c r="L94" s="1"/>
      <c r="M94" s="1"/>
      <c r="N94" s="1"/>
      <c r="O94" s="1"/>
      <c r="P94" s="1"/>
      <c r="Q94" s="1"/>
      <c r="R94" s="1"/>
      <c r="S94" s="1"/>
      <c r="T94" s="1"/>
      <c r="U94" s="1"/>
      <c r="V94" s="1"/>
      <c r="W94" s="1"/>
      <c r="X94" s="1"/>
      <c r="Y94" s="1"/>
      <c r="Z94" s="1"/>
    </row>
    <row r="95" spans="1:26">
      <c r="A95" s="1"/>
      <c r="B95" s="16"/>
      <c r="C95" s="16"/>
      <c r="D95" s="16"/>
      <c r="E95" s="16"/>
      <c r="F95" s="16"/>
      <c r="G95" s="16"/>
      <c r="K95" s="1"/>
      <c r="L95" s="1"/>
      <c r="M95" s="1"/>
      <c r="N95" s="1"/>
      <c r="O95" s="1"/>
      <c r="P95" s="1"/>
      <c r="Q95" s="1"/>
      <c r="R95" s="1"/>
      <c r="S95" s="1"/>
      <c r="T95" s="1"/>
      <c r="U95" s="1"/>
      <c r="V95" s="1"/>
      <c r="W95" s="1"/>
      <c r="X95" s="1"/>
      <c r="Y95" s="1"/>
      <c r="Z95" s="1"/>
    </row>
    <row r="96" spans="1:26">
      <c r="A96" s="1"/>
      <c r="B96" s="16"/>
      <c r="C96" s="16"/>
      <c r="D96" s="16"/>
      <c r="E96" s="16"/>
      <c r="F96" s="16"/>
      <c r="G96" s="16"/>
      <c r="K96" s="1"/>
      <c r="L96" s="1"/>
      <c r="M96" s="1"/>
      <c r="N96" s="1"/>
      <c r="O96" s="1"/>
      <c r="P96" s="1"/>
      <c r="Q96" s="1"/>
      <c r="R96" s="1"/>
      <c r="S96" s="1"/>
      <c r="T96" s="1"/>
      <c r="U96" s="1"/>
      <c r="V96" s="1"/>
      <c r="W96" s="1"/>
      <c r="X96" s="1"/>
      <c r="Y96" s="1"/>
      <c r="Z96" s="1"/>
    </row>
    <row r="97" spans="1:26">
      <c r="A97" s="1"/>
      <c r="B97" s="16"/>
      <c r="C97" s="16"/>
      <c r="D97" s="16"/>
      <c r="E97" s="16"/>
      <c r="F97" s="16"/>
      <c r="G97" s="16"/>
      <c r="K97" s="1"/>
      <c r="L97" s="1"/>
      <c r="M97" s="1"/>
      <c r="N97" s="1"/>
      <c r="O97" s="1"/>
      <c r="P97" s="1"/>
      <c r="Q97" s="1"/>
      <c r="R97" s="1"/>
      <c r="S97" s="1"/>
      <c r="T97" s="1"/>
      <c r="U97" s="1"/>
      <c r="V97" s="1"/>
      <c r="W97" s="1"/>
      <c r="X97" s="1"/>
      <c r="Y97" s="1"/>
      <c r="Z97" s="1"/>
    </row>
    <row r="98" spans="1:26">
      <c r="A98" s="1"/>
      <c r="B98" s="16"/>
      <c r="C98" s="16"/>
      <c r="D98" s="16"/>
      <c r="E98" s="16"/>
      <c r="F98" s="16"/>
      <c r="G98" s="16"/>
      <c r="K98" s="1"/>
      <c r="L98" s="1"/>
      <c r="M98" s="1"/>
      <c r="N98" s="1"/>
      <c r="O98" s="1"/>
      <c r="P98" s="1"/>
      <c r="Q98" s="1"/>
      <c r="R98" s="1"/>
      <c r="S98" s="1"/>
      <c r="T98" s="1"/>
      <c r="U98" s="1"/>
      <c r="V98" s="1"/>
      <c r="W98" s="1"/>
      <c r="X98" s="1"/>
      <c r="Y98" s="1"/>
      <c r="Z98" s="1"/>
    </row>
    <row r="99" spans="1:26">
      <c r="A99" s="1"/>
      <c r="B99" s="16"/>
      <c r="C99" s="16"/>
      <c r="D99" s="16"/>
      <c r="E99" s="16"/>
      <c r="F99" s="16"/>
      <c r="G99" s="16"/>
      <c r="K99" s="1"/>
      <c r="L99" s="1"/>
      <c r="M99" s="1"/>
      <c r="N99" s="1"/>
      <c r="O99" s="1"/>
      <c r="P99" s="1"/>
      <c r="Q99" s="1"/>
      <c r="R99" s="1"/>
      <c r="S99" s="1"/>
      <c r="T99" s="1"/>
      <c r="U99" s="1"/>
      <c r="V99" s="1"/>
      <c r="W99" s="1"/>
      <c r="X99" s="1"/>
      <c r="Y99" s="1"/>
      <c r="Z99" s="1"/>
    </row>
    <row r="100" spans="1:26">
      <c r="A100" s="1"/>
      <c r="B100" s="16"/>
      <c r="C100" s="16"/>
      <c r="D100" s="16"/>
      <c r="E100" s="16"/>
      <c r="F100" s="16"/>
      <c r="G100" s="16"/>
      <c r="K100" s="1"/>
      <c r="L100" s="1"/>
      <c r="M100" s="1"/>
      <c r="N100" s="1"/>
      <c r="O100" s="1"/>
      <c r="P100" s="1"/>
      <c r="Q100" s="1"/>
      <c r="R100" s="1"/>
      <c r="S100" s="1"/>
      <c r="T100" s="1"/>
      <c r="U100" s="1"/>
      <c r="V100" s="1"/>
      <c r="W100" s="1"/>
      <c r="X100" s="1"/>
      <c r="Y100" s="1"/>
      <c r="Z100" s="1"/>
    </row>
    <row r="101" spans="1:26">
      <c r="A101" s="1"/>
      <c r="B101" s="16"/>
      <c r="C101" s="16"/>
      <c r="D101" s="16"/>
      <c r="E101" s="16"/>
      <c r="F101" s="16"/>
      <c r="G101" s="16"/>
      <c r="K101" s="1"/>
      <c r="L101" s="1"/>
      <c r="M101" s="1"/>
      <c r="N101" s="1"/>
      <c r="O101" s="1"/>
      <c r="P101" s="1"/>
      <c r="Q101" s="1"/>
      <c r="R101" s="1"/>
      <c r="S101" s="1"/>
      <c r="T101" s="1"/>
      <c r="U101" s="1"/>
      <c r="V101" s="1"/>
      <c r="W101" s="1"/>
      <c r="X101" s="1"/>
      <c r="Y101" s="1"/>
      <c r="Z101" s="1"/>
    </row>
    <row r="102" spans="1:26">
      <c r="A102" s="1"/>
      <c r="B102" s="16"/>
      <c r="C102" s="16"/>
      <c r="D102" s="16"/>
      <c r="E102" s="16"/>
      <c r="F102" s="16"/>
      <c r="G102" s="16"/>
      <c r="K102" s="1"/>
      <c r="L102" s="1"/>
      <c r="M102" s="1"/>
      <c r="N102" s="1"/>
      <c r="O102" s="1"/>
      <c r="P102" s="1"/>
      <c r="Q102" s="1"/>
      <c r="R102" s="1"/>
      <c r="S102" s="1"/>
      <c r="T102" s="1"/>
      <c r="U102" s="1"/>
      <c r="V102" s="1"/>
      <c r="W102" s="1"/>
      <c r="X102" s="1"/>
      <c r="Y102" s="1"/>
      <c r="Z102" s="1"/>
    </row>
    <row r="103" spans="1:26">
      <c r="A103" s="1"/>
      <c r="B103" s="16"/>
      <c r="C103" s="16"/>
      <c r="D103" s="16"/>
      <c r="E103" s="16"/>
      <c r="F103" s="16"/>
      <c r="G103" s="16"/>
      <c r="K103" s="1"/>
      <c r="L103" s="1"/>
      <c r="M103" s="1"/>
      <c r="N103" s="1"/>
      <c r="O103" s="1"/>
      <c r="P103" s="1"/>
      <c r="Q103" s="1"/>
      <c r="R103" s="1"/>
      <c r="S103" s="1"/>
      <c r="T103" s="1"/>
      <c r="U103" s="1"/>
      <c r="V103" s="1"/>
      <c r="W103" s="1"/>
      <c r="X103" s="1"/>
      <c r="Y103" s="1"/>
      <c r="Z103" s="1"/>
    </row>
    <row r="104" spans="1:26">
      <c r="A104" s="1"/>
      <c r="B104" s="16"/>
      <c r="C104" s="16"/>
      <c r="D104" s="16"/>
      <c r="E104" s="16"/>
      <c r="F104" s="16"/>
      <c r="G104" s="16"/>
      <c r="K104" s="1"/>
      <c r="L104" s="1"/>
      <c r="M104" s="1"/>
      <c r="N104" s="1"/>
      <c r="O104" s="1"/>
      <c r="P104" s="1"/>
      <c r="Q104" s="1"/>
      <c r="R104" s="1"/>
      <c r="S104" s="1"/>
      <c r="T104" s="1"/>
      <c r="U104" s="1"/>
      <c r="V104" s="1"/>
      <c r="W104" s="1"/>
      <c r="X104" s="1"/>
      <c r="Y104" s="1"/>
      <c r="Z104" s="1"/>
    </row>
    <row r="105" spans="1:26">
      <c r="A105" s="1"/>
      <c r="B105" s="16"/>
      <c r="C105" s="16"/>
      <c r="D105" s="16"/>
      <c r="E105" s="16"/>
      <c r="F105" s="16"/>
      <c r="G105" s="16"/>
      <c r="K105" s="1"/>
      <c r="L105" s="1"/>
      <c r="M105" s="1"/>
      <c r="N105" s="1"/>
      <c r="O105" s="1"/>
      <c r="P105" s="1"/>
      <c r="Q105" s="1"/>
      <c r="R105" s="1"/>
      <c r="S105" s="1"/>
      <c r="T105" s="1"/>
      <c r="U105" s="1"/>
      <c r="V105" s="1"/>
      <c r="W105" s="1"/>
      <c r="X105" s="1"/>
      <c r="Y105" s="1"/>
      <c r="Z105" s="1"/>
    </row>
    <row r="106" spans="1:26">
      <c r="A106" s="1"/>
      <c r="B106" s="16"/>
      <c r="C106" s="16"/>
      <c r="D106" s="16"/>
      <c r="E106" s="16"/>
      <c r="F106" s="16"/>
      <c r="G106" s="16"/>
      <c r="K106" s="1"/>
      <c r="L106" s="1"/>
      <c r="M106" s="1"/>
      <c r="N106" s="1"/>
      <c r="O106" s="1"/>
      <c r="P106" s="1"/>
      <c r="Q106" s="1"/>
      <c r="R106" s="1"/>
      <c r="S106" s="1"/>
      <c r="T106" s="1"/>
      <c r="U106" s="1"/>
      <c r="V106" s="1"/>
      <c r="W106" s="1"/>
      <c r="X106" s="1"/>
      <c r="Y106" s="1"/>
      <c r="Z106" s="1"/>
    </row>
    <row r="107" spans="1:26">
      <c r="A107" s="1"/>
      <c r="B107" s="16"/>
      <c r="C107" s="16"/>
      <c r="D107" s="16"/>
      <c r="E107" s="16"/>
      <c r="F107" s="16"/>
      <c r="G107" s="16"/>
      <c r="K107" s="1"/>
      <c r="L107" s="1"/>
      <c r="M107" s="1"/>
      <c r="N107" s="1"/>
      <c r="O107" s="1"/>
      <c r="P107" s="1"/>
      <c r="Q107" s="1"/>
      <c r="R107" s="1"/>
      <c r="S107" s="1"/>
      <c r="T107" s="1"/>
      <c r="U107" s="1"/>
      <c r="V107" s="1"/>
      <c r="W107" s="1"/>
      <c r="X107" s="1"/>
      <c r="Y107" s="1"/>
      <c r="Z107" s="1"/>
    </row>
    <row r="108" spans="1:26">
      <c r="A108" s="1"/>
      <c r="B108" s="16"/>
      <c r="C108" s="16"/>
      <c r="D108" s="16"/>
      <c r="E108" s="16"/>
      <c r="F108" s="16"/>
      <c r="G108" s="16"/>
      <c r="K108" s="1"/>
      <c r="L108" s="1"/>
      <c r="M108" s="1"/>
      <c r="N108" s="1"/>
      <c r="O108" s="1"/>
      <c r="P108" s="1"/>
      <c r="Q108" s="1"/>
      <c r="R108" s="1"/>
      <c r="S108" s="1"/>
      <c r="T108" s="1"/>
      <c r="U108" s="1"/>
      <c r="V108" s="1"/>
      <c r="W108" s="1"/>
      <c r="X108" s="1"/>
      <c r="Y108" s="1"/>
      <c r="Z108" s="1"/>
    </row>
    <row r="109" spans="1:26">
      <c r="A109" s="1"/>
      <c r="B109" s="16"/>
      <c r="C109" s="16"/>
      <c r="D109" s="16"/>
      <c r="E109" s="16"/>
      <c r="F109" s="16"/>
      <c r="G109" s="16"/>
      <c r="K109" s="1"/>
      <c r="L109" s="1"/>
      <c r="M109" s="1"/>
      <c r="N109" s="1"/>
      <c r="O109" s="1"/>
      <c r="P109" s="1"/>
      <c r="Q109" s="1"/>
      <c r="R109" s="1"/>
      <c r="S109" s="1"/>
      <c r="T109" s="1"/>
      <c r="U109" s="1"/>
      <c r="V109" s="1"/>
      <c r="W109" s="1"/>
      <c r="X109" s="1"/>
      <c r="Y109" s="1"/>
      <c r="Z109" s="1"/>
    </row>
    <row r="110" spans="1:26">
      <c r="A110" s="1"/>
      <c r="B110" s="16"/>
      <c r="C110" s="16"/>
      <c r="D110" s="16"/>
      <c r="E110" s="16"/>
      <c r="F110" s="16"/>
      <c r="G110" s="16"/>
      <c r="K110" s="1"/>
      <c r="L110" s="1"/>
      <c r="M110" s="1"/>
      <c r="N110" s="1"/>
      <c r="O110" s="1"/>
      <c r="P110" s="1"/>
      <c r="Q110" s="1"/>
      <c r="R110" s="1"/>
      <c r="S110" s="1"/>
      <c r="T110" s="1"/>
      <c r="U110" s="1"/>
      <c r="V110" s="1"/>
      <c r="W110" s="1"/>
      <c r="X110" s="1"/>
      <c r="Y110" s="1"/>
      <c r="Z110" s="1"/>
    </row>
    <row r="111" spans="1:26">
      <c r="A111" s="1"/>
      <c r="B111" s="16"/>
      <c r="C111" s="16"/>
      <c r="D111" s="16"/>
      <c r="E111" s="16"/>
      <c r="F111" s="16"/>
      <c r="G111" s="16"/>
      <c r="K111" s="1"/>
      <c r="L111" s="1"/>
      <c r="M111" s="1"/>
      <c r="N111" s="1"/>
      <c r="O111" s="1"/>
      <c r="P111" s="1"/>
      <c r="Q111" s="1"/>
      <c r="R111" s="1"/>
      <c r="S111" s="1"/>
      <c r="T111" s="1"/>
      <c r="U111" s="1"/>
      <c r="V111" s="1"/>
      <c r="W111" s="1"/>
      <c r="X111" s="1"/>
      <c r="Y111" s="1"/>
      <c r="Z111" s="1"/>
    </row>
    <row r="112" spans="1:26">
      <c r="A112" s="1"/>
      <c r="B112" s="16"/>
      <c r="C112" s="16"/>
      <c r="D112" s="16"/>
      <c r="E112" s="16"/>
      <c r="F112" s="16"/>
      <c r="G112" s="16"/>
      <c r="K112" s="1"/>
      <c r="L112" s="1"/>
      <c r="M112" s="1"/>
      <c r="N112" s="1"/>
      <c r="O112" s="1"/>
      <c r="P112" s="1"/>
      <c r="Q112" s="1"/>
      <c r="R112" s="1"/>
      <c r="S112" s="1"/>
      <c r="T112" s="1"/>
      <c r="U112" s="1"/>
      <c r="V112" s="1"/>
      <c r="W112" s="1"/>
      <c r="X112" s="1"/>
      <c r="Y112" s="1"/>
      <c r="Z112" s="1"/>
    </row>
    <row r="113" spans="1:26">
      <c r="A113" s="1"/>
      <c r="B113" s="16"/>
      <c r="C113" s="16"/>
      <c r="D113" s="16"/>
      <c r="E113" s="16"/>
      <c r="F113" s="16"/>
      <c r="G113" s="16"/>
      <c r="K113" s="1"/>
      <c r="L113" s="1"/>
      <c r="M113" s="1"/>
      <c r="N113" s="1"/>
      <c r="O113" s="1"/>
      <c r="P113" s="1"/>
      <c r="Q113" s="1"/>
      <c r="R113" s="1"/>
      <c r="S113" s="1"/>
      <c r="T113" s="1"/>
      <c r="U113" s="1"/>
      <c r="V113" s="1"/>
      <c r="W113" s="1"/>
      <c r="X113" s="1"/>
      <c r="Y113" s="1"/>
      <c r="Z113" s="1"/>
    </row>
    <row r="114" spans="1:26">
      <c r="A114" s="1"/>
      <c r="B114" s="16"/>
      <c r="C114" s="16"/>
      <c r="D114" s="16"/>
      <c r="E114" s="16"/>
      <c r="F114" s="16"/>
      <c r="G114" s="16"/>
      <c r="K114" s="1"/>
      <c r="L114" s="1"/>
      <c r="M114" s="1"/>
      <c r="N114" s="1"/>
      <c r="O114" s="1"/>
      <c r="P114" s="1"/>
      <c r="Q114" s="1"/>
      <c r="R114" s="1"/>
      <c r="S114" s="1"/>
      <c r="T114" s="1"/>
      <c r="U114" s="1"/>
      <c r="V114" s="1"/>
      <c r="W114" s="1"/>
      <c r="X114" s="1"/>
      <c r="Y114" s="1"/>
      <c r="Z114" s="1"/>
    </row>
    <row r="115" spans="1:26">
      <c r="A115" s="1"/>
      <c r="B115" s="16"/>
      <c r="C115" s="16"/>
      <c r="D115" s="16"/>
      <c r="E115" s="16"/>
      <c r="F115" s="16"/>
      <c r="G115" s="16"/>
      <c r="K115" s="1"/>
      <c r="L115" s="1"/>
      <c r="M115" s="1"/>
      <c r="N115" s="1"/>
      <c r="O115" s="1"/>
      <c r="P115" s="1"/>
      <c r="Q115" s="1"/>
      <c r="R115" s="1"/>
      <c r="S115" s="1"/>
      <c r="T115" s="1"/>
      <c r="U115" s="1"/>
      <c r="V115" s="1"/>
      <c r="W115" s="1"/>
      <c r="X115" s="1"/>
      <c r="Y115" s="1"/>
      <c r="Z115" s="1"/>
    </row>
    <row r="116" spans="1:26">
      <c r="A116" s="1"/>
      <c r="B116" s="16"/>
      <c r="C116" s="16"/>
      <c r="D116" s="16"/>
      <c r="E116" s="16"/>
      <c r="F116" s="16"/>
      <c r="G116" s="16"/>
      <c r="K116" s="1"/>
      <c r="L116" s="1"/>
      <c r="M116" s="1"/>
      <c r="N116" s="1"/>
      <c r="O116" s="1"/>
      <c r="P116" s="1"/>
      <c r="Q116" s="1"/>
      <c r="R116" s="1"/>
      <c r="S116" s="1"/>
      <c r="T116" s="1"/>
      <c r="U116" s="1"/>
      <c r="V116" s="1"/>
      <c r="W116" s="1"/>
      <c r="X116" s="1"/>
      <c r="Y116" s="1"/>
      <c r="Z116" s="1"/>
    </row>
    <row r="117" spans="1:26">
      <c r="A117" s="1"/>
      <c r="B117" s="16"/>
      <c r="C117" s="16"/>
      <c r="D117" s="16"/>
      <c r="E117" s="16"/>
      <c r="F117" s="16"/>
      <c r="G117" s="16"/>
      <c r="K117" s="1"/>
      <c r="L117" s="1"/>
      <c r="M117" s="1"/>
      <c r="N117" s="1"/>
      <c r="O117" s="1"/>
      <c r="P117" s="1"/>
      <c r="Q117" s="1"/>
      <c r="R117" s="1"/>
      <c r="S117" s="1"/>
      <c r="T117" s="1"/>
      <c r="U117" s="1"/>
      <c r="V117" s="1"/>
      <c r="W117" s="1"/>
      <c r="X117" s="1"/>
      <c r="Y117" s="1"/>
      <c r="Z117" s="1"/>
    </row>
    <row r="118" spans="1:26">
      <c r="A118" s="1"/>
      <c r="B118" s="16"/>
      <c r="C118" s="16"/>
      <c r="D118" s="16"/>
      <c r="E118" s="16"/>
      <c r="F118" s="16"/>
      <c r="G118" s="16"/>
      <c r="K118" s="1"/>
      <c r="L118" s="1"/>
      <c r="M118" s="1"/>
      <c r="N118" s="1"/>
      <c r="O118" s="1"/>
      <c r="P118" s="1"/>
      <c r="Q118" s="1"/>
      <c r="R118" s="1"/>
      <c r="S118" s="1"/>
      <c r="T118" s="1"/>
      <c r="U118" s="1"/>
      <c r="V118" s="1"/>
      <c r="W118" s="1"/>
      <c r="X118" s="1"/>
      <c r="Y118" s="1"/>
      <c r="Z118" s="1"/>
    </row>
    <row r="119" spans="1:26">
      <c r="A119" s="1"/>
      <c r="B119" s="16"/>
      <c r="C119" s="16"/>
      <c r="D119" s="16"/>
      <c r="E119" s="16"/>
      <c r="F119" s="16"/>
      <c r="G119" s="16"/>
      <c r="K119" s="1"/>
      <c r="L119" s="1"/>
      <c r="M119" s="1"/>
      <c r="N119" s="1"/>
      <c r="O119" s="1"/>
      <c r="P119" s="1"/>
      <c r="Q119" s="1"/>
      <c r="R119" s="1"/>
      <c r="S119" s="1"/>
      <c r="T119" s="1"/>
      <c r="U119" s="1"/>
      <c r="V119" s="1"/>
      <c r="W119" s="1"/>
      <c r="X119" s="1"/>
      <c r="Y119" s="1"/>
      <c r="Z119" s="1"/>
    </row>
    <row r="120" spans="1:26">
      <c r="A120" s="1"/>
      <c r="B120" s="16"/>
      <c r="C120" s="16"/>
      <c r="D120" s="16"/>
      <c r="E120" s="16"/>
      <c r="F120" s="16"/>
      <c r="G120" s="16"/>
      <c r="K120" s="1"/>
      <c r="L120" s="1"/>
      <c r="M120" s="1"/>
      <c r="N120" s="1"/>
      <c r="O120" s="1"/>
      <c r="P120" s="1"/>
      <c r="Q120" s="1"/>
      <c r="R120" s="1"/>
      <c r="S120" s="1"/>
      <c r="T120" s="1"/>
      <c r="U120" s="1"/>
      <c r="V120" s="1"/>
      <c r="W120" s="1"/>
      <c r="X120" s="1"/>
      <c r="Y120" s="1"/>
      <c r="Z120" s="1"/>
    </row>
    <row r="121" spans="1:26">
      <c r="A121" s="1"/>
      <c r="B121" s="16"/>
      <c r="C121" s="16"/>
      <c r="D121" s="16"/>
      <c r="E121" s="16"/>
      <c r="F121" s="16"/>
      <c r="G121" s="16"/>
      <c r="K121" s="1"/>
      <c r="L121" s="1"/>
      <c r="M121" s="1"/>
      <c r="N121" s="1"/>
      <c r="O121" s="1"/>
      <c r="P121" s="1"/>
      <c r="Q121" s="1"/>
      <c r="R121" s="1"/>
      <c r="S121" s="1"/>
      <c r="T121" s="1"/>
      <c r="U121" s="1"/>
      <c r="V121" s="1"/>
      <c r="W121" s="1"/>
      <c r="X121" s="1"/>
      <c r="Y121" s="1"/>
      <c r="Z121" s="1"/>
    </row>
    <row r="122" spans="1:26">
      <c r="A122" s="1"/>
      <c r="B122" s="16"/>
      <c r="C122" s="16"/>
      <c r="D122" s="16"/>
      <c r="E122" s="16"/>
      <c r="F122" s="16"/>
      <c r="G122" s="16"/>
      <c r="K122" s="1"/>
      <c r="L122" s="1"/>
      <c r="M122" s="1"/>
      <c r="N122" s="1"/>
      <c r="O122" s="1"/>
      <c r="P122" s="1"/>
      <c r="Q122" s="1"/>
      <c r="R122" s="1"/>
      <c r="S122" s="1"/>
      <c r="T122" s="1"/>
      <c r="U122" s="1"/>
      <c r="V122" s="1"/>
      <c r="W122" s="1"/>
      <c r="X122" s="1"/>
      <c r="Y122" s="1"/>
      <c r="Z122" s="1"/>
    </row>
    <row r="123" spans="1:26">
      <c r="A123" s="1"/>
      <c r="B123" s="16"/>
      <c r="C123" s="16"/>
      <c r="D123" s="16"/>
      <c r="E123" s="16"/>
      <c r="F123" s="16"/>
      <c r="G123" s="16"/>
      <c r="K123" s="1"/>
      <c r="L123" s="1"/>
      <c r="M123" s="1"/>
      <c r="N123" s="1"/>
      <c r="O123" s="1"/>
      <c r="P123" s="1"/>
      <c r="Q123" s="1"/>
      <c r="R123" s="1"/>
      <c r="S123" s="1"/>
      <c r="T123" s="1"/>
      <c r="U123" s="1"/>
      <c r="V123" s="1"/>
      <c r="W123" s="1"/>
      <c r="X123" s="1"/>
      <c r="Y123" s="1"/>
      <c r="Z123" s="1"/>
    </row>
    <row r="124" spans="1:26">
      <c r="A124" s="1"/>
      <c r="B124" s="16"/>
      <c r="C124" s="16"/>
      <c r="D124" s="16"/>
      <c r="E124" s="16"/>
      <c r="F124" s="16"/>
      <c r="G124" s="16"/>
      <c r="K124" s="1"/>
      <c r="L124" s="1"/>
      <c r="M124" s="1"/>
      <c r="N124" s="1"/>
      <c r="O124" s="1"/>
      <c r="P124" s="1"/>
      <c r="Q124" s="1"/>
      <c r="R124" s="1"/>
      <c r="S124" s="1"/>
      <c r="T124" s="1"/>
      <c r="U124" s="1"/>
      <c r="V124" s="1"/>
      <c r="W124" s="1"/>
      <c r="X124" s="1"/>
      <c r="Y124" s="1"/>
      <c r="Z124" s="1"/>
    </row>
    <row r="125" spans="1:26">
      <c r="A125" s="1"/>
      <c r="B125" s="16"/>
      <c r="C125" s="16"/>
      <c r="D125" s="16"/>
      <c r="E125" s="16"/>
      <c r="F125" s="16"/>
      <c r="G125" s="16"/>
      <c r="K125" s="1"/>
      <c r="L125" s="1"/>
      <c r="M125" s="1"/>
      <c r="N125" s="1"/>
      <c r="O125" s="1"/>
      <c r="P125" s="1"/>
      <c r="Q125" s="1"/>
      <c r="R125" s="1"/>
      <c r="S125" s="1"/>
      <c r="T125" s="1"/>
      <c r="U125" s="1"/>
      <c r="V125" s="1"/>
      <c r="W125" s="1"/>
      <c r="X125" s="1"/>
      <c r="Y125" s="1"/>
      <c r="Z125" s="1"/>
    </row>
    <row r="126" spans="1:26">
      <c r="A126" s="1"/>
      <c r="B126" s="16"/>
      <c r="C126" s="16"/>
      <c r="D126" s="16"/>
      <c r="E126" s="16"/>
      <c r="F126" s="16"/>
      <c r="G126" s="16"/>
      <c r="K126" s="1"/>
      <c r="L126" s="1"/>
      <c r="M126" s="1"/>
      <c r="N126" s="1"/>
      <c r="O126" s="1"/>
      <c r="P126" s="1"/>
      <c r="Q126" s="1"/>
      <c r="R126" s="1"/>
      <c r="S126" s="1"/>
      <c r="T126" s="1"/>
      <c r="U126" s="1"/>
      <c r="V126" s="1"/>
      <c r="W126" s="1"/>
      <c r="X126" s="1"/>
      <c r="Y126" s="1"/>
      <c r="Z126" s="1"/>
    </row>
    <row r="127" spans="1:26">
      <c r="A127" s="1"/>
      <c r="B127" s="16"/>
      <c r="C127" s="16"/>
      <c r="D127" s="16"/>
      <c r="E127" s="16"/>
      <c r="F127" s="16"/>
      <c r="G127" s="16"/>
      <c r="K127" s="1"/>
      <c r="L127" s="1"/>
      <c r="M127" s="1"/>
      <c r="N127" s="1"/>
      <c r="O127" s="1"/>
      <c r="P127" s="1"/>
      <c r="Q127" s="1"/>
      <c r="R127" s="1"/>
      <c r="S127" s="1"/>
      <c r="T127" s="1"/>
      <c r="U127" s="1"/>
      <c r="V127" s="1"/>
      <c r="W127" s="1"/>
      <c r="X127" s="1"/>
      <c r="Y127" s="1"/>
      <c r="Z127" s="1"/>
    </row>
    <row r="128" spans="1:26">
      <c r="A128" s="1"/>
      <c r="B128" s="16"/>
      <c r="C128" s="16"/>
      <c r="D128" s="16"/>
      <c r="E128" s="16"/>
      <c r="F128" s="16"/>
      <c r="G128" s="16"/>
      <c r="K128" s="1"/>
      <c r="L128" s="1"/>
      <c r="M128" s="1"/>
      <c r="N128" s="1"/>
      <c r="O128" s="1"/>
      <c r="P128" s="1"/>
      <c r="Q128" s="1"/>
      <c r="R128" s="1"/>
      <c r="S128" s="1"/>
      <c r="T128" s="1"/>
      <c r="U128" s="1"/>
      <c r="V128" s="1"/>
      <c r="W128" s="1"/>
      <c r="X128" s="1"/>
      <c r="Y128" s="1"/>
      <c r="Z128" s="1"/>
    </row>
    <row r="129" spans="1:26">
      <c r="A129" s="1"/>
      <c r="B129" s="16"/>
      <c r="C129" s="16"/>
      <c r="D129" s="16"/>
      <c r="E129" s="16"/>
      <c r="F129" s="16"/>
      <c r="G129" s="16"/>
      <c r="K129" s="1"/>
      <c r="L129" s="1"/>
      <c r="M129" s="1"/>
      <c r="N129" s="1"/>
      <c r="O129" s="1"/>
      <c r="P129" s="1"/>
      <c r="Q129" s="1"/>
      <c r="R129" s="1"/>
      <c r="S129" s="1"/>
      <c r="T129" s="1"/>
      <c r="U129" s="1"/>
      <c r="V129" s="1"/>
      <c r="W129" s="1"/>
      <c r="X129" s="1"/>
      <c r="Y129" s="1"/>
      <c r="Z129" s="1"/>
    </row>
    <row r="130" spans="1:26">
      <c r="A130" s="1"/>
      <c r="B130" s="16"/>
      <c r="C130" s="16"/>
      <c r="D130" s="16"/>
      <c r="E130" s="16"/>
      <c r="F130" s="16"/>
      <c r="G130" s="16"/>
      <c r="K130" s="1"/>
      <c r="L130" s="1"/>
      <c r="M130" s="1"/>
      <c r="N130" s="1"/>
      <c r="O130" s="1"/>
      <c r="P130" s="1"/>
      <c r="Q130" s="1"/>
      <c r="R130" s="1"/>
      <c r="S130" s="1"/>
      <c r="T130" s="1"/>
      <c r="U130" s="1"/>
      <c r="V130" s="1"/>
      <c r="W130" s="1"/>
      <c r="X130" s="1"/>
      <c r="Y130" s="1"/>
      <c r="Z130" s="1"/>
    </row>
    <row r="131" spans="1:26">
      <c r="A131" s="1"/>
      <c r="B131" s="16"/>
      <c r="C131" s="16"/>
      <c r="D131" s="16"/>
      <c r="E131" s="16"/>
      <c r="F131" s="16"/>
      <c r="G131" s="16"/>
      <c r="K131" s="1"/>
      <c r="L131" s="1"/>
      <c r="M131" s="1"/>
      <c r="N131" s="1"/>
      <c r="O131" s="1"/>
      <c r="P131" s="1"/>
      <c r="Q131" s="1"/>
      <c r="R131" s="1"/>
      <c r="S131" s="1"/>
      <c r="T131" s="1"/>
      <c r="U131" s="1"/>
      <c r="V131" s="1"/>
      <c r="W131" s="1"/>
      <c r="X131" s="1"/>
      <c r="Y131" s="1"/>
      <c r="Z131" s="1"/>
    </row>
    <row r="132" spans="1:26">
      <c r="A132" s="1"/>
      <c r="B132" s="16"/>
      <c r="C132" s="16"/>
      <c r="D132" s="16"/>
      <c r="E132" s="16"/>
      <c r="F132" s="16"/>
      <c r="G132" s="16"/>
      <c r="K132" s="1"/>
      <c r="L132" s="1"/>
      <c r="M132" s="1"/>
      <c r="N132" s="1"/>
      <c r="O132" s="1"/>
      <c r="P132" s="1"/>
      <c r="Q132" s="1"/>
      <c r="R132" s="1"/>
      <c r="S132" s="1"/>
      <c r="T132" s="1"/>
      <c r="U132" s="1"/>
      <c r="V132" s="1"/>
      <c r="W132" s="1"/>
      <c r="X132" s="1"/>
      <c r="Y132" s="1"/>
      <c r="Z132" s="1"/>
    </row>
    <row r="133" spans="1:26">
      <c r="A133" s="1"/>
      <c r="B133" s="16"/>
      <c r="C133" s="16"/>
      <c r="D133" s="16"/>
      <c r="E133" s="16"/>
      <c r="F133" s="16"/>
      <c r="G133" s="16"/>
      <c r="K133" s="1"/>
      <c r="L133" s="1"/>
      <c r="M133" s="1"/>
      <c r="N133" s="1"/>
      <c r="O133" s="1"/>
      <c r="P133" s="1"/>
      <c r="Q133" s="1"/>
      <c r="R133" s="1"/>
      <c r="S133" s="1"/>
      <c r="T133" s="1"/>
      <c r="U133" s="1"/>
      <c r="V133" s="1"/>
      <c r="W133" s="1"/>
      <c r="X133" s="1"/>
      <c r="Y133" s="1"/>
      <c r="Z133" s="1"/>
    </row>
    <row r="134" spans="1:26">
      <c r="A134" s="1"/>
      <c r="B134" s="16"/>
      <c r="C134" s="16"/>
      <c r="D134" s="16"/>
      <c r="E134" s="16"/>
      <c r="F134" s="16"/>
      <c r="G134" s="16"/>
      <c r="K134" s="1"/>
      <c r="L134" s="1"/>
      <c r="M134" s="1"/>
      <c r="N134" s="1"/>
      <c r="O134" s="1"/>
      <c r="P134" s="1"/>
      <c r="Q134" s="1"/>
      <c r="R134" s="1"/>
      <c r="S134" s="1"/>
      <c r="T134" s="1"/>
      <c r="U134" s="1"/>
      <c r="V134" s="1"/>
      <c r="W134" s="1"/>
      <c r="X134" s="1"/>
      <c r="Y134" s="1"/>
      <c r="Z134" s="1"/>
    </row>
    <row r="135" spans="1:26">
      <c r="A135" s="1"/>
      <c r="B135" s="16"/>
      <c r="C135" s="16"/>
      <c r="D135" s="16"/>
      <c r="E135" s="16"/>
      <c r="F135" s="16"/>
      <c r="G135" s="16"/>
      <c r="K135" s="1"/>
      <c r="L135" s="1"/>
      <c r="M135" s="1"/>
      <c r="N135" s="1"/>
      <c r="O135" s="1"/>
      <c r="P135" s="1"/>
      <c r="Q135" s="1"/>
      <c r="R135" s="1"/>
      <c r="S135" s="1"/>
      <c r="T135" s="1"/>
      <c r="U135" s="1"/>
      <c r="V135" s="1"/>
      <c r="W135" s="1"/>
      <c r="X135" s="1"/>
      <c r="Y135" s="1"/>
      <c r="Z135" s="1"/>
    </row>
    <row r="136" spans="1:26">
      <c r="A136" s="1"/>
      <c r="B136" s="16"/>
      <c r="C136" s="16"/>
      <c r="D136" s="16"/>
      <c r="E136" s="16"/>
      <c r="F136" s="16"/>
      <c r="G136" s="16"/>
      <c r="K136" s="1"/>
      <c r="L136" s="1"/>
      <c r="M136" s="1"/>
      <c r="N136" s="1"/>
      <c r="O136" s="1"/>
      <c r="P136" s="1"/>
      <c r="Q136" s="1"/>
      <c r="R136" s="1"/>
      <c r="S136" s="1"/>
      <c r="T136" s="1"/>
      <c r="U136" s="1"/>
      <c r="V136" s="1"/>
      <c r="W136" s="1"/>
      <c r="X136" s="1"/>
      <c r="Y136" s="1"/>
      <c r="Z136" s="1"/>
    </row>
    <row r="137" spans="1:26">
      <c r="A137" s="1"/>
      <c r="B137" s="16"/>
      <c r="C137" s="16"/>
      <c r="D137" s="16"/>
      <c r="E137" s="16"/>
      <c r="F137" s="16"/>
      <c r="G137" s="16"/>
      <c r="K137" s="1"/>
      <c r="L137" s="1"/>
      <c r="M137" s="1"/>
      <c r="N137" s="1"/>
      <c r="O137" s="1"/>
      <c r="P137" s="1"/>
      <c r="Q137" s="1"/>
      <c r="R137" s="1"/>
      <c r="S137" s="1"/>
      <c r="T137" s="1"/>
      <c r="U137" s="1"/>
      <c r="V137" s="1"/>
      <c r="W137" s="1"/>
      <c r="X137" s="1"/>
      <c r="Y137" s="1"/>
      <c r="Z137" s="1"/>
    </row>
    <row r="138" spans="1:26">
      <c r="A138" s="1"/>
      <c r="B138" s="16"/>
      <c r="C138" s="16"/>
      <c r="D138" s="16"/>
      <c r="E138" s="16"/>
      <c r="F138" s="16"/>
      <c r="G138" s="16"/>
      <c r="K138" s="1"/>
      <c r="L138" s="1"/>
      <c r="M138" s="1"/>
      <c r="N138" s="1"/>
      <c r="O138" s="1"/>
      <c r="P138" s="1"/>
      <c r="Q138" s="1"/>
      <c r="R138" s="1"/>
      <c r="S138" s="1"/>
      <c r="T138" s="1"/>
      <c r="U138" s="1"/>
      <c r="V138" s="1"/>
      <c r="W138" s="1"/>
      <c r="X138" s="1"/>
      <c r="Y138" s="1"/>
      <c r="Z138" s="1"/>
    </row>
    <row r="139" spans="1:26">
      <c r="A139" s="1"/>
      <c r="B139" s="16"/>
      <c r="C139" s="16"/>
      <c r="D139" s="16"/>
      <c r="E139" s="16"/>
      <c r="F139" s="16"/>
      <c r="G139" s="16"/>
      <c r="K139" s="1"/>
      <c r="L139" s="1"/>
      <c r="M139" s="1"/>
      <c r="N139" s="1"/>
      <c r="O139" s="1"/>
      <c r="P139" s="1"/>
      <c r="Q139" s="1"/>
      <c r="R139" s="1"/>
      <c r="S139" s="1"/>
      <c r="T139" s="1"/>
      <c r="U139" s="1"/>
      <c r="V139" s="1"/>
      <c r="W139" s="1"/>
      <c r="X139" s="1"/>
      <c r="Y139" s="1"/>
      <c r="Z139" s="1"/>
    </row>
    <row r="140" spans="1:26">
      <c r="A140" s="1"/>
      <c r="B140" s="16"/>
      <c r="C140" s="16"/>
      <c r="D140" s="16"/>
      <c r="E140" s="16"/>
      <c r="F140" s="16"/>
      <c r="G140" s="16"/>
      <c r="K140" s="1"/>
      <c r="L140" s="1"/>
      <c r="M140" s="1"/>
      <c r="N140" s="1"/>
      <c r="O140" s="1"/>
      <c r="P140" s="1"/>
      <c r="Q140" s="1"/>
      <c r="R140" s="1"/>
      <c r="S140" s="1"/>
      <c r="T140" s="1"/>
      <c r="U140" s="1"/>
      <c r="V140" s="1"/>
      <c r="W140" s="1"/>
      <c r="X140" s="1"/>
      <c r="Y140" s="1"/>
      <c r="Z140" s="1"/>
    </row>
    <row r="141" spans="1:26">
      <c r="A141" s="1"/>
      <c r="B141" s="16"/>
      <c r="C141" s="16"/>
      <c r="D141" s="16"/>
      <c r="E141" s="16"/>
      <c r="F141" s="16"/>
      <c r="G141" s="16"/>
      <c r="K141" s="1"/>
      <c r="L141" s="1"/>
      <c r="M141" s="1"/>
      <c r="N141" s="1"/>
      <c r="O141" s="1"/>
      <c r="P141" s="1"/>
      <c r="Q141" s="1"/>
      <c r="R141" s="1"/>
      <c r="S141" s="1"/>
      <c r="T141" s="1"/>
      <c r="U141" s="1"/>
      <c r="V141" s="1"/>
      <c r="W141" s="1"/>
      <c r="X141" s="1"/>
      <c r="Y141" s="1"/>
      <c r="Z141" s="1"/>
    </row>
    <row r="142" spans="1:26">
      <c r="A142" s="1"/>
      <c r="B142" s="16"/>
      <c r="C142" s="16"/>
      <c r="D142" s="16"/>
      <c r="E142" s="16"/>
      <c r="F142" s="16"/>
      <c r="G142" s="16"/>
      <c r="K142" s="1"/>
      <c r="L142" s="1"/>
      <c r="M142" s="1"/>
      <c r="N142" s="1"/>
      <c r="O142" s="1"/>
      <c r="P142" s="1"/>
      <c r="Q142" s="1"/>
      <c r="R142" s="1"/>
      <c r="S142" s="1"/>
      <c r="T142" s="1"/>
      <c r="U142" s="1"/>
      <c r="V142" s="1"/>
      <c r="W142" s="1"/>
      <c r="X142" s="1"/>
      <c r="Y142" s="1"/>
      <c r="Z142" s="1"/>
    </row>
    <row r="143" spans="1:26">
      <c r="A143" s="1"/>
      <c r="B143" s="16"/>
      <c r="C143" s="16"/>
      <c r="D143" s="16"/>
      <c r="E143" s="16"/>
      <c r="F143" s="16"/>
      <c r="G143" s="16"/>
      <c r="K143" s="1"/>
      <c r="L143" s="1"/>
      <c r="M143" s="1"/>
      <c r="N143" s="1"/>
      <c r="O143" s="1"/>
      <c r="P143" s="1"/>
      <c r="Q143" s="1"/>
      <c r="R143" s="1"/>
      <c r="S143" s="1"/>
      <c r="T143" s="1"/>
      <c r="U143" s="1"/>
      <c r="V143" s="1"/>
      <c r="W143" s="1"/>
      <c r="X143" s="1"/>
      <c r="Y143" s="1"/>
      <c r="Z143" s="1"/>
    </row>
    <row r="144" spans="1:26">
      <c r="A144" s="1"/>
      <c r="B144" s="16"/>
      <c r="C144" s="16"/>
      <c r="D144" s="16"/>
      <c r="E144" s="16"/>
      <c r="F144" s="16"/>
      <c r="G144" s="16"/>
      <c r="K144" s="1"/>
      <c r="L144" s="1"/>
      <c r="M144" s="1"/>
      <c r="N144" s="1"/>
      <c r="O144" s="1"/>
      <c r="P144" s="1"/>
      <c r="Q144" s="1"/>
      <c r="R144" s="1"/>
      <c r="S144" s="1"/>
      <c r="T144" s="1"/>
      <c r="U144" s="1"/>
      <c r="V144" s="1"/>
      <c r="W144" s="1"/>
      <c r="X144" s="1"/>
      <c r="Y144" s="1"/>
      <c r="Z144" s="1"/>
    </row>
    <row r="145" spans="1:26">
      <c r="A145" s="1"/>
      <c r="B145" s="16"/>
      <c r="C145" s="16"/>
      <c r="D145" s="16"/>
      <c r="E145" s="16"/>
      <c r="F145" s="16"/>
      <c r="G145" s="16"/>
      <c r="K145" s="1"/>
      <c r="L145" s="1"/>
      <c r="M145" s="1"/>
      <c r="N145" s="1"/>
      <c r="O145" s="1"/>
      <c r="P145" s="1"/>
      <c r="Q145" s="1"/>
      <c r="R145" s="1"/>
      <c r="S145" s="1"/>
      <c r="T145" s="1"/>
      <c r="U145" s="1"/>
      <c r="V145" s="1"/>
      <c r="W145" s="1"/>
      <c r="X145" s="1"/>
      <c r="Y145" s="1"/>
      <c r="Z145" s="1"/>
    </row>
    <row r="146" spans="1:26">
      <c r="A146" s="1"/>
      <c r="B146" s="16"/>
      <c r="C146" s="16"/>
      <c r="D146" s="16"/>
      <c r="E146" s="16"/>
      <c r="F146" s="16"/>
      <c r="G146" s="16"/>
      <c r="K146" s="1"/>
      <c r="L146" s="1"/>
      <c r="M146" s="1"/>
      <c r="N146" s="1"/>
      <c r="O146" s="1"/>
      <c r="P146" s="1"/>
      <c r="Q146" s="1"/>
      <c r="R146" s="1"/>
      <c r="S146" s="1"/>
      <c r="T146" s="1"/>
      <c r="U146" s="1"/>
      <c r="V146" s="1"/>
      <c r="W146" s="1"/>
      <c r="X146" s="1"/>
      <c r="Y146" s="1"/>
      <c r="Z146" s="1"/>
    </row>
    <row r="147" spans="1:26">
      <c r="A147" s="1"/>
      <c r="B147" s="16"/>
      <c r="C147" s="16"/>
      <c r="D147" s="16"/>
      <c r="E147" s="16"/>
      <c r="F147" s="16"/>
      <c r="G147" s="16"/>
      <c r="K147" s="1"/>
      <c r="L147" s="1"/>
      <c r="M147" s="1"/>
      <c r="N147" s="1"/>
      <c r="O147" s="1"/>
      <c r="P147" s="1"/>
      <c r="Q147" s="1"/>
      <c r="R147" s="1"/>
      <c r="S147" s="1"/>
      <c r="T147" s="1"/>
      <c r="U147" s="1"/>
      <c r="V147" s="1"/>
      <c r="W147" s="1"/>
      <c r="X147" s="1"/>
      <c r="Y147" s="1"/>
      <c r="Z147" s="1"/>
    </row>
    <row r="148" spans="1:26">
      <c r="A148" s="1"/>
      <c r="B148" s="16"/>
      <c r="C148" s="16"/>
      <c r="D148" s="16"/>
      <c r="E148" s="16"/>
      <c r="F148" s="16"/>
      <c r="G148" s="16"/>
      <c r="K148" s="1"/>
      <c r="L148" s="1"/>
      <c r="M148" s="1"/>
      <c r="N148" s="1"/>
      <c r="O148" s="1"/>
      <c r="P148" s="1"/>
      <c r="Q148" s="1"/>
      <c r="R148" s="1"/>
      <c r="S148" s="1"/>
      <c r="T148" s="1"/>
      <c r="U148" s="1"/>
      <c r="V148" s="1"/>
      <c r="W148" s="1"/>
      <c r="X148" s="1"/>
      <c r="Y148" s="1"/>
      <c r="Z148" s="1"/>
    </row>
    <row r="149" spans="1:26">
      <c r="A149" s="1"/>
      <c r="B149" s="16"/>
      <c r="C149" s="16"/>
      <c r="D149" s="16"/>
      <c r="E149" s="16"/>
      <c r="F149" s="16"/>
      <c r="G149" s="16"/>
      <c r="K149" s="1"/>
      <c r="L149" s="1"/>
      <c r="M149" s="1"/>
      <c r="N149" s="1"/>
      <c r="O149" s="1"/>
      <c r="P149" s="1"/>
      <c r="Q149" s="1"/>
      <c r="R149" s="1"/>
      <c r="S149" s="1"/>
      <c r="T149" s="1"/>
      <c r="U149" s="1"/>
      <c r="V149" s="1"/>
      <c r="W149" s="1"/>
      <c r="X149" s="1"/>
      <c r="Y149" s="1"/>
      <c r="Z149" s="1"/>
    </row>
    <row r="150" spans="1:26">
      <c r="A150" s="1"/>
      <c r="B150" s="16"/>
      <c r="C150" s="16"/>
      <c r="D150" s="16"/>
      <c r="E150" s="16"/>
      <c r="F150" s="16"/>
      <c r="G150" s="16"/>
      <c r="K150" s="1"/>
      <c r="L150" s="1"/>
      <c r="M150" s="1"/>
      <c r="N150" s="1"/>
      <c r="O150" s="1"/>
      <c r="P150" s="1"/>
      <c r="Q150" s="1"/>
      <c r="R150" s="1"/>
      <c r="S150" s="1"/>
      <c r="T150" s="1"/>
      <c r="U150" s="1"/>
      <c r="V150" s="1"/>
      <c r="W150" s="1"/>
      <c r="X150" s="1"/>
      <c r="Y150" s="1"/>
      <c r="Z150" s="1"/>
    </row>
    <row r="151" spans="1:26">
      <c r="A151" s="1"/>
      <c r="B151" s="16"/>
      <c r="C151" s="16"/>
      <c r="D151" s="16"/>
      <c r="E151" s="16"/>
      <c r="F151" s="16"/>
      <c r="G151" s="16"/>
      <c r="K151" s="1"/>
      <c r="L151" s="1"/>
      <c r="M151" s="1"/>
      <c r="N151" s="1"/>
      <c r="O151" s="1"/>
      <c r="P151" s="1"/>
      <c r="Q151" s="1"/>
      <c r="R151" s="1"/>
      <c r="S151" s="1"/>
      <c r="T151" s="1"/>
      <c r="U151" s="1"/>
      <c r="V151" s="1"/>
      <c r="W151" s="1"/>
      <c r="X151" s="1"/>
      <c r="Y151" s="1"/>
      <c r="Z151" s="1"/>
    </row>
    <row r="152" spans="1:26">
      <c r="A152" s="1"/>
      <c r="B152" s="16"/>
      <c r="C152" s="16"/>
      <c r="D152" s="16"/>
      <c r="E152" s="16"/>
      <c r="F152" s="16"/>
      <c r="G152" s="16"/>
      <c r="K152" s="1"/>
      <c r="L152" s="1"/>
      <c r="M152" s="1"/>
      <c r="N152" s="1"/>
      <c r="O152" s="1"/>
      <c r="P152" s="1"/>
      <c r="Q152" s="1"/>
      <c r="R152" s="1"/>
      <c r="S152" s="1"/>
      <c r="T152" s="1"/>
      <c r="U152" s="1"/>
      <c r="V152" s="1"/>
      <c r="W152" s="1"/>
      <c r="X152" s="1"/>
      <c r="Y152" s="1"/>
      <c r="Z152" s="1"/>
    </row>
    <row r="153" spans="1:26">
      <c r="A153" s="1"/>
      <c r="B153" s="16"/>
      <c r="C153" s="16"/>
      <c r="D153" s="16"/>
      <c r="E153" s="16"/>
      <c r="F153" s="16"/>
      <c r="G153" s="16"/>
      <c r="K153" s="1"/>
      <c r="L153" s="1"/>
      <c r="M153" s="1"/>
      <c r="N153" s="1"/>
      <c r="O153" s="1"/>
      <c r="P153" s="1"/>
      <c r="Q153" s="1"/>
      <c r="R153" s="1"/>
      <c r="S153" s="1"/>
      <c r="T153" s="1"/>
      <c r="U153" s="1"/>
      <c r="V153" s="1"/>
      <c r="W153" s="1"/>
      <c r="X153" s="1"/>
      <c r="Y153" s="1"/>
      <c r="Z153" s="1"/>
    </row>
    <row r="154" spans="1:26">
      <c r="A154" s="1"/>
      <c r="B154" s="16"/>
      <c r="C154" s="16"/>
      <c r="D154" s="16"/>
      <c r="E154" s="16"/>
      <c r="F154" s="16"/>
      <c r="G154" s="16"/>
      <c r="K154" s="1"/>
      <c r="L154" s="1"/>
      <c r="M154" s="1"/>
      <c r="N154" s="1"/>
      <c r="O154" s="1"/>
      <c r="P154" s="1"/>
      <c r="Q154" s="1"/>
      <c r="R154" s="1"/>
      <c r="S154" s="1"/>
      <c r="T154" s="1"/>
      <c r="U154" s="1"/>
      <c r="V154" s="1"/>
      <c r="W154" s="1"/>
      <c r="X154" s="1"/>
      <c r="Y154" s="1"/>
      <c r="Z154" s="1"/>
    </row>
    <row r="155" spans="1:26">
      <c r="A155" s="1"/>
      <c r="B155" s="16"/>
      <c r="C155" s="16"/>
      <c r="D155" s="16"/>
      <c r="E155" s="16"/>
      <c r="F155" s="16"/>
      <c r="G155" s="16"/>
      <c r="K155" s="1"/>
      <c r="L155" s="1"/>
      <c r="M155" s="1"/>
      <c r="N155" s="1"/>
      <c r="O155" s="1"/>
      <c r="P155" s="1"/>
      <c r="Q155" s="1"/>
      <c r="R155" s="1"/>
      <c r="S155" s="1"/>
      <c r="T155" s="1"/>
      <c r="U155" s="1"/>
      <c r="V155" s="1"/>
      <c r="W155" s="1"/>
      <c r="X155" s="1"/>
      <c r="Y155" s="1"/>
      <c r="Z155" s="1"/>
    </row>
    <row r="156" spans="1:26">
      <c r="A156" s="1"/>
      <c r="B156" s="16"/>
      <c r="C156" s="16"/>
      <c r="D156" s="16"/>
      <c r="E156" s="16"/>
      <c r="F156" s="16"/>
      <c r="G156" s="16"/>
      <c r="K156" s="1"/>
      <c r="L156" s="1"/>
      <c r="M156" s="1"/>
      <c r="N156" s="1"/>
      <c r="O156" s="1"/>
      <c r="P156" s="1"/>
      <c r="Q156" s="1"/>
      <c r="R156" s="1"/>
      <c r="S156" s="1"/>
      <c r="T156" s="1"/>
      <c r="U156" s="1"/>
      <c r="V156" s="1"/>
      <c r="W156" s="1"/>
      <c r="X156" s="1"/>
      <c r="Y156" s="1"/>
      <c r="Z156" s="1"/>
    </row>
    <row r="157" spans="1:26">
      <c r="A157" s="1"/>
      <c r="B157" s="16"/>
      <c r="C157" s="16"/>
      <c r="D157" s="16"/>
      <c r="E157" s="16"/>
      <c r="F157" s="16"/>
      <c r="G157" s="16"/>
      <c r="K157" s="1"/>
      <c r="L157" s="1"/>
      <c r="M157" s="1"/>
      <c r="N157" s="1"/>
      <c r="O157" s="1"/>
      <c r="P157" s="1"/>
      <c r="Q157" s="1"/>
      <c r="R157" s="1"/>
      <c r="S157" s="1"/>
      <c r="T157" s="1"/>
      <c r="U157" s="1"/>
      <c r="V157" s="1"/>
      <c r="W157" s="1"/>
      <c r="X157" s="1"/>
      <c r="Y157" s="1"/>
      <c r="Z157" s="1"/>
    </row>
    <row r="158" spans="1:26">
      <c r="A158" s="1"/>
      <c r="B158" s="16"/>
      <c r="C158" s="16"/>
      <c r="D158" s="16"/>
      <c r="E158" s="16"/>
      <c r="F158" s="16"/>
      <c r="G158" s="16"/>
      <c r="K158" s="1"/>
      <c r="L158" s="1"/>
      <c r="M158" s="1"/>
      <c r="N158" s="1"/>
      <c r="O158" s="1"/>
      <c r="P158" s="1"/>
      <c r="Q158" s="1"/>
      <c r="R158" s="1"/>
      <c r="S158" s="1"/>
      <c r="T158" s="1"/>
      <c r="U158" s="1"/>
      <c r="V158" s="1"/>
      <c r="W158" s="1"/>
      <c r="X158" s="1"/>
      <c r="Y158" s="1"/>
      <c r="Z158" s="1"/>
    </row>
    <row r="159" spans="1:26">
      <c r="A159" s="1"/>
      <c r="B159" s="16"/>
      <c r="C159" s="16"/>
      <c r="D159" s="16"/>
      <c r="E159" s="16"/>
      <c r="F159" s="16"/>
      <c r="G159" s="16"/>
      <c r="K159" s="1"/>
      <c r="L159" s="1"/>
      <c r="M159" s="1"/>
      <c r="N159" s="1"/>
      <c r="O159" s="1"/>
      <c r="P159" s="1"/>
      <c r="Q159" s="1"/>
      <c r="R159" s="1"/>
      <c r="S159" s="1"/>
      <c r="T159" s="1"/>
      <c r="U159" s="1"/>
      <c r="V159" s="1"/>
      <c r="W159" s="1"/>
      <c r="X159" s="1"/>
      <c r="Y159" s="1"/>
      <c r="Z159" s="1"/>
    </row>
    <row r="160" spans="1:26">
      <c r="A160" s="1"/>
      <c r="B160" s="16"/>
      <c r="C160" s="16"/>
      <c r="D160" s="16"/>
      <c r="E160" s="16"/>
      <c r="F160" s="16"/>
      <c r="G160" s="16"/>
      <c r="K160" s="1"/>
      <c r="L160" s="1"/>
      <c r="M160" s="1"/>
      <c r="N160" s="1"/>
      <c r="O160" s="1"/>
      <c r="P160" s="1"/>
      <c r="Q160" s="1"/>
      <c r="R160" s="1"/>
      <c r="S160" s="1"/>
      <c r="T160" s="1"/>
      <c r="U160" s="1"/>
      <c r="V160" s="1"/>
      <c r="W160" s="1"/>
      <c r="X160" s="1"/>
      <c r="Y160" s="1"/>
      <c r="Z160" s="1"/>
    </row>
    <row r="161" spans="1:26">
      <c r="A161" s="1"/>
      <c r="B161" s="16"/>
      <c r="C161" s="16"/>
      <c r="D161" s="16"/>
      <c r="E161" s="16"/>
      <c r="F161" s="16"/>
      <c r="G161" s="16"/>
      <c r="K161" s="1"/>
      <c r="L161" s="1"/>
      <c r="M161" s="1"/>
      <c r="N161" s="1"/>
      <c r="O161" s="1"/>
      <c r="P161" s="1"/>
      <c r="Q161" s="1"/>
      <c r="R161" s="1"/>
      <c r="S161" s="1"/>
      <c r="T161" s="1"/>
      <c r="U161" s="1"/>
      <c r="V161" s="1"/>
      <c r="W161" s="1"/>
      <c r="X161" s="1"/>
      <c r="Y161" s="1"/>
      <c r="Z161" s="1"/>
    </row>
    <row r="162" spans="1:26">
      <c r="A162" s="1"/>
      <c r="B162" s="16"/>
      <c r="C162" s="16"/>
      <c r="D162" s="16"/>
      <c r="E162" s="16"/>
      <c r="F162" s="16"/>
      <c r="G162" s="16"/>
      <c r="K162" s="1"/>
      <c r="L162" s="1"/>
      <c r="M162" s="1"/>
      <c r="N162" s="1"/>
      <c r="O162" s="1"/>
      <c r="P162" s="1"/>
      <c r="Q162" s="1"/>
      <c r="R162" s="1"/>
      <c r="S162" s="1"/>
      <c r="T162" s="1"/>
      <c r="U162" s="1"/>
      <c r="V162" s="1"/>
      <c r="W162" s="1"/>
      <c r="X162" s="1"/>
      <c r="Y162" s="1"/>
      <c r="Z162" s="1"/>
    </row>
    <row r="163" spans="1:26">
      <c r="A163" s="1"/>
      <c r="B163" s="16"/>
      <c r="C163" s="16"/>
      <c r="D163" s="16"/>
      <c r="E163" s="16"/>
      <c r="F163" s="16"/>
      <c r="G163" s="16"/>
      <c r="K163" s="1"/>
      <c r="L163" s="1"/>
      <c r="M163" s="1"/>
      <c r="N163" s="1"/>
      <c r="O163" s="1"/>
      <c r="P163" s="1"/>
      <c r="Q163" s="1"/>
      <c r="R163" s="1"/>
      <c r="S163" s="1"/>
      <c r="T163" s="1"/>
      <c r="U163" s="1"/>
      <c r="V163" s="1"/>
      <c r="W163" s="1"/>
      <c r="X163" s="1"/>
      <c r="Y163" s="1"/>
      <c r="Z163" s="1"/>
    </row>
    <row r="164" spans="1:26">
      <c r="A164" s="1"/>
      <c r="B164" s="16"/>
      <c r="C164" s="16"/>
      <c r="D164" s="16"/>
      <c r="E164" s="16"/>
      <c r="F164" s="16"/>
      <c r="G164" s="16"/>
      <c r="K164" s="1"/>
      <c r="L164" s="1"/>
      <c r="M164" s="1"/>
      <c r="N164" s="1"/>
      <c r="O164" s="1"/>
      <c r="P164" s="1"/>
      <c r="Q164" s="1"/>
      <c r="R164" s="1"/>
      <c r="S164" s="1"/>
      <c r="T164" s="1"/>
      <c r="U164" s="1"/>
      <c r="V164" s="1"/>
      <c r="W164" s="1"/>
      <c r="X164" s="1"/>
      <c r="Y164" s="1"/>
      <c r="Z164" s="1"/>
    </row>
    <row r="165" spans="1:26">
      <c r="A165" s="1"/>
      <c r="B165" s="16"/>
      <c r="C165" s="16"/>
      <c r="D165" s="16"/>
      <c r="E165" s="16"/>
      <c r="F165" s="16"/>
      <c r="G165" s="16"/>
      <c r="K165" s="1"/>
      <c r="L165" s="1"/>
      <c r="M165" s="1"/>
      <c r="N165" s="1"/>
      <c r="O165" s="1"/>
      <c r="P165" s="1"/>
      <c r="Q165" s="1"/>
      <c r="R165" s="1"/>
      <c r="S165" s="1"/>
      <c r="T165" s="1"/>
      <c r="U165" s="1"/>
      <c r="V165" s="1"/>
      <c r="W165" s="1"/>
      <c r="X165" s="1"/>
      <c r="Y165" s="1"/>
      <c r="Z165" s="1"/>
    </row>
    <row r="166" spans="1:26">
      <c r="A166" s="1"/>
      <c r="B166" s="16"/>
      <c r="C166" s="16"/>
      <c r="D166" s="16"/>
      <c r="E166" s="16"/>
      <c r="F166" s="16"/>
      <c r="G166" s="16"/>
      <c r="K166" s="1"/>
      <c r="L166" s="1"/>
      <c r="M166" s="1"/>
      <c r="N166" s="1"/>
      <c r="O166" s="1"/>
      <c r="P166" s="1"/>
      <c r="Q166" s="1"/>
      <c r="R166" s="1"/>
      <c r="S166" s="1"/>
      <c r="T166" s="1"/>
      <c r="U166" s="1"/>
      <c r="V166" s="1"/>
      <c r="W166" s="1"/>
      <c r="X166" s="1"/>
      <c r="Y166" s="1"/>
      <c r="Z166" s="1"/>
    </row>
    <row r="167" spans="1:26">
      <c r="A167" s="1"/>
      <c r="B167" s="16"/>
      <c r="C167" s="16"/>
      <c r="D167" s="16"/>
      <c r="E167" s="16"/>
      <c r="F167" s="16"/>
      <c r="G167" s="16"/>
      <c r="K167" s="1"/>
      <c r="L167" s="1"/>
      <c r="M167" s="1"/>
      <c r="N167" s="1"/>
      <c r="O167" s="1"/>
      <c r="P167" s="1"/>
      <c r="Q167" s="1"/>
      <c r="R167" s="1"/>
      <c r="S167" s="1"/>
      <c r="T167" s="1"/>
      <c r="U167" s="1"/>
      <c r="V167" s="1"/>
      <c r="W167" s="1"/>
      <c r="X167" s="1"/>
      <c r="Y167" s="1"/>
      <c r="Z167" s="1"/>
    </row>
    <row r="168" spans="1:26">
      <c r="A168" s="1"/>
      <c r="B168" s="16"/>
      <c r="C168" s="16"/>
      <c r="D168" s="16"/>
      <c r="E168" s="16"/>
      <c r="F168" s="16"/>
      <c r="G168" s="16"/>
      <c r="K168" s="1"/>
      <c r="L168" s="1"/>
      <c r="M168" s="1"/>
      <c r="N168" s="1"/>
      <c r="O168" s="1"/>
      <c r="P168" s="1"/>
      <c r="Q168" s="1"/>
      <c r="R168" s="1"/>
      <c r="S168" s="1"/>
      <c r="T168" s="1"/>
      <c r="U168" s="1"/>
      <c r="V168" s="1"/>
      <c r="W168" s="1"/>
      <c r="X168" s="1"/>
      <c r="Y168" s="1"/>
      <c r="Z168" s="1"/>
    </row>
    <row r="169" spans="1:26">
      <c r="A169" s="1"/>
      <c r="B169" s="16"/>
      <c r="C169" s="16"/>
      <c r="D169" s="16"/>
      <c r="E169" s="16"/>
      <c r="F169" s="16"/>
      <c r="G169" s="16"/>
      <c r="K169" s="1"/>
      <c r="L169" s="1"/>
      <c r="M169" s="1"/>
      <c r="N169" s="1"/>
      <c r="O169" s="1"/>
      <c r="P169" s="1"/>
      <c r="Q169" s="1"/>
      <c r="R169" s="1"/>
      <c r="S169" s="1"/>
      <c r="T169" s="1"/>
      <c r="U169" s="1"/>
      <c r="V169" s="1"/>
      <c r="W169" s="1"/>
      <c r="X169" s="1"/>
      <c r="Y169" s="1"/>
      <c r="Z169" s="1"/>
    </row>
    <row r="170" spans="1:26">
      <c r="A170" s="1"/>
      <c r="B170" s="16"/>
      <c r="C170" s="16"/>
      <c r="D170" s="16"/>
      <c r="E170" s="16"/>
      <c r="F170" s="16"/>
      <c r="G170" s="16"/>
      <c r="K170" s="1"/>
      <c r="L170" s="1"/>
      <c r="M170" s="1"/>
      <c r="N170" s="1"/>
      <c r="O170" s="1"/>
      <c r="P170" s="1"/>
      <c r="Q170" s="1"/>
      <c r="R170" s="1"/>
      <c r="S170" s="1"/>
      <c r="T170" s="1"/>
      <c r="U170" s="1"/>
      <c r="V170" s="1"/>
      <c r="W170" s="1"/>
      <c r="X170" s="1"/>
      <c r="Y170" s="1"/>
      <c r="Z170" s="1"/>
    </row>
    <row r="171" spans="1:26">
      <c r="A171" s="1"/>
      <c r="B171" s="16"/>
      <c r="C171" s="16"/>
      <c r="D171" s="16"/>
      <c r="E171" s="16"/>
      <c r="F171" s="16"/>
      <c r="G171" s="16"/>
      <c r="K171" s="1"/>
      <c r="L171" s="1"/>
      <c r="M171" s="1"/>
      <c r="N171" s="1"/>
      <c r="O171" s="1"/>
      <c r="P171" s="1"/>
      <c r="Q171" s="1"/>
      <c r="R171" s="1"/>
      <c r="S171" s="1"/>
      <c r="T171" s="1"/>
      <c r="U171" s="1"/>
      <c r="V171" s="1"/>
      <c r="W171" s="1"/>
      <c r="X171" s="1"/>
      <c r="Y171" s="1"/>
      <c r="Z171" s="1"/>
    </row>
    <row r="172" spans="1:26">
      <c r="A172" s="1"/>
      <c r="B172" s="16"/>
      <c r="C172" s="16"/>
      <c r="D172" s="16"/>
      <c r="E172" s="16"/>
      <c r="F172" s="16"/>
      <c r="G172" s="16"/>
      <c r="K172" s="1"/>
      <c r="L172" s="1"/>
      <c r="M172" s="1"/>
      <c r="N172" s="1"/>
      <c r="O172" s="1"/>
      <c r="P172" s="1"/>
      <c r="Q172" s="1"/>
      <c r="R172" s="1"/>
      <c r="S172" s="1"/>
      <c r="T172" s="1"/>
      <c r="U172" s="1"/>
      <c r="V172" s="1"/>
      <c r="W172" s="1"/>
      <c r="X172" s="1"/>
      <c r="Y172" s="1"/>
      <c r="Z172" s="1"/>
    </row>
    <row r="173" spans="1:26">
      <c r="A173" s="1"/>
      <c r="B173" s="16"/>
      <c r="C173" s="16"/>
      <c r="D173" s="16"/>
      <c r="E173" s="16"/>
      <c r="F173" s="16"/>
      <c r="G173" s="16"/>
      <c r="K173" s="1"/>
      <c r="L173" s="1"/>
      <c r="M173" s="1"/>
      <c r="N173" s="1"/>
      <c r="O173" s="1"/>
      <c r="P173" s="1"/>
      <c r="Q173" s="1"/>
      <c r="R173" s="1"/>
      <c r="S173" s="1"/>
      <c r="T173" s="1"/>
      <c r="U173" s="1"/>
      <c r="V173" s="1"/>
      <c r="W173" s="1"/>
      <c r="X173" s="1"/>
      <c r="Y173" s="1"/>
      <c r="Z173" s="1"/>
    </row>
    <row r="174" spans="1:26">
      <c r="A174" s="1"/>
      <c r="B174" s="16"/>
      <c r="C174" s="16"/>
      <c r="D174" s="16"/>
      <c r="E174" s="16"/>
      <c r="F174" s="16"/>
      <c r="G174" s="16"/>
      <c r="K174" s="1"/>
      <c r="L174" s="1"/>
      <c r="M174" s="1"/>
      <c r="N174" s="1"/>
      <c r="O174" s="1"/>
      <c r="P174" s="1"/>
      <c r="Q174" s="1"/>
      <c r="R174" s="1"/>
      <c r="S174" s="1"/>
      <c r="T174" s="1"/>
      <c r="U174" s="1"/>
      <c r="V174" s="1"/>
      <c r="W174" s="1"/>
      <c r="X174" s="1"/>
      <c r="Y174" s="1"/>
      <c r="Z174" s="1"/>
    </row>
    <row r="175" spans="1:26">
      <c r="A175" s="1"/>
      <c r="B175" s="16"/>
      <c r="C175" s="16"/>
      <c r="D175" s="16"/>
      <c r="E175" s="16"/>
      <c r="F175" s="16"/>
      <c r="G175" s="16"/>
      <c r="K175" s="1"/>
      <c r="L175" s="1"/>
      <c r="M175" s="1"/>
      <c r="N175" s="1"/>
      <c r="O175" s="1"/>
      <c r="P175" s="1"/>
      <c r="Q175" s="1"/>
      <c r="R175" s="1"/>
      <c r="S175" s="1"/>
      <c r="T175" s="1"/>
      <c r="U175" s="1"/>
      <c r="V175" s="1"/>
      <c r="W175" s="1"/>
      <c r="X175" s="1"/>
      <c r="Y175" s="1"/>
      <c r="Z175" s="1"/>
    </row>
    <row r="176" spans="1:26">
      <c r="A176" s="1"/>
      <c r="B176" s="16"/>
      <c r="C176" s="16"/>
      <c r="D176" s="16"/>
      <c r="E176" s="16"/>
      <c r="F176" s="16"/>
      <c r="G176" s="16"/>
      <c r="K176" s="1"/>
      <c r="L176" s="1"/>
      <c r="M176" s="1"/>
      <c r="N176" s="1"/>
      <c r="O176" s="1"/>
      <c r="P176" s="1"/>
      <c r="Q176" s="1"/>
      <c r="R176" s="1"/>
      <c r="S176" s="1"/>
      <c r="T176" s="1"/>
      <c r="U176" s="1"/>
      <c r="V176" s="1"/>
      <c r="W176" s="1"/>
      <c r="X176" s="1"/>
      <c r="Y176" s="1"/>
      <c r="Z176" s="1"/>
    </row>
    <row r="177" spans="1:26">
      <c r="A177" s="1"/>
      <c r="B177" s="16"/>
      <c r="C177" s="16"/>
      <c r="D177" s="16"/>
      <c r="E177" s="16"/>
      <c r="F177" s="16"/>
      <c r="G177" s="16"/>
      <c r="K177" s="1"/>
      <c r="L177" s="1"/>
      <c r="M177" s="1"/>
      <c r="N177" s="1"/>
      <c r="O177" s="1"/>
      <c r="P177" s="1"/>
      <c r="Q177" s="1"/>
      <c r="R177" s="1"/>
      <c r="S177" s="1"/>
      <c r="T177" s="1"/>
      <c r="U177" s="1"/>
      <c r="V177" s="1"/>
      <c r="W177" s="1"/>
      <c r="X177" s="1"/>
      <c r="Y177" s="1"/>
      <c r="Z177" s="1"/>
    </row>
    <row r="178" spans="1:26">
      <c r="A178" s="1"/>
      <c r="B178" s="16"/>
      <c r="C178" s="16"/>
      <c r="D178" s="16"/>
      <c r="E178" s="16"/>
      <c r="F178" s="16"/>
      <c r="G178" s="16"/>
      <c r="K178" s="1"/>
      <c r="L178" s="1"/>
      <c r="M178" s="1"/>
      <c r="N178" s="1"/>
      <c r="O178" s="1"/>
      <c r="P178" s="1"/>
      <c r="Q178" s="1"/>
      <c r="R178" s="1"/>
      <c r="S178" s="1"/>
      <c r="T178" s="1"/>
      <c r="U178" s="1"/>
      <c r="V178" s="1"/>
      <c r="W178" s="1"/>
      <c r="X178" s="1"/>
      <c r="Y178" s="1"/>
      <c r="Z178" s="1"/>
    </row>
    <row r="179" spans="1:26">
      <c r="A179" s="1"/>
      <c r="B179" s="16"/>
      <c r="C179" s="16"/>
      <c r="D179" s="16"/>
      <c r="E179" s="16"/>
      <c r="F179" s="16"/>
      <c r="G179" s="16"/>
      <c r="K179" s="1"/>
      <c r="L179" s="1"/>
      <c r="M179" s="1"/>
      <c r="N179" s="1"/>
      <c r="O179" s="1"/>
      <c r="P179" s="1"/>
      <c r="Q179" s="1"/>
      <c r="R179" s="1"/>
      <c r="S179" s="1"/>
      <c r="T179" s="1"/>
      <c r="U179" s="1"/>
      <c r="V179" s="1"/>
      <c r="W179" s="1"/>
      <c r="X179" s="1"/>
      <c r="Y179" s="1"/>
      <c r="Z179" s="1"/>
    </row>
    <row r="180" spans="1:26">
      <c r="A180" s="1"/>
      <c r="B180" s="16"/>
      <c r="C180" s="16"/>
      <c r="D180" s="16"/>
      <c r="E180" s="16"/>
      <c r="F180" s="16"/>
      <c r="G180" s="16"/>
      <c r="K180" s="1"/>
      <c r="L180" s="1"/>
      <c r="M180" s="1"/>
      <c r="N180" s="1"/>
      <c r="O180" s="1"/>
      <c r="P180" s="1"/>
      <c r="Q180" s="1"/>
      <c r="R180" s="1"/>
      <c r="S180" s="1"/>
      <c r="T180" s="1"/>
      <c r="U180" s="1"/>
      <c r="V180" s="1"/>
      <c r="W180" s="1"/>
      <c r="X180" s="1"/>
      <c r="Y180" s="1"/>
      <c r="Z180" s="1"/>
    </row>
    <row r="181" spans="1:26">
      <c r="A181" s="1"/>
      <c r="B181" s="16"/>
      <c r="C181" s="16"/>
      <c r="D181" s="16"/>
      <c r="E181" s="16"/>
      <c r="F181" s="16"/>
      <c r="G181" s="16"/>
      <c r="K181" s="1"/>
      <c r="L181" s="1"/>
      <c r="M181" s="1"/>
      <c r="N181" s="1"/>
      <c r="O181" s="1"/>
      <c r="P181" s="1"/>
      <c r="Q181" s="1"/>
      <c r="R181" s="1"/>
      <c r="S181" s="1"/>
      <c r="T181" s="1"/>
      <c r="U181" s="1"/>
      <c r="V181" s="1"/>
      <c r="W181" s="1"/>
      <c r="X181" s="1"/>
      <c r="Y181" s="1"/>
      <c r="Z181" s="1"/>
    </row>
    <row r="182" spans="1:26">
      <c r="A182" s="1"/>
      <c r="B182" s="16"/>
      <c r="C182" s="16"/>
      <c r="D182" s="16"/>
      <c r="E182" s="16"/>
      <c r="F182" s="16"/>
      <c r="G182" s="16"/>
      <c r="K182" s="1"/>
      <c r="L182" s="1"/>
      <c r="M182" s="1"/>
      <c r="N182" s="1"/>
      <c r="O182" s="1"/>
      <c r="P182" s="1"/>
      <c r="Q182" s="1"/>
      <c r="R182" s="1"/>
      <c r="S182" s="1"/>
      <c r="T182" s="1"/>
      <c r="U182" s="1"/>
      <c r="V182" s="1"/>
      <c r="W182" s="1"/>
      <c r="X182" s="1"/>
      <c r="Y182" s="1"/>
      <c r="Z182" s="1"/>
    </row>
    <row r="183" spans="1:26">
      <c r="A183" s="1"/>
      <c r="B183" s="16"/>
      <c r="C183" s="16"/>
      <c r="D183" s="16"/>
      <c r="E183" s="16"/>
      <c r="F183" s="16"/>
      <c r="G183" s="16"/>
      <c r="K183" s="1"/>
      <c r="L183" s="1"/>
      <c r="M183" s="1"/>
      <c r="N183" s="1"/>
      <c r="O183" s="1"/>
      <c r="P183" s="1"/>
      <c r="Q183" s="1"/>
      <c r="R183" s="1"/>
      <c r="S183" s="1"/>
      <c r="T183" s="1"/>
      <c r="U183" s="1"/>
      <c r="V183" s="1"/>
      <c r="W183" s="1"/>
      <c r="X183" s="1"/>
      <c r="Y183" s="1"/>
      <c r="Z183" s="1"/>
    </row>
    <row r="184" spans="1:26">
      <c r="A184" s="1"/>
      <c r="B184" s="16"/>
      <c r="C184" s="16"/>
      <c r="D184" s="16"/>
      <c r="E184" s="16"/>
      <c r="F184" s="16"/>
      <c r="G184" s="16"/>
      <c r="K184" s="1"/>
      <c r="L184" s="1"/>
      <c r="M184" s="1"/>
      <c r="N184" s="1"/>
      <c r="O184" s="1"/>
      <c r="P184" s="1"/>
      <c r="Q184" s="1"/>
      <c r="R184" s="1"/>
      <c r="S184" s="1"/>
      <c r="T184" s="1"/>
      <c r="U184" s="1"/>
      <c r="V184" s="1"/>
      <c r="W184" s="1"/>
      <c r="X184" s="1"/>
      <c r="Y184" s="1"/>
      <c r="Z184" s="1"/>
    </row>
    <row r="185" spans="1:26">
      <c r="A185" s="1"/>
      <c r="B185" s="16"/>
      <c r="C185" s="16"/>
      <c r="D185" s="16"/>
      <c r="E185" s="16"/>
      <c r="F185" s="16"/>
      <c r="G185" s="16"/>
      <c r="K185" s="1"/>
      <c r="L185" s="1"/>
      <c r="M185" s="1"/>
      <c r="N185" s="1"/>
      <c r="O185" s="1"/>
      <c r="P185" s="1"/>
      <c r="Q185" s="1"/>
      <c r="R185" s="1"/>
      <c r="S185" s="1"/>
      <c r="T185" s="1"/>
      <c r="U185" s="1"/>
      <c r="V185" s="1"/>
      <c r="W185" s="1"/>
      <c r="X185" s="1"/>
      <c r="Y185" s="1"/>
      <c r="Z185" s="1"/>
    </row>
    <row r="186" spans="1:26">
      <c r="A186" s="1"/>
      <c r="B186" s="16"/>
      <c r="C186" s="16"/>
      <c r="D186" s="16"/>
      <c r="E186" s="16"/>
      <c r="F186" s="16"/>
      <c r="G186" s="16"/>
      <c r="K186" s="1"/>
      <c r="L186" s="1"/>
      <c r="M186" s="1"/>
      <c r="N186" s="1"/>
      <c r="O186" s="1"/>
      <c r="P186" s="1"/>
      <c r="Q186" s="1"/>
      <c r="R186" s="1"/>
      <c r="S186" s="1"/>
      <c r="T186" s="1"/>
      <c r="U186" s="1"/>
      <c r="V186" s="1"/>
      <c r="W186" s="1"/>
      <c r="X186" s="1"/>
      <c r="Y186" s="1"/>
      <c r="Z186" s="1"/>
    </row>
    <row r="187" spans="1:26">
      <c r="A187" s="1"/>
      <c r="B187" s="16"/>
      <c r="C187" s="16"/>
      <c r="D187" s="16"/>
      <c r="E187" s="16"/>
      <c r="F187" s="16"/>
      <c r="G187" s="16"/>
      <c r="K187" s="1"/>
      <c r="L187" s="1"/>
      <c r="M187" s="1"/>
      <c r="N187" s="1"/>
      <c r="O187" s="1"/>
      <c r="P187" s="1"/>
      <c r="Q187" s="1"/>
      <c r="R187" s="1"/>
      <c r="S187" s="1"/>
      <c r="T187" s="1"/>
      <c r="U187" s="1"/>
      <c r="V187" s="1"/>
      <c r="W187" s="1"/>
      <c r="X187" s="1"/>
      <c r="Y187" s="1"/>
      <c r="Z187" s="1"/>
    </row>
    <row r="188" spans="1:26">
      <c r="A188" s="1"/>
      <c r="B188" s="16"/>
      <c r="C188" s="16"/>
      <c r="D188" s="16"/>
      <c r="E188" s="16"/>
      <c r="F188" s="16"/>
      <c r="G188" s="16"/>
      <c r="K188" s="1"/>
      <c r="L188" s="1"/>
      <c r="M188" s="1"/>
      <c r="N188" s="1"/>
      <c r="O188" s="1"/>
      <c r="P188" s="1"/>
      <c r="Q188" s="1"/>
      <c r="R188" s="1"/>
      <c r="S188" s="1"/>
      <c r="T188" s="1"/>
      <c r="U188" s="1"/>
      <c r="V188" s="1"/>
      <c r="W188" s="1"/>
      <c r="X188" s="1"/>
      <c r="Y188" s="1"/>
      <c r="Z188" s="1"/>
    </row>
    <row r="189" spans="1:26">
      <c r="A189" s="1"/>
      <c r="B189" s="16"/>
      <c r="C189" s="16"/>
      <c r="D189" s="16"/>
      <c r="E189" s="16"/>
      <c r="F189" s="16"/>
      <c r="G189" s="16"/>
      <c r="K189" s="1"/>
      <c r="L189" s="1"/>
      <c r="M189" s="1"/>
      <c r="N189" s="1"/>
      <c r="O189" s="1"/>
      <c r="P189" s="1"/>
      <c r="Q189" s="1"/>
      <c r="R189" s="1"/>
      <c r="S189" s="1"/>
      <c r="T189" s="1"/>
      <c r="U189" s="1"/>
      <c r="V189" s="1"/>
      <c r="W189" s="1"/>
      <c r="X189" s="1"/>
      <c r="Y189" s="1"/>
      <c r="Z189" s="1"/>
    </row>
    <row r="190" spans="1:26">
      <c r="A190" s="1"/>
      <c r="B190" s="16"/>
      <c r="C190" s="16"/>
      <c r="D190" s="16"/>
      <c r="E190" s="16"/>
      <c r="F190" s="16"/>
      <c r="G190" s="16"/>
      <c r="K190" s="1"/>
      <c r="L190" s="1"/>
      <c r="M190" s="1"/>
      <c r="N190" s="1"/>
      <c r="O190" s="1"/>
      <c r="P190" s="1"/>
      <c r="Q190" s="1"/>
      <c r="R190" s="1"/>
      <c r="S190" s="1"/>
      <c r="T190" s="1"/>
      <c r="U190" s="1"/>
      <c r="V190" s="1"/>
      <c r="W190" s="1"/>
      <c r="X190" s="1"/>
      <c r="Y190" s="1"/>
      <c r="Z190" s="1"/>
    </row>
    <row r="191" spans="1:26">
      <c r="A191" s="1"/>
      <c r="B191" s="16"/>
      <c r="C191" s="16"/>
      <c r="D191" s="16"/>
      <c r="E191" s="16"/>
      <c r="F191" s="16"/>
      <c r="G191" s="16"/>
      <c r="K191" s="1"/>
      <c r="L191" s="1"/>
      <c r="M191" s="1"/>
      <c r="N191" s="1"/>
      <c r="O191" s="1"/>
      <c r="P191" s="1"/>
      <c r="Q191" s="1"/>
      <c r="R191" s="1"/>
      <c r="S191" s="1"/>
      <c r="T191" s="1"/>
      <c r="U191" s="1"/>
      <c r="V191" s="1"/>
      <c r="W191" s="1"/>
      <c r="X191" s="1"/>
      <c r="Y191" s="1"/>
      <c r="Z191" s="1"/>
    </row>
    <row r="192" spans="1:26">
      <c r="A192" s="1"/>
      <c r="B192" s="16"/>
      <c r="C192" s="16"/>
      <c r="D192" s="16"/>
      <c r="E192" s="16"/>
      <c r="F192" s="16"/>
      <c r="G192" s="16"/>
      <c r="K192" s="1"/>
      <c r="L192" s="1"/>
      <c r="M192" s="1"/>
      <c r="N192" s="1"/>
      <c r="O192" s="1"/>
      <c r="P192" s="1"/>
      <c r="Q192" s="1"/>
      <c r="R192" s="1"/>
      <c r="S192" s="1"/>
      <c r="T192" s="1"/>
      <c r="U192" s="1"/>
      <c r="V192" s="1"/>
      <c r="W192" s="1"/>
      <c r="X192" s="1"/>
      <c r="Y192" s="1"/>
      <c r="Z192" s="1"/>
    </row>
    <row r="193" spans="1:26">
      <c r="A193" s="1"/>
      <c r="B193" s="16"/>
      <c r="C193" s="16"/>
      <c r="D193" s="16"/>
      <c r="E193" s="16"/>
      <c r="F193" s="16"/>
      <c r="G193" s="16"/>
      <c r="K193" s="1"/>
      <c r="L193" s="1"/>
      <c r="M193" s="1"/>
      <c r="N193" s="1"/>
      <c r="O193" s="1"/>
      <c r="P193" s="1"/>
      <c r="Q193" s="1"/>
      <c r="R193" s="1"/>
      <c r="S193" s="1"/>
      <c r="T193" s="1"/>
      <c r="U193" s="1"/>
      <c r="V193" s="1"/>
      <c r="W193" s="1"/>
      <c r="X193" s="1"/>
      <c r="Y193" s="1"/>
      <c r="Z193" s="1"/>
    </row>
    <row r="194" spans="1:26">
      <c r="A194" s="1"/>
      <c r="B194" s="16"/>
      <c r="C194" s="16"/>
      <c r="D194" s="16"/>
      <c r="E194" s="16"/>
      <c r="F194" s="16"/>
      <c r="G194" s="16"/>
      <c r="K194" s="1"/>
      <c r="L194" s="1"/>
      <c r="M194" s="1"/>
      <c r="N194" s="1"/>
      <c r="O194" s="1"/>
      <c r="P194" s="1"/>
      <c r="Q194" s="1"/>
      <c r="R194" s="1"/>
      <c r="S194" s="1"/>
      <c r="T194" s="1"/>
      <c r="U194" s="1"/>
      <c r="V194" s="1"/>
      <c r="W194" s="1"/>
      <c r="X194" s="1"/>
      <c r="Y194" s="1"/>
      <c r="Z194" s="1"/>
    </row>
    <row r="195" spans="1:26">
      <c r="A195" s="1"/>
      <c r="B195" s="16"/>
      <c r="C195" s="16"/>
      <c r="D195" s="16"/>
      <c r="E195" s="16"/>
      <c r="F195" s="16"/>
      <c r="G195" s="16"/>
      <c r="K195" s="1"/>
      <c r="L195" s="1"/>
      <c r="M195" s="1"/>
      <c r="N195" s="1"/>
      <c r="O195" s="1"/>
      <c r="P195" s="1"/>
      <c r="Q195" s="1"/>
      <c r="R195" s="1"/>
      <c r="S195" s="1"/>
      <c r="T195" s="1"/>
      <c r="U195" s="1"/>
      <c r="V195" s="1"/>
      <c r="W195" s="1"/>
      <c r="X195" s="1"/>
      <c r="Y195" s="1"/>
      <c r="Z195" s="1"/>
    </row>
    <row r="196" spans="1:26">
      <c r="A196" s="1"/>
      <c r="B196" s="16"/>
      <c r="C196" s="16"/>
      <c r="D196" s="16"/>
      <c r="E196" s="16"/>
      <c r="F196" s="16"/>
      <c r="G196" s="16"/>
      <c r="K196" s="1"/>
      <c r="L196" s="1"/>
      <c r="M196" s="1"/>
      <c r="N196" s="1"/>
      <c r="O196" s="1"/>
      <c r="P196" s="1"/>
      <c r="Q196" s="1"/>
      <c r="R196" s="1"/>
      <c r="S196" s="1"/>
      <c r="T196" s="1"/>
      <c r="U196" s="1"/>
      <c r="V196" s="1"/>
      <c r="W196" s="1"/>
      <c r="X196" s="1"/>
      <c r="Y196" s="1"/>
      <c r="Z196" s="1"/>
    </row>
    <row r="197" spans="1:26">
      <c r="A197" s="1"/>
      <c r="B197" s="16"/>
      <c r="C197" s="16"/>
      <c r="D197" s="16"/>
      <c r="E197" s="16"/>
      <c r="F197" s="16"/>
      <c r="G197" s="16"/>
      <c r="K197" s="1"/>
      <c r="L197" s="1"/>
      <c r="M197" s="1"/>
      <c r="N197" s="1"/>
      <c r="O197" s="1"/>
      <c r="P197" s="1"/>
      <c r="Q197" s="1"/>
      <c r="R197" s="1"/>
      <c r="S197" s="1"/>
      <c r="T197" s="1"/>
      <c r="U197" s="1"/>
      <c r="V197" s="1"/>
      <c r="W197" s="1"/>
      <c r="X197" s="1"/>
      <c r="Y197" s="1"/>
      <c r="Z197" s="1"/>
    </row>
    <row r="198" spans="1:26">
      <c r="A198" s="1"/>
      <c r="B198" s="16"/>
      <c r="C198" s="16"/>
      <c r="D198" s="16"/>
      <c r="E198" s="16"/>
      <c r="F198" s="16"/>
      <c r="G198" s="16"/>
      <c r="K198" s="1"/>
      <c r="L198" s="1"/>
      <c r="M198" s="1"/>
      <c r="N198" s="1"/>
      <c r="O198" s="1"/>
      <c r="P198" s="1"/>
      <c r="Q198" s="1"/>
      <c r="R198" s="1"/>
      <c r="S198" s="1"/>
      <c r="T198" s="1"/>
      <c r="U198" s="1"/>
      <c r="V198" s="1"/>
      <c r="W198" s="1"/>
      <c r="X198" s="1"/>
      <c r="Y198" s="1"/>
      <c r="Z198" s="1"/>
    </row>
    <row r="199" spans="1:26">
      <c r="A199" s="1"/>
      <c r="B199" s="16"/>
      <c r="C199" s="16"/>
      <c r="D199" s="16"/>
      <c r="E199" s="16"/>
      <c r="F199" s="16"/>
      <c r="G199" s="16"/>
      <c r="K199" s="1"/>
      <c r="L199" s="1"/>
      <c r="M199" s="1"/>
      <c r="N199" s="1"/>
      <c r="O199" s="1"/>
      <c r="P199" s="1"/>
      <c r="Q199" s="1"/>
      <c r="R199" s="1"/>
      <c r="S199" s="1"/>
      <c r="T199" s="1"/>
      <c r="U199" s="1"/>
      <c r="V199" s="1"/>
      <c r="W199" s="1"/>
      <c r="X199" s="1"/>
      <c r="Y199" s="1"/>
      <c r="Z199" s="1"/>
    </row>
    <row r="200" spans="1:26">
      <c r="A200" s="1"/>
      <c r="B200" s="16"/>
      <c r="C200" s="16"/>
      <c r="D200" s="16"/>
      <c r="E200" s="16"/>
      <c r="F200" s="16"/>
      <c r="G200" s="16"/>
      <c r="K200" s="1"/>
      <c r="L200" s="1"/>
      <c r="M200" s="1"/>
      <c r="N200" s="1"/>
      <c r="O200" s="1"/>
      <c r="P200" s="1"/>
      <c r="Q200" s="1"/>
      <c r="R200" s="1"/>
      <c r="S200" s="1"/>
      <c r="T200" s="1"/>
      <c r="U200" s="1"/>
      <c r="V200" s="1"/>
      <c r="W200" s="1"/>
      <c r="X200" s="1"/>
      <c r="Y200" s="1"/>
      <c r="Z200" s="1"/>
    </row>
    <row r="201" spans="1:26">
      <c r="A201" s="1"/>
      <c r="B201" s="16"/>
      <c r="C201" s="16"/>
      <c r="D201" s="16"/>
      <c r="E201" s="16"/>
      <c r="F201" s="16"/>
      <c r="G201" s="16"/>
      <c r="K201" s="1"/>
      <c r="L201" s="1"/>
      <c r="M201" s="1"/>
      <c r="N201" s="1"/>
      <c r="O201" s="1"/>
      <c r="P201" s="1"/>
      <c r="Q201" s="1"/>
      <c r="R201" s="1"/>
      <c r="S201" s="1"/>
      <c r="T201" s="1"/>
      <c r="U201" s="1"/>
      <c r="V201" s="1"/>
      <c r="W201" s="1"/>
      <c r="X201" s="1"/>
      <c r="Y201" s="1"/>
      <c r="Z201" s="1"/>
    </row>
    <row r="202" spans="1:26">
      <c r="A202" s="1"/>
      <c r="B202" s="16"/>
      <c r="C202" s="16"/>
      <c r="D202" s="16"/>
      <c r="E202" s="16"/>
      <c r="F202" s="16"/>
      <c r="G202" s="16"/>
      <c r="K202" s="1"/>
      <c r="L202" s="1"/>
      <c r="M202" s="1"/>
      <c r="N202" s="1"/>
      <c r="O202" s="1"/>
      <c r="P202" s="1"/>
      <c r="Q202" s="1"/>
      <c r="R202" s="1"/>
      <c r="S202" s="1"/>
      <c r="T202" s="1"/>
      <c r="U202" s="1"/>
      <c r="V202" s="1"/>
      <c r="W202" s="1"/>
      <c r="X202" s="1"/>
      <c r="Y202" s="1"/>
      <c r="Z202" s="1"/>
    </row>
    <row r="203" spans="1:26">
      <c r="A203" s="1"/>
      <c r="B203" s="16"/>
      <c r="C203" s="16"/>
      <c r="D203" s="16"/>
      <c r="E203" s="16"/>
      <c r="F203" s="16"/>
      <c r="G203" s="16"/>
      <c r="K203" s="1"/>
      <c r="L203" s="1"/>
      <c r="M203" s="1"/>
      <c r="N203" s="1"/>
      <c r="O203" s="1"/>
      <c r="P203" s="1"/>
      <c r="Q203" s="1"/>
      <c r="R203" s="1"/>
      <c r="S203" s="1"/>
      <c r="T203" s="1"/>
      <c r="U203" s="1"/>
      <c r="V203" s="1"/>
      <c r="W203" s="1"/>
      <c r="X203" s="1"/>
      <c r="Y203" s="1"/>
      <c r="Z203" s="1"/>
    </row>
    <row r="204" spans="1:26">
      <c r="A204" s="1"/>
      <c r="B204" s="16"/>
      <c r="C204" s="16"/>
      <c r="D204" s="16"/>
      <c r="E204" s="16"/>
      <c r="F204" s="16"/>
      <c r="G204" s="16"/>
      <c r="K204" s="1"/>
      <c r="L204" s="1"/>
      <c r="M204" s="1"/>
      <c r="N204" s="1"/>
      <c r="O204" s="1"/>
      <c r="P204" s="1"/>
      <c r="Q204" s="1"/>
      <c r="R204" s="1"/>
      <c r="S204" s="1"/>
      <c r="T204" s="1"/>
      <c r="U204" s="1"/>
      <c r="V204" s="1"/>
      <c r="W204" s="1"/>
      <c r="X204" s="1"/>
      <c r="Y204" s="1"/>
      <c r="Z204" s="1"/>
    </row>
    <row r="205" spans="1:26">
      <c r="A205" s="1"/>
      <c r="B205" s="16"/>
      <c r="C205" s="16"/>
      <c r="D205" s="16"/>
      <c r="E205" s="16"/>
      <c r="F205" s="16"/>
      <c r="G205" s="16"/>
      <c r="K205" s="1"/>
      <c r="L205" s="1"/>
      <c r="M205" s="1"/>
      <c r="N205" s="1"/>
      <c r="O205" s="1"/>
      <c r="P205" s="1"/>
      <c r="Q205" s="1"/>
      <c r="R205" s="1"/>
      <c r="S205" s="1"/>
      <c r="T205" s="1"/>
      <c r="U205" s="1"/>
      <c r="V205" s="1"/>
      <c r="W205" s="1"/>
      <c r="X205" s="1"/>
      <c r="Y205" s="1"/>
      <c r="Z205" s="1"/>
    </row>
    <row r="206" spans="1:26">
      <c r="A206" s="1"/>
      <c r="B206" s="16"/>
      <c r="C206" s="16"/>
      <c r="D206" s="16"/>
      <c r="E206" s="16"/>
      <c r="F206" s="16"/>
      <c r="G206" s="16"/>
      <c r="K206" s="1"/>
      <c r="L206" s="1"/>
      <c r="M206" s="1"/>
      <c r="N206" s="1"/>
      <c r="O206" s="1"/>
      <c r="P206" s="1"/>
      <c r="Q206" s="1"/>
      <c r="R206" s="1"/>
      <c r="S206" s="1"/>
      <c r="T206" s="1"/>
      <c r="U206" s="1"/>
      <c r="V206" s="1"/>
      <c r="W206" s="1"/>
      <c r="X206" s="1"/>
      <c r="Y206" s="1"/>
      <c r="Z206" s="1"/>
    </row>
    <row r="207" spans="1:26">
      <c r="A207" s="1"/>
      <c r="B207" s="16"/>
      <c r="C207" s="16"/>
      <c r="D207" s="16"/>
      <c r="E207" s="16"/>
      <c r="F207" s="16"/>
      <c r="G207" s="16"/>
      <c r="K207" s="1"/>
      <c r="L207" s="1"/>
      <c r="M207" s="1"/>
      <c r="N207" s="1"/>
      <c r="O207" s="1"/>
      <c r="P207" s="1"/>
      <c r="Q207" s="1"/>
      <c r="R207" s="1"/>
      <c r="S207" s="1"/>
      <c r="T207" s="1"/>
      <c r="U207" s="1"/>
      <c r="V207" s="1"/>
      <c r="W207" s="1"/>
      <c r="X207" s="1"/>
      <c r="Y207" s="1"/>
      <c r="Z207" s="1"/>
    </row>
    <row r="208" spans="1:26">
      <c r="A208" s="1"/>
      <c r="B208" s="16"/>
      <c r="C208" s="16"/>
      <c r="D208" s="16"/>
      <c r="E208" s="16"/>
      <c r="F208" s="16"/>
      <c r="G208" s="16"/>
      <c r="K208" s="1"/>
      <c r="L208" s="1"/>
      <c r="M208" s="1"/>
      <c r="N208" s="1"/>
      <c r="O208" s="1"/>
      <c r="P208" s="1"/>
      <c r="Q208" s="1"/>
      <c r="R208" s="1"/>
      <c r="S208" s="1"/>
      <c r="T208" s="1"/>
      <c r="U208" s="1"/>
      <c r="V208" s="1"/>
      <c r="W208" s="1"/>
      <c r="X208" s="1"/>
      <c r="Y208" s="1"/>
      <c r="Z208" s="1"/>
    </row>
    <row r="209" spans="1:26">
      <c r="A209" s="1"/>
      <c r="B209" s="16"/>
      <c r="C209" s="16"/>
      <c r="D209" s="16"/>
      <c r="E209" s="16"/>
      <c r="F209" s="16"/>
      <c r="G209" s="16"/>
      <c r="K209" s="1"/>
      <c r="L209" s="1"/>
      <c r="M209" s="1"/>
      <c r="N209" s="1"/>
      <c r="O209" s="1"/>
      <c r="P209" s="1"/>
      <c r="Q209" s="1"/>
      <c r="R209" s="1"/>
      <c r="S209" s="1"/>
      <c r="T209" s="1"/>
      <c r="U209" s="1"/>
      <c r="V209" s="1"/>
      <c r="W209" s="1"/>
      <c r="X209" s="1"/>
      <c r="Y209" s="1"/>
      <c r="Z209" s="1"/>
    </row>
    <row r="210" spans="1:26">
      <c r="A210" s="1"/>
      <c r="B210" s="16"/>
      <c r="C210" s="16"/>
      <c r="D210" s="16"/>
      <c r="E210" s="16"/>
      <c r="F210" s="16"/>
      <c r="G210" s="16"/>
      <c r="K210" s="1"/>
      <c r="L210" s="1"/>
      <c r="M210" s="1"/>
      <c r="N210" s="1"/>
      <c r="O210" s="1"/>
      <c r="P210" s="1"/>
      <c r="Q210" s="1"/>
      <c r="R210" s="1"/>
      <c r="S210" s="1"/>
      <c r="T210" s="1"/>
      <c r="U210" s="1"/>
      <c r="V210" s="1"/>
      <c r="W210" s="1"/>
      <c r="X210" s="1"/>
      <c r="Y210" s="1"/>
      <c r="Z210" s="1"/>
    </row>
    <row r="211" spans="1:26">
      <c r="A211" s="1"/>
      <c r="B211" s="16"/>
      <c r="C211" s="16"/>
      <c r="D211" s="16"/>
      <c r="E211" s="16"/>
      <c r="F211" s="16"/>
      <c r="G211" s="16"/>
      <c r="K211" s="1"/>
      <c r="L211" s="1"/>
      <c r="M211" s="1"/>
      <c r="N211" s="1"/>
      <c r="O211" s="1"/>
      <c r="P211" s="1"/>
      <c r="Q211" s="1"/>
      <c r="R211" s="1"/>
      <c r="S211" s="1"/>
      <c r="T211" s="1"/>
      <c r="U211" s="1"/>
      <c r="V211" s="1"/>
      <c r="W211" s="1"/>
      <c r="X211" s="1"/>
      <c r="Y211" s="1"/>
      <c r="Z211" s="1"/>
    </row>
    <row r="212" spans="1:26">
      <c r="A212" s="1"/>
      <c r="B212" s="16"/>
      <c r="C212" s="16"/>
      <c r="D212" s="16"/>
      <c r="E212" s="16"/>
      <c r="F212" s="16"/>
      <c r="G212" s="16"/>
      <c r="K212" s="1"/>
      <c r="L212" s="1"/>
      <c r="M212" s="1"/>
      <c r="N212" s="1"/>
      <c r="O212" s="1"/>
      <c r="P212" s="1"/>
      <c r="Q212" s="1"/>
      <c r="R212" s="1"/>
      <c r="S212" s="1"/>
      <c r="T212" s="1"/>
      <c r="U212" s="1"/>
      <c r="V212" s="1"/>
      <c r="W212" s="1"/>
      <c r="X212" s="1"/>
      <c r="Y212" s="1"/>
      <c r="Z212" s="1"/>
    </row>
    <row r="213" spans="1:26">
      <c r="A213" s="1"/>
      <c r="B213" s="16"/>
      <c r="C213" s="16"/>
      <c r="D213" s="16"/>
      <c r="E213" s="16"/>
      <c r="F213" s="16"/>
      <c r="G213" s="16"/>
      <c r="K213" s="1"/>
      <c r="L213" s="1"/>
      <c r="M213" s="1"/>
      <c r="N213" s="1"/>
      <c r="O213" s="1"/>
      <c r="P213" s="1"/>
      <c r="Q213" s="1"/>
      <c r="R213" s="1"/>
      <c r="S213" s="1"/>
      <c r="T213" s="1"/>
      <c r="U213" s="1"/>
      <c r="V213" s="1"/>
      <c r="W213" s="1"/>
      <c r="X213" s="1"/>
      <c r="Y213" s="1"/>
      <c r="Z213" s="1"/>
    </row>
    <row r="214" spans="1:26">
      <c r="A214" s="1"/>
      <c r="B214" s="16"/>
      <c r="C214" s="16"/>
      <c r="D214" s="16"/>
      <c r="E214" s="16"/>
      <c r="F214" s="16"/>
      <c r="G214" s="16"/>
      <c r="K214" s="1"/>
      <c r="L214" s="1"/>
      <c r="M214" s="1"/>
      <c r="N214" s="1"/>
      <c r="O214" s="1"/>
      <c r="P214" s="1"/>
      <c r="Q214" s="1"/>
      <c r="R214" s="1"/>
      <c r="S214" s="1"/>
      <c r="T214" s="1"/>
      <c r="U214" s="1"/>
      <c r="V214" s="1"/>
      <c r="W214" s="1"/>
      <c r="X214" s="1"/>
      <c r="Y214" s="1"/>
      <c r="Z214" s="1"/>
    </row>
    <row r="215" spans="1:26">
      <c r="A215" s="1"/>
      <c r="B215" s="16"/>
      <c r="C215" s="16"/>
      <c r="D215" s="16"/>
      <c r="E215" s="16"/>
      <c r="F215" s="16"/>
      <c r="G215" s="16"/>
      <c r="K215" s="1"/>
      <c r="L215" s="1"/>
      <c r="M215" s="1"/>
      <c r="N215" s="1"/>
      <c r="O215" s="1"/>
      <c r="P215" s="1"/>
      <c r="Q215" s="1"/>
      <c r="R215" s="1"/>
      <c r="S215" s="1"/>
      <c r="T215" s="1"/>
      <c r="U215" s="1"/>
      <c r="V215" s="1"/>
      <c r="W215" s="1"/>
      <c r="X215" s="1"/>
      <c r="Y215" s="1"/>
      <c r="Z215" s="1"/>
    </row>
    <row r="216" spans="1:26">
      <c r="A216" s="1"/>
      <c r="B216" s="16"/>
      <c r="C216" s="16"/>
      <c r="D216" s="16"/>
      <c r="E216" s="16"/>
      <c r="F216" s="16"/>
      <c r="G216" s="16"/>
      <c r="K216" s="1"/>
      <c r="L216" s="1"/>
      <c r="M216" s="1"/>
      <c r="N216" s="1"/>
      <c r="O216" s="1"/>
      <c r="P216" s="1"/>
      <c r="Q216" s="1"/>
      <c r="R216" s="1"/>
      <c r="S216" s="1"/>
      <c r="T216" s="1"/>
      <c r="U216" s="1"/>
      <c r="V216" s="1"/>
      <c r="W216" s="1"/>
      <c r="X216" s="1"/>
      <c r="Y216" s="1"/>
      <c r="Z216" s="1"/>
    </row>
    <row r="217" spans="1:26">
      <c r="A217" s="1"/>
      <c r="B217" s="16"/>
      <c r="C217" s="16"/>
      <c r="D217" s="16"/>
      <c r="E217" s="16"/>
      <c r="F217" s="16"/>
      <c r="G217" s="16"/>
      <c r="K217" s="1"/>
      <c r="L217" s="1"/>
      <c r="M217" s="1"/>
      <c r="N217" s="1"/>
      <c r="O217" s="1"/>
      <c r="P217" s="1"/>
      <c r="Q217" s="1"/>
      <c r="R217" s="1"/>
      <c r="S217" s="1"/>
      <c r="T217" s="1"/>
      <c r="U217" s="1"/>
      <c r="V217" s="1"/>
      <c r="W217" s="1"/>
      <c r="X217" s="1"/>
      <c r="Y217" s="1"/>
      <c r="Z217" s="1"/>
    </row>
    <row r="218" spans="1:26">
      <c r="A218" s="1"/>
      <c r="B218" s="16"/>
      <c r="C218" s="16"/>
      <c r="D218" s="16"/>
      <c r="E218" s="16"/>
      <c r="F218" s="16"/>
      <c r="G218" s="16"/>
      <c r="K218" s="1"/>
      <c r="L218" s="1"/>
      <c r="M218" s="1"/>
      <c r="N218" s="1"/>
      <c r="O218" s="1"/>
      <c r="P218" s="1"/>
      <c r="Q218" s="1"/>
      <c r="R218" s="1"/>
      <c r="S218" s="1"/>
      <c r="T218" s="1"/>
      <c r="U218" s="1"/>
      <c r="V218" s="1"/>
      <c r="W218" s="1"/>
      <c r="X218" s="1"/>
      <c r="Y218" s="1"/>
      <c r="Z218" s="1"/>
    </row>
    <row r="219" spans="1:26">
      <c r="A219" s="1"/>
      <c r="B219" s="16"/>
      <c r="C219" s="16"/>
      <c r="D219" s="16"/>
      <c r="E219" s="16"/>
      <c r="F219" s="16"/>
      <c r="G219" s="16"/>
      <c r="K219" s="1"/>
      <c r="L219" s="1"/>
      <c r="M219" s="1"/>
      <c r="N219" s="1"/>
      <c r="O219" s="1"/>
      <c r="P219" s="1"/>
      <c r="Q219" s="1"/>
      <c r="R219" s="1"/>
      <c r="S219" s="1"/>
      <c r="T219" s="1"/>
      <c r="U219" s="1"/>
      <c r="V219" s="1"/>
      <c r="W219" s="1"/>
      <c r="X219" s="1"/>
      <c r="Y219" s="1"/>
      <c r="Z219" s="1"/>
    </row>
    <row r="220" spans="1:26">
      <c r="A220" s="1"/>
      <c r="B220" s="16"/>
      <c r="C220" s="16"/>
      <c r="D220" s="16"/>
      <c r="E220" s="16"/>
      <c r="F220" s="16"/>
      <c r="G220" s="16"/>
      <c r="K220" s="1"/>
      <c r="L220" s="1"/>
      <c r="M220" s="1"/>
      <c r="N220" s="1"/>
      <c r="O220" s="1"/>
      <c r="P220" s="1"/>
      <c r="Q220" s="1"/>
      <c r="R220" s="1"/>
      <c r="S220" s="1"/>
      <c r="T220" s="1"/>
      <c r="U220" s="1"/>
      <c r="V220" s="1"/>
      <c r="W220" s="1"/>
      <c r="X220" s="1"/>
      <c r="Y220" s="1"/>
      <c r="Z220" s="1"/>
    </row>
    <row r="221" spans="1:26">
      <c r="A221" s="1"/>
      <c r="B221" s="16"/>
      <c r="C221" s="16"/>
      <c r="D221" s="16"/>
      <c r="E221" s="16"/>
      <c r="F221" s="16"/>
      <c r="G221" s="16"/>
      <c r="K221" s="1"/>
      <c r="L221" s="1"/>
      <c r="M221" s="1"/>
      <c r="N221" s="1"/>
      <c r="O221" s="1"/>
      <c r="P221" s="1"/>
      <c r="Q221" s="1"/>
      <c r="R221" s="1"/>
      <c r="S221" s="1"/>
      <c r="T221" s="1"/>
      <c r="U221" s="1"/>
      <c r="V221" s="1"/>
      <c r="W221" s="1"/>
      <c r="X221" s="1"/>
      <c r="Y221" s="1"/>
      <c r="Z221" s="1"/>
    </row>
    <row r="222" spans="1:26">
      <c r="A222" s="1"/>
      <c r="B222" s="16"/>
      <c r="C222" s="16"/>
      <c r="D222" s="16"/>
      <c r="E222" s="16"/>
      <c r="F222" s="16"/>
      <c r="G222" s="16"/>
      <c r="K222" s="1"/>
      <c r="L222" s="1"/>
      <c r="M222" s="1"/>
      <c r="N222" s="1"/>
      <c r="O222" s="1"/>
      <c r="P222" s="1"/>
      <c r="Q222" s="1"/>
      <c r="R222" s="1"/>
      <c r="S222" s="1"/>
      <c r="T222" s="1"/>
      <c r="U222" s="1"/>
      <c r="V222" s="1"/>
      <c r="W222" s="1"/>
      <c r="X222" s="1"/>
      <c r="Y222" s="1"/>
      <c r="Z222" s="1"/>
    </row>
    <row r="223" spans="1:26">
      <c r="A223" s="1"/>
      <c r="B223" s="16"/>
      <c r="C223" s="16"/>
      <c r="D223" s="16"/>
      <c r="E223" s="16"/>
      <c r="F223" s="16"/>
      <c r="G223" s="16"/>
      <c r="K223" s="1"/>
      <c r="L223" s="1"/>
      <c r="M223" s="1"/>
      <c r="N223" s="1"/>
      <c r="O223" s="1"/>
      <c r="P223" s="1"/>
      <c r="Q223" s="1"/>
      <c r="R223" s="1"/>
      <c r="S223" s="1"/>
      <c r="T223" s="1"/>
      <c r="U223" s="1"/>
      <c r="V223" s="1"/>
      <c r="W223" s="1"/>
      <c r="X223" s="1"/>
      <c r="Y223" s="1"/>
      <c r="Z223" s="1"/>
    </row>
    <row r="224" spans="1:26">
      <c r="A224" s="1"/>
      <c r="B224" s="16"/>
      <c r="C224" s="16"/>
      <c r="D224" s="16"/>
      <c r="E224" s="16"/>
      <c r="F224" s="16"/>
      <c r="G224" s="16"/>
      <c r="K224" s="1"/>
      <c r="L224" s="1"/>
      <c r="M224" s="1"/>
      <c r="N224" s="1"/>
      <c r="O224" s="1"/>
      <c r="P224" s="1"/>
      <c r="Q224" s="1"/>
      <c r="R224" s="1"/>
      <c r="S224" s="1"/>
      <c r="T224" s="1"/>
      <c r="U224" s="1"/>
      <c r="V224" s="1"/>
      <c r="W224" s="1"/>
      <c r="X224" s="1"/>
      <c r="Y224" s="1"/>
      <c r="Z224" s="1"/>
    </row>
    <row r="225" spans="1:26">
      <c r="A225" s="1"/>
      <c r="B225" s="16"/>
      <c r="C225" s="16"/>
      <c r="D225" s="16"/>
      <c r="E225" s="16"/>
      <c r="F225" s="16"/>
      <c r="G225" s="16"/>
      <c r="K225" s="1"/>
      <c r="L225" s="1"/>
      <c r="M225" s="1"/>
      <c r="N225" s="1"/>
      <c r="O225" s="1"/>
      <c r="P225" s="1"/>
      <c r="Q225" s="1"/>
      <c r="R225" s="1"/>
      <c r="S225" s="1"/>
      <c r="T225" s="1"/>
      <c r="U225" s="1"/>
      <c r="V225" s="1"/>
      <c r="W225" s="1"/>
      <c r="X225" s="1"/>
      <c r="Y225" s="1"/>
      <c r="Z225" s="1"/>
    </row>
    <row r="226" spans="1:26">
      <c r="A226" s="1"/>
      <c r="B226" s="16"/>
      <c r="C226" s="16"/>
      <c r="D226" s="16"/>
      <c r="E226" s="16"/>
      <c r="F226" s="16"/>
      <c r="G226" s="16"/>
      <c r="K226" s="1"/>
      <c r="L226" s="1"/>
      <c r="M226" s="1"/>
      <c r="N226" s="1"/>
      <c r="O226" s="1"/>
      <c r="P226" s="1"/>
      <c r="Q226" s="1"/>
      <c r="R226" s="1"/>
      <c r="S226" s="1"/>
      <c r="T226" s="1"/>
      <c r="U226" s="1"/>
      <c r="V226" s="1"/>
      <c r="W226" s="1"/>
      <c r="X226" s="1"/>
      <c r="Y226" s="1"/>
      <c r="Z226" s="1"/>
    </row>
    <row r="227" spans="1:26">
      <c r="A227" s="1"/>
      <c r="B227" s="16"/>
      <c r="C227" s="16"/>
      <c r="D227" s="16"/>
      <c r="E227" s="16"/>
      <c r="F227" s="16"/>
      <c r="G227" s="16"/>
      <c r="K227" s="1"/>
      <c r="L227" s="1"/>
      <c r="M227" s="1"/>
      <c r="N227" s="1"/>
      <c r="O227" s="1"/>
      <c r="P227" s="1"/>
      <c r="Q227" s="1"/>
      <c r="R227" s="1"/>
      <c r="S227" s="1"/>
      <c r="T227" s="1"/>
      <c r="U227" s="1"/>
      <c r="V227" s="1"/>
      <c r="W227" s="1"/>
      <c r="X227" s="1"/>
      <c r="Y227" s="1"/>
      <c r="Z227" s="1"/>
    </row>
    <row r="228" spans="1:26">
      <c r="A228" s="1"/>
      <c r="B228" s="16"/>
      <c r="C228" s="16"/>
      <c r="D228" s="16"/>
      <c r="E228" s="16"/>
      <c r="F228" s="16"/>
      <c r="G228" s="16"/>
      <c r="K228" s="1"/>
      <c r="L228" s="1"/>
      <c r="M228" s="1"/>
      <c r="N228" s="1"/>
      <c r="O228" s="1"/>
      <c r="P228" s="1"/>
      <c r="Q228" s="1"/>
      <c r="R228" s="1"/>
      <c r="S228" s="1"/>
      <c r="T228" s="1"/>
      <c r="U228" s="1"/>
      <c r="V228" s="1"/>
      <c r="W228" s="1"/>
      <c r="X228" s="1"/>
      <c r="Y228" s="1"/>
      <c r="Z228" s="1"/>
    </row>
    <row r="229" spans="1:26">
      <c r="A229" s="1"/>
      <c r="B229" s="16"/>
      <c r="C229" s="16"/>
      <c r="D229" s="16"/>
      <c r="E229" s="16"/>
      <c r="F229" s="16"/>
      <c r="G229" s="16"/>
      <c r="K229" s="1"/>
      <c r="L229" s="1"/>
      <c r="M229" s="1"/>
      <c r="N229" s="1"/>
      <c r="O229" s="1"/>
      <c r="P229" s="1"/>
      <c r="Q229" s="1"/>
      <c r="R229" s="1"/>
      <c r="S229" s="1"/>
      <c r="T229" s="1"/>
      <c r="U229" s="1"/>
      <c r="V229" s="1"/>
      <c r="W229" s="1"/>
      <c r="X229" s="1"/>
      <c r="Y229" s="1"/>
      <c r="Z229" s="1"/>
    </row>
    <row r="230" spans="1:26">
      <c r="A230" s="1"/>
      <c r="B230" s="16"/>
      <c r="C230" s="16"/>
      <c r="D230" s="16"/>
      <c r="E230" s="16"/>
      <c r="F230" s="16"/>
      <c r="G230" s="16"/>
      <c r="K230" s="1"/>
      <c r="L230" s="1"/>
      <c r="M230" s="1"/>
      <c r="N230" s="1"/>
      <c r="O230" s="1"/>
      <c r="P230" s="1"/>
      <c r="Q230" s="1"/>
      <c r="R230" s="1"/>
      <c r="S230" s="1"/>
      <c r="T230" s="1"/>
      <c r="U230" s="1"/>
      <c r="V230" s="1"/>
      <c r="W230" s="1"/>
      <c r="X230" s="1"/>
      <c r="Y230" s="1"/>
      <c r="Z230" s="1"/>
    </row>
    <row r="231" spans="1:26">
      <c r="A231" s="1"/>
      <c r="B231" s="16"/>
      <c r="C231" s="16"/>
      <c r="D231" s="16"/>
      <c r="E231" s="16"/>
      <c r="F231" s="16"/>
      <c r="G231" s="16"/>
      <c r="K231" s="1"/>
      <c r="L231" s="1"/>
      <c r="M231" s="1"/>
      <c r="N231" s="1"/>
      <c r="O231" s="1"/>
      <c r="P231" s="1"/>
      <c r="Q231" s="1"/>
      <c r="R231" s="1"/>
      <c r="S231" s="1"/>
      <c r="T231" s="1"/>
      <c r="U231" s="1"/>
      <c r="V231" s="1"/>
      <c r="W231" s="1"/>
      <c r="X231" s="1"/>
      <c r="Y231" s="1"/>
      <c r="Z231" s="1"/>
    </row>
    <row r="232" spans="1:26">
      <c r="A232" s="1"/>
      <c r="B232" s="16"/>
      <c r="C232" s="16"/>
      <c r="D232" s="16"/>
      <c r="E232" s="16"/>
      <c r="F232" s="16"/>
      <c r="G232" s="16"/>
      <c r="K232" s="1"/>
      <c r="L232" s="1"/>
      <c r="M232" s="1"/>
      <c r="N232" s="1"/>
      <c r="O232" s="1"/>
      <c r="P232" s="1"/>
      <c r="Q232" s="1"/>
      <c r="R232" s="1"/>
      <c r="S232" s="1"/>
      <c r="T232" s="1"/>
      <c r="U232" s="1"/>
      <c r="V232" s="1"/>
      <c r="W232" s="1"/>
      <c r="X232" s="1"/>
      <c r="Y232" s="1"/>
      <c r="Z232" s="1"/>
    </row>
    <row r="233" spans="1:26">
      <c r="A233" s="1"/>
      <c r="B233" s="16"/>
      <c r="C233" s="16"/>
      <c r="D233" s="16"/>
      <c r="E233" s="16"/>
      <c r="F233" s="16"/>
      <c r="G233" s="16"/>
      <c r="K233" s="1"/>
      <c r="L233" s="1"/>
      <c r="M233" s="1"/>
      <c r="N233" s="1"/>
      <c r="O233" s="1"/>
      <c r="P233" s="1"/>
      <c r="Q233" s="1"/>
      <c r="R233" s="1"/>
      <c r="S233" s="1"/>
      <c r="T233" s="1"/>
      <c r="U233" s="1"/>
      <c r="V233" s="1"/>
      <c r="W233" s="1"/>
      <c r="X233" s="1"/>
      <c r="Y233" s="1"/>
      <c r="Z233" s="1"/>
    </row>
    <row r="234" spans="1:26">
      <c r="A234" s="1"/>
      <c r="B234" s="16"/>
      <c r="C234" s="16"/>
      <c r="D234" s="16"/>
      <c r="E234" s="16"/>
      <c r="F234" s="16"/>
      <c r="G234" s="16"/>
      <c r="K234" s="1"/>
      <c r="L234" s="1"/>
      <c r="M234" s="1"/>
      <c r="N234" s="1"/>
      <c r="O234" s="1"/>
      <c r="P234" s="1"/>
      <c r="Q234" s="1"/>
      <c r="R234" s="1"/>
      <c r="S234" s="1"/>
      <c r="T234" s="1"/>
      <c r="U234" s="1"/>
      <c r="V234" s="1"/>
      <c r="W234" s="1"/>
      <c r="X234" s="1"/>
      <c r="Y234" s="1"/>
      <c r="Z234" s="1"/>
    </row>
    <row r="235" spans="1:26">
      <c r="A235" s="1"/>
      <c r="B235" s="16"/>
      <c r="C235" s="16"/>
      <c r="D235" s="16"/>
      <c r="E235" s="16"/>
      <c r="F235" s="16"/>
      <c r="G235" s="16"/>
      <c r="K235" s="1"/>
      <c r="L235" s="1"/>
      <c r="M235" s="1"/>
      <c r="N235" s="1"/>
      <c r="O235" s="1"/>
      <c r="P235" s="1"/>
      <c r="Q235" s="1"/>
      <c r="R235" s="1"/>
      <c r="S235" s="1"/>
      <c r="T235" s="1"/>
      <c r="U235" s="1"/>
      <c r="V235" s="1"/>
      <c r="W235" s="1"/>
      <c r="X235" s="1"/>
      <c r="Y235" s="1"/>
      <c r="Z235" s="1"/>
    </row>
    <row r="236" spans="1:26">
      <c r="A236" s="1"/>
      <c r="B236" s="16"/>
      <c r="C236" s="16"/>
      <c r="D236" s="16"/>
      <c r="E236" s="16"/>
      <c r="F236" s="16"/>
      <c r="G236" s="16"/>
      <c r="K236" s="1"/>
      <c r="L236" s="1"/>
      <c r="M236" s="1"/>
      <c r="N236" s="1"/>
      <c r="O236" s="1"/>
      <c r="P236" s="1"/>
      <c r="Q236" s="1"/>
      <c r="R236" s="1"/>
      <c r="S236" s="1"/>
      <c r="T236" s="1"/>
      <c r="U236" s="1"/>
      <c r="V236" s="1"/>
      <c r="W236" s="1"/>
      <c r="X236" s="1"/>
      <c r="Y236" s="1"/>
      <c r="Z236" s="1"/>
    </row>
    <row r="237" spans="1:26">
      <c r="A237" s="1"/>
      <c r="B237" s="16"/>
      <c r="C237" s="16"/>
      <c r="D237" s="16"/>
      <c r="E237" s="16"/>
      <c r="F237" s="16"/>
      <c r="G237" s="16"/>
      <c r="K237" s="1"/>
      <c r="L237" s="1"/>
      <c r="M237" s="1"/>
      <c r="N237" s="1"/>
      <c r="O237" s="1"/>
      <c r="P237" s="1"/>
      <c r="Q237" s="1"/>
      <c r="R237" s="1"/>
      <c r="S237" s="1"/>
      <c r="T237" s="1"/>
      <c r="U237" s="1"/>
      <c r="V237" s="1"/>
      <c r="W237" s="1"/>
      <c r="X237" s="1"/>
      <c r="Y237" s="1"/>
      <c r="Z237" s="1"/>
    </row>
    <row r="238" spans="1:26">
      <c r="A238" s="1"/>
      <c r="B238" s="16"/>
      <c r="C238" s="16"/>
      <c r="D238" s="16"/>
      <c r="E238" s="16"/>
      <c r="F238" s="16"/>
      <c r="G238" s="16"/>
      <c r="K238" s="1"/>
      <c r="L238" s="1"/>
      <c r="M238" s="1"/>
      <c r="N238" s="1"/>
      <c r="O238" s="1"/>
      <c r="P238" s="1"/>
      <c r="Q238" s="1"/>
      <c r="R238" s="1"/>
      <c r="S238" s="1"/>
      <c r="T238" s="1"/>
      <c r="U238" s="1"/>
      <c r="V238" s="1"/>
      <c r="W238" s="1"/>
      <c r="X238" s="1"/>
      <c r="Y238" s="1"/>
      <c r="Z238" s="1"/>
    </row>
    <row r="239" spans="1:26">
      <c r="A239" s="1"/>
      <c r="B239" s="16"/>
      <c r="C239" s="16"/>
      <c r="D239" s="16"/>
      <c r="E239" s="16"/>
      <c r="F239" s="16"/>
      <c r="G239" s="16"/>
      <c r="K239" s="1"/>
      <c r="L239" s="1"/>
      <c r="M239" s="1"/>
      <c r="N239" s="1"/>
      <c r="O239" s="1"/>
      <c r="P239" s="1"/>
      <c r="Q239" s="1"/>
      <c r="R239" s="1"/>
      <c r="S239" s="1"/>
      <c r="T239" s="1"/>
      <c r="U239" s="1"/>
      <c r="V239" s="1"/>
      <c r="W239" s="1"/>
      <c r="X239" s="1"/>
      <c r="Y239" s="1"/>
      <c r="Z239" s="1"/>
    </row>
    <row r="240" spans="1:26">
      <c r="A240" s="1"/>
      <c r="B240" s="16"/>
      <c r="C240" s="16"/>
      <c r="D240" s="16"/>
      <c r="E240" s="16"/>
      <c r="F240" s="16"/>
      <c r="G240" s="16"/>
      <c r="K240" s="1"/>
      <c r="L240" s="1"/>
      <c r="M240" s="1"/>
      <c r="N240" s="1"/>
      <c r="O240" s="1"/>
      <c r="P240" s="1"/>
      <c r="Q240" s="1"/>
      <c r="R240" s="1"/>
      <c r="S240" s="1"/>
      <c r="T240" s="1"/>
      <c r="U240" s="1"/>
      <c r="V240" s="1"/>
      <c r="W240" s="1"/>
      <c r="X240" s="1"/>
      <c r="Y240" s="1"/>
      <c r="Z240" s="1"/>
    </row>
    <row r="241" spans="1:26">
      <c r="A241" s="1"/>
      <c r="B241" s="16"/>
      <c r="C241" s="16"/>
      <c r="D241" s="16"/>
      <c r="E241" s="16"/>
      <c r="F241" s="16"/>
      <c r="G241" s="16"/>
      <c r="K241" s="1"/>
      <c r="L241" s="1"/>
      <c r="M241" s="1"/>
      <c r="N241" s="1"/>
      <c r="O241" s="1"/>
      <c r="P241" s="1"/>
      <c r="Q241" s="1"/>
      <c r="R241" s="1"/>
      <c r="S241" s="1"/>
      <c r="T241" s="1"/>
      <c r="U241" s="1"/>
      <c r="V241" s="1"/>
      <c r="W241" s="1"/>
      <c r="X241" s="1"/>
      <c r="Y241" s="1"/>
      <c r="Z241" s="1"/>
    </row>
    <row r="242" spans="1:26">
      <c r="A242" s="1"/>
      <c r="B242" s="16"/>
      <c r="C242" s="16"/>
      <c r="D242" s="16"/>
      <c r="E242" s="16"/>
      <c r="F242" s="16"/>
      <c r="G242" s="16"/>
      <c r="K242" s="1"/>
      <c r="L242" s="1"/>
      <c r="M242" s="1"/>
      <c r="N242" s="1"/>
      <c r="O242" s="1"/>
      <c r="P242" s="1"/>
      <c r="Q242" s="1"/>
      <c r="R242" s="1"/>
      <c r="S242" s="1"/>
      <c r="T242" s="1"/>
      <c r="U242" s="1"/>
      <c r="V242" s="1"/>
      <c r="W242" s="1"/>
      <c r="X242" s="1"/>
      <c r="Y242" s="1"/>
      <c r="Z242" s="1"/>
    </row>
    <row r="243" spans="1:26">
      <c r="A243" s="1"/>
      <c r="B243" s="16"/>
      <c r="C243" s="16"/>
      <c r="D243" s="16"/>
      <c r="E243" s="16"/>
      <c r="F243" s="16"/>
      <c r="G243" s="16"/>
      <c r="K243" s="1"/>
      <c r="L243" s="1"/>
      <c r="M243" s="1"/>
      <c r="N243" s="1"/>
      <c r="O243" s="1"/>
      <c r="P243" s="1"/>
      <c r="Q243" s="1"/>
      <c r="R243" s="1"/>
      <c r="S243" s="1"/>
      <c r="T243" s="1"/>
      <c r="U243" s="1"/>
      <c r="V243" s="1"/>
      <c r="W243" s="1"/>
      <c r="X243" s="1"/>
      <c r="Y243" s="1"/>
      <c r="Z243" s="1"/>
    </row>
    <row r="244" spans="1:26">
      <c r="A244" s="1"/>
      <c r="B244" s="16"/>
      <c r="C244" s="16"/>
      <c r="D244" s="16"/>
      <c r="E244" s="16"/>
      <c r="F244" s="16"/>
      <c r="G244" s="16"/>
      <c r="K244" s="1"/>
      <c r="L244" s="1"/>
      <c r="M244" s="1"/>
      <c r="N244" s="1"/>
      <c r="O244" s="1"/>
      <c r="P244" s="1"/>
      <c r="Q244" s="1"/>
      <c r="R244" s="1"/>
      <c r="S244" s="1"/>
      <c r="T244" s="1"/>
      <c r="U244" s="1"/>
      <c r="V244" s="1"/>
      <c r="W244" s="1"/>
      <c r="X244" s="1"/>
      <c r="Y244" s="1"/>
      <c r="Z244" s="1"/>
    </row>
    <row r="245" spans="1:26">
      <c r="A245" s="1"/>
      <c r="B245" s="16"/>
      <c r="C245" s="16"/>
      <c r="D245" s="16"/>
      <c r="E245" s="16"/>
      <c r="F245" s="16"/>
      <c r="G245" s="16"/>
      <c r="K245" s="1"/>
      <c r="L245" s="1"/>
      <c r="M245" s="1"/>
      <c r="N245" s="1"/>
      <c r="O245" s="1"/>
      <c r="P245" s="1"/>
      <c r="Q245" s="1"/>
      <c r="R245" s="1"/>
      <c r="S245" s="1"/>
      <c r="T245" s="1"/>
      <c r="U245" s="1"/>
      <c r="V245" s="1"/>
      <c r="W245" s="1"/>
      <c r="X245" s="1"/>
      <c r="Y245" s="1"/>
      <c r="Z245" s="1"/>
    </row>
    <row r="246" spans="1:26">
      <c r="A246" s="1"/>
      <c r="B246" s="16"/>
      <c r="C246" s="16"/>
      <c r="D246" s="16"/>
      <c r="E246" s="16"/>
      <c r="F246" s="16"/>
      <c r="G246" s="16"/>
      <c r="K246" s="1"/>
      <c r="L246" s="1"/>
      <c r="M246" s="1"/>
      <c r="N246" s="1"/>
      <c r="O246" s="1"/>
      <c r="P246" s="1"/>
      <c r="Q246" s="1"/>
      <c r="R246" s="1"/>
      <c r="S246" s="1"/>
      <c r="T246" s="1"/>
      <c r="U246" s="1"/>
      <c r="V246" s="1"/>
      <c r="W246" s="1"/>
      <c r="X246" s="1"/>
      <c r="Y246" s="1"/>
      <c r="Z246" s="1"/>
    </row>
    <row r="247" spans="1:26">
      <c r="A247" s="1"/>
      <c r="B247" s="16"/>
      <c r="C247" s="16"/>
      <c r="D247" s="16"/>
      <c r="E247" s="16"/>
      <c r="F247" s="16"/>
      <c r="G247" s="16"/>
      <c r="K247" s="1"/>
      <c r="L247" s="1"/>
      <c r="M247" s="1"/>
      <c r="N247" s="1"/>
      <c r="O247" s="1"/>
      <c r="P247" s="1"/>
      <c r="Q247" s="1"/>
      <c r="R247" s="1"/>
      <c r="S247" s="1"/>
      <c r="T247" s="1"/>
      <c r="U247" s="1"/>
      <c r="V247" s="1"/>
      <c r="W247" s="1"/>
      <c r="X247" s="1"/>
      <c r="Y247" s="1"/>
      <c r="Z247" s="1"/>
    </row>
    <row r="248" spans="1:26">
      <c r="A248" s="1"/>
      <c r="B248" s="16"/>
      <c r="C248" s="16"/>
      <c r="D248" s="16"/>
      <c r="E248" s="16"/>
      <c r="F248" s="16"/>
      <c r="G248" s="16"/>
      <c r="K248" s="1"/>
      <c r="L248" s="1"/>
      <c r="M248" s="1"/>
      <c r="N248" s="1"/>
      <c r="O248" s="1"/>
      <c r="P248" s="1"/>
      <c r="Q248" s="1"/>
      <c r="R248" s="1"/>
      <c r="S248" s="1"/>
      <c r="T248" s="1"/>
      <c r="U248" s="1"/>
      <c r="V248" s="1"/>
      <c r="W248" s="1"/>
      <c r="X248" s="1"/>
      <c r="Y248" s="1"/>
      <c r="Z248" s="1"/>
    </row>
    <row r="249" spans="1:26">
      <c r="A249" s="1"/>
      <c r="B249" s="16"/>
      <c r="C249" s="16"/>
      <c r="D249" s="16"/>
      <c r="E249" s="16"/>
      <c r="F249" s="16"/>
      <c r="G249" s="16"/>
      <c r="K249" s="1"/>
      <c r="L249" s="1"/>
      <c r="M249" s="1"/>
      <c r="N249" s="1"/>
      <c r="O249" s="1"/>
      <c r="P249" s="1"/>
      <c r="Q249" s="1"/>
      <c r="R249" s="1"/>
      <c r="S249" s="1"/>
      <c r="T249" s="1"/>
      <c r="U249" s="1"/>
      <c r="V249" s="1"/>
      <c r="W249" s="1"/>
      <c r="X249" s="1"/>
      <c r="Y249" s="1"/>
      <c r="Z249" s="1"/>
    </row>
    <row r="250" spans="1:26">
      <c r="A250" s="1"/>
      <c r="B250" s="16"/>
      <c r="C250" s="16"/>
      <c r="D250" s="16"/>
      <c r="E250" s="16"/>
      <c r="F250" s="16"/>
      <c r="G250" s="16"/>
      <c r="K250" s="1"/>
      <c r="L250" s="1"/>
      <c r="M250" s="1"/>
      <c r="N250" s="1"/>
      <c r="O250" s="1"/>
      <c r="P250" s="1"/>
      <c r="Q250" s="1"/>
      <c r="R250" s="1"/>
      <c r="S250" s="1"/>
      <c r="T250" s="1"/>
      <c r="U250" s="1"/>
      <c r="V250" s="1"/>
      <c r="W250" s="1"/>
      <c r="X250" s="1"/>
      <c r="Y250" s="1"/>
      <c r="Z250" s="1"/>
    </row>
    <row r="251" spans="1:26">
      <c r="A251" s="1"/>
      <c r="B251" s="16"/>
      <c r="C251" s="16"/>
      <c r="D251" s="16"/>
      <c r="E251" s="16"/>
      <c r="F251" s="16"/>
      <c r="G251" s="16"/>
      <c r="K251" s="1"/>
      <c r="L251" s="1"/>
      <c r="M251" s="1"/>
      <c r="N251" s="1"/>
      <c r="O251" s="1"/>
      <c r="P251" s="1"/>
      <c r="Q251" s="1"/>
      <c r="R251" s="1"/>
      <c r="S251" s="1"/>
      <c r="T251" s="1"/>
      <c r="U251" s="1"/>
      <c r="V251" s="1"/>
      <c r="W251" s="1"/>
      <c r="X251" s="1"/>
      <c r="Y251" s="1"/>
      <c r="Z251" s="1"/>
    </row>
    <row r="252" spans="1:26">
      <c r="A252" s="1"/>
      <c r="B252" s="16"/>
      <c r="C252" s="16"/>
      <c r="D252" s="16"/>
      <c r="E252" s="16"/>
      <c r="F252" s="16"/>
      <c r="G252" s="16"/>
      <c r="K252" s="1"/>
      <c r="L252" s="1"/>
      <c r="M252" s="1"/>
      <c r="N252" s="1"/>
      <c r="O252" s="1"/>
      <c r="P252" s="1"/>
      <c r="Q252" s="1"/>
      <c r="R252" s="1"/>
      <c r="S252" s="1"/>
      <c r="T252" s="1"/>
      <c r="U252" s="1"/>
      <c r="V252" s="1"/>
      <c r="W252" s="1"/>
      <c r="X252" s="1"/>
      <c r="Y252" s="1"/>
      <c r="Z252" s="1"/>
    </row>
    <row r="253" spans="1:26">
      <c r="A253" s="1"/>
      <c r="B253" s="16"/>
      <c r="C253" s="16"/>
      <c r="D253" s="16"/>
      <c r="E253" s="16"/>
      <c r="F253" s="16"/>
      <c r="G253" s="16"/>
      <c r="K253" s="1"/>
      <c r="L253" s="1"/>
      <c r="M253" s="1"/>
      <c r="N253" s="1"/>
      <c r="O253" s="1"/>
      <c r="P253" s="1"/>
      <c r="Q253" s="1"/>
      <c r="R253" s="1"/>
      <c r="S253" s="1"/>
      <c r="T253" s="1"/>
      <c r="U253" s="1"/>
      <c r="V253" s="1"/>
      <c r="W253" s="1"/>
      <c r="X253" s="1"/>
      <c r="Y253" s="1"/>
      <c r="Z253" s="1"/>
    </row>
    <row r="254" spans="1:26">
      <c r="A254" s="1"/>
      <c r="B254" s="16"/>
      <c r="C254" s="16"/>
      <c r="D254" s="16"/>
      <c r="E254" s="16"/>
      <c r="F254" s="16"/>
      <c r="G254" s="16"/>
      <c r="K254" s="1"/>
      <c r="L254" s="1"/>
      <c r="M254" s="1"/>
      <c r="N254" s="1"/>
      <c r="O254" s="1"/>
      <c r="P254" s="1"/>
      <c r="Q254" s="1"/>
      <c r="R254" s="1"/>
      <c r="S254" s="1"/>
      <c r="T254" s="1"/>
      <c r="U254" s="1"/>
      <c r="V254" s="1"/>
      <c r="W254" s="1"/>
      <c r="X254" s="1"/>
      <c r="Y254" s="1"/>
      <c r="Z254" s="1"/>
    </row>
    <row r="255" spans="1:26">
      <c r="A255" s="1"/>
      <c r="B255" s="16"/>
      <c r="C255" s="16"/>
      <c r="D255" s="16"/>
      <c r="E255" s="16"/>
      <c r="F255" s="16"/>
      <c r="G255" s="16"/>
      <c r="K255" s="1"/>
      <c r="L255" s="1"/>
      <c r="M255" s="1"/>
      <c r="N255" s="1"/>
      <c r="O255" s="1"/>
      <c r="P255" s="1"/>
      <c r="Q255" s="1"/>
      <c r="R255" s="1"/>
      <c r="S255" s="1"/>
      <c r="T255" s="1"/>
      <c r="U255" s="1"/>
      <c r="V255" s="1"/>
      <c r="W255" s="1"/>
      <c r="X255" s="1"/>
      <c r="Y255" s="1"/>
      <c r="Z255" s="1"/>
    </row>
    <row r="256" spans="1:26">
      <c r="A256" s="1"/>
      <c r="B256" s="16"/>
      <c r="C256" s="16"/>
      <c r="D256" s="16"/>
      <c r="E256" s="16"/>
      <c r="F256" s="16"/>
      <c r="G256" s="16"/>
      <c r="K256" s="1"/>
      <c r="L256" s="1"/>
      <c r="M256" s="1"/>
      <c r="N256" s="1"/>
      <c r="O256" s="1"/>
      <c r="P256" s="1"/>
      <c r="Q256" s="1"/>
      <c r="R256" s="1"/>
      <c r="S256" s="1"/>
      <c r="T256" s="1"/>
      <c r="U256" s="1"/>
      <c r="V256" s="1"/>
      <c r="W256" s="1"/>
      <c r="X256" s="1"/>
      <c r="Y256" s="1"/>
      <c r="Z256" s="1"/>
    </row>
    <row r="257" spans="1:26">
      <c r="A257" s="1"/>
      <c r="B257" s="16"/>
      <c r="C257" s="16"/>
      <c r="D257" s="16"/>
      <c r="E257" s="16"/>
      <c r="F257" s="16"/>
      <c r="G257" s="16"/>
      <c r="K257" s="1"/>
      <c r="L257" s="1"/>
      <c r="M257" s="1"/>
      <c r="N257" s="1"/>
      <c r="O257" s="1"/>
      <c r="P257" s="1"/>
      <c r="Q257" s="1"/>
      <c r="R257" s="1"/>
      <c r="S257" s="1"/>
      <c r="T257" s="1"/>
      <c r="U257" s="1"/>
      <c r="V257" s="1"/>
      <c r="W257" s="1"/>
      <c r="X257" s="1"/>
      <c r="Y257" s="1"/>
      <c r="Z257" s="1"/>
    </row>
    <row r="258" spans="1:26">
      <c r="A258" s="1"/>
      <c r="B258" s="16"/>
      <c r="C258" s="16"/>
      <c r="D258" s="16"/>
      <c r="E258" s="16"/>
      <c r="F258" s="16"/>
      <c r="G258" s="16"/>
      <c r="K258" s="1"/>
      <c r="L258" s="1"/>
      <c r="M258" s="1"/>
      <c r="N258" s="1"/>
      <c r="O258" s="1"/>
      <c r="P258" s="1"/>
      <c r="Q258" s="1"/>
      <c r="R258" s="1"/>
      <c r="S258" s="1"/>
      <c r="T258" s="1"/>
      <c r="U258" s="1"/>
      <c r="V258" s="1"/>
      <c r="W258" s="1"/>
      <c r="X258" s="1"/>
      <c r="Y258" s="1"/>
      <c r="Z258" s="1"/>
    </row>
    <row r="259" spans="1:26">
      <c r="A259" s="1"/>
      <c r="B259" s="16"/>
      <c r="C259" s="16"/>
      <c r="D259" s="16"/>
      <c r="E259" s="16"/>
      <c r="F259" s="16"/>
      <c r="G259" s="16"/>
      <c r="K259" s="1"/>
      <c r="L259" s="1"/>
      <c r="M259" s="1"/>
      <c r="N259" s="1"/>
      <c r="O259" s="1"/>
      <c r="P259" s="1"/>
      <c r="Q259" s="1"/>
      <c r="R259" s="1"/>
      <c r="S259" s="1"/>
      <c r="T259" s="1"/>
      <c r="U259" s="1"/>
      <c r="V259" s="1"/>
      <c r="W259" s="1"/>
      <c r="X259" s="1"/>
      <c r="Y259" s="1"/>
      <c r="Z259" s="1"/>
    </row>
    <row r="260" spans="1:26">
      <c r="A260" s="1"/>
      <c r="B260" s="16"/>
      <c r="C260" s="16"/>
      <c r="D260" s="16"/>
      <c r="E260" s="16"/>
      <c r="F260" s="16"/>
      <c r="G260" s="16"/>
      <c r="K260" s="1"/>
      <c r="L260" s="1"/>
      <c r="M260" s="1"/>
      <c r="N260" s="1"/>
      <c r="O260" s="1"/>
      <c r="P260" s="1"/>
      <c r="Q260" s="1"/>
      <c r="R260" s="1"/>
      <c r="S260" s="1"/>
      <c r="T260" s="1"/>
      <c r="U260" s="1"/>
      <c r="V260" s="1"/>
      <c r="W260" s="1"/>
      <c r="X260" s="1"/>
      <c r="Y260" s="1"/>
      <c r="Z260" s="1"/>
    </row>
    <row r="261" spans="1:26">
      <c r="A261" s="1"/>
      <c r="B261" s="16"/>
      <c r="C261" s="16"/>
      <c r="D261" s="16"/>
      <c r="E261" s="16"/>
      <c r="F261" s="16"/>
      <c r="G261" s="16"/>
      <c r="K261" s="1"/>
      <c r="L261" s="1"/>
      <c r="M261" s="1"/>
      <c r="N261" s="1"/>
      <c r="O261" s="1"/>
      <c r="P261" s="1"/>
      <c r="Q261" s="1"/>
      <c r="R261" s="1"/>
      <c r="S261" s="1"/>
      <c r="T261" s="1"/>
      <c r="U261" s="1"/>
      <c r="V261" s="1"/>
      <c r="W261" s="1"/>
      <c r="X261" s="1"/>
      <c r="Y261" s="1"/>
      <c r="Z261" s="1"/>
    </row>
    <row r="262" spans="1:26">
      <c r="A262" s="1"/>
      <c r="B262" s="16"/>
      <c r="C262" s="16"/>
      <c r="D262" s="16"/>
      <c r="E262" s="16"/>
      <c r="F262" s="16"/>
      <c r="G262" s="16"/>
      <c r="K262" s="1"/>
      <c r="L262" s="1"/>
      <c r="M262" s="1"/>
      <c r="N262" s="1"/>
      <c r="O262" s="1"/>
      <c r="P262" s="1"/>
      <c r="Q262" s="1"/>
      <c r="R262" s="1"/>
      <c r="S262" s="1"/>
      <c r="T262" s="1"/>
      <c r="U262" s="1"/>
      <c r="V262" s="1"/>
      <c r="W262" s="1"/>
      <c r="X262" s="1"/>
      <c r="Y262" s="1"/>
      <c r="Z262" s="1"/>
    </row>
    <row r="263" spans="1:26">
      <c r="A263" s="1"/>
      <c r="B263" s="16"/>
      <c r="C263" s="16"/>
      <c r="D263" s="16"/>
      <c r="E263" s="16"/>
      <c r="F263" s="16"/>
      <c r="G263" s="16"/>
      <c r="K263" s="1"/>
      <c r="L263" s="1"/>
      <c r="M263" s="1"/>
      <c r="N263" s="1"/>
      <c r="O263" s="1"/>
      <c r="P263" s="1"/>
      <c r="Q263" s="1"/>
      <c r="R263" s="1"/>
      <c r="S263" s="1"/>
      <c r="T263" s="1"/>
      <c r="U263" s="1"/>
      <c r="V263" s="1"/>
      <c r="W263" s="1"/>
      <c r="X263" s="1"/>
      <c r="Y263" s="1"/>
      <c r="Z263" s="1"/>
    </row>
    <row r="264" spans="1:26">
      <c r="A264" s="1"/>
      <c r="B264" s="16"/>
      <c r="C264" s="16"/>
      <c r="D264" s="16"/>
      <c r="E264" s="16"/>
      <c r="F264" s="16"/>
      <c r="G264" s="16"/>
      <c r="K264" s="1"/>
      <c r="L264" s="1"/>
      <c r="M264" s="1"/>
      <c r="N264" s="1"/>
      <c r="O264" s="1"/>
      <c r="P264" s="1"/>
      <c r="Q264" s="1"/>
      <c r="R264" s="1"/>
      <c r="S264" s="1"/>
      <c r="T264" s="1"/>
      <c r="U264" s="1"/>
      <c r="V264" s="1"/>
      <c r="W264" s="1"/>
      <c r="X264" s="1"/>
      <c r="Y264" s="1"/>
      <c r="Z264" s="1"/>
    </row>
    <row r="265" spans="1:26">
      <c r="A265" s="1"/>
      <c r="B265" s="16"/>
      <c r="C265" s="16"/>
      <c r="D265" s="16"/>
      <c r="E265" s="16"/>
      <c r="F265" s="16"/>
      <c r="G265" s="16"/>
      <c r="K265" s="1"/>
      <c r="L265" s="1"/>
      <c r="M265" s="1"/>
      <c r="N265" s="1"/>
      <c r="O265" s="1"/>
      <c r="P265" s="1"/>
      <c r="Q265" s="1"/>
      <c r="R265" s="1"/>
      <c r="S265" s="1"/>
      <c r="T265" s="1"/>
      <c r="U265" s="1"/>
      <c r="V265" s="1"/>
      <c r="W265" s="1"/>
      <c r="X265" s="1"/>
      <c r="Y265" s="1"/>
      <c r="Z265" s="1"/>
    </row>
    <row r="266" spans="1:26">
      <c r="A266" s="1"/>
      <c r="B266" s="16"/>
      <c r="C266" s="16"/>
      <c r="D266" s="16"/>
      <c r="E266" s="16"/>
      <c r="F266" s="16"/>
      <c r="G266" s="16"/>
      <c r="K266" s="1"/>
      <c r="L266" s="1"/>
      <c r="M266" s="1"/>
      <c r="N266" s="1"/>
      <c r="O266" s="1"/>
      <c r="P266" s="1"/>
      <c r="Q266" s="1"/>
      <c r="R266" s="1"/>
      <c r="S266" s="1"/>
      <c r="T266" s="1"/>
      <c r="U266" s="1"/>
      <c r="V266" s="1"/>
      <c r="W266" s="1"/>
      <c r="X266" s="1"/>
      <c r="Y266" s="1"/>
      <c r="Z266" s="1"/>
    </row>
    <row r="267" spans="1:26">
      <c r="A267" s="1"/>
      <c r="B267" s="16"/>
      <c r="C267" s="16"/>
      <c r="D267" s="16"/>
      <c r="E267" s="16"/>
      <c r="F267" s="16"/>
      <c r="G267" s="16"/>
      <c r="K267" s="1"/>
      <c r="L267" s="1"/>
      <c r="M267" s="1"/>
      <c r="N267" s="1"/>
      <c r="O267" s="1"/>
      <c r="P267" s="1"/>
      <c r="Q267" s="1"/>
      <c r="R267" s="1"/>
      <c r="S267" s="1"/>
      <c r="T267" s="1"/>
      <c r="U267" s="1"/>
      <c r="V267" s="1"/>
      <c r="W267" s="1"/>
      <c r="X267" s="1"/>
      <c r="Y267" s="1"/>
      <c r="Z267" s="1"/>
    </row>
    <row r="268" spans="1:26">
      <c r="A268" s="1"/>
      <c r="B268" s="16"/>
      <c r="C268" s="16"/>
      <c r="D268" s="16"/>
      <c r="E268" s="16"/>
      <c r="F268" s="16"/>
      <c r="G268" s="16"/>
      <c r="K268" s="1"/>
      <c r="L268" s="1"/>
      <c r="M268" s="1"/>
      <c r="N268" s="1"/>
      <c r="O268" s="1"/>
      <c r="P268" s="1"/>
      <c r="Q268" s="1"/>
      <c r="R268" s="1"/>
      <c r="S268" s="1"/>
      <c r="T268" s="1"/>
      <c r="U268" s="1"/>
      <c r="V268" s="1"/>
      <c r="W268" s="1"/>
      <c r="X268" s="1"/>
      <c r="Y268" s="1"/>
      <c r="Z268" s="1"/>
    </row>
    <row r="269" spans="1:26">
      <c r="A269" s="1"/>
      <c r="B269" s="16"/>
      <c r="C269" s="16"/>
      <c r="D269" s="16"/>
      <c r="E269" s="16"/>
      <c r="F269" s="16"/>
      <c r="G269" s="16"/>
      <c r="K269" s="1"/>
      <c r="L269" s="1"/>
      <c r="M269" s="1"/>
      <c r="N269" s="1"/>
      <c r="O269" s="1"/>
      <c r="P269" s="1"/>
      <c r="Q269" s="1"/>
      <c r="R269" s="1"/>
      <c r="S269" s="1"/>
      <c r="T269" s="1"/>
      <c r="U269" s="1"/>
      <c r="V269" s="1"/>
      <c r="W269" s="1"/>
      <c r="X269" s="1"/>
      <c r="Y269" s="1"/>
      <c r="Z269" s="1"/>
    </row>
    <row r="270" spans="1:26">
      <c r="A270" s="1"/>
      <c r="B270" s="16"/>
      <c r="C270" s="16"/>
      <c r="D270" s="16"/>
      <c r="E270" s="16"/>
      <c r="F270" s="16"/>
      <c r="G270" s="16"/>
      <c r="K270" s="1"/>
      <c r="L270" s="1"/>
      <c r="M270" s="1"/>
      <c r="N270" s="1"/>
      <c r="O270" s="1"/>
      <c r="P270" s="1"/>
      <c r="Q270" s="1"/>
      <c r="R270" s="1"/>
      <c r="S270" s="1"/>
      <c r="T270" s="1"/>
      <c r="U270" s="1"/>
      <c r="V270" s="1"/>
      <c r="W270" s="1"/>
      <c r="X270" s="1"/>
      <c r="Y270" s="1"/>
      <c r="Z270" s="1"/>
    </row>
    <row r="271" spans="1:26">
      <c r="A271" s="1"/>
      <c r="B271" s="16"/>
      <c r="C271" s="16"/>
      <c r="D271" s="16"/>
      <c r="E271" s="16"/>
      <c r="F271" s="16"/>
      <c r="G271" s="16"/>
      <c r="K271" s="1"/>
      <c r="L271" s="1"/>
      <c r="M271" s="1"/>
      <c r="N271" s="1"/>
      <c r="O271" s="1"/>
      <c r="P271" s="1"/>
      <c r="Q271" s="1"/>
      <c r="R271" s="1"/>
      <c r="S271" s="1"/>
      <c r="T271" s="1"/>
      <c r="U271" s="1"/>
      <c r="V271" s="1"/>
      <c r="W271" s="1"/>
      <c r="X271" s="1"/>
      <c r="Y271" s="1"/>
      <c r="Z271" s="1"/>
    </row>
    <row r="272" spans="1:26">
      <c r="A272" s="1"/>
      <c r="B272" s="16"/>
      <c r="C272" s="16"/>
      <c r="D272" s="16"/>
      <c r="E272" s="16"/>
      <c r="F272" s="16"/>
      <c r="G272" s="16"/>
      <c r="K272" s="1"/>
      <c r="L272" s="1"/>
      <c r="M272" s="1"/>
      <c r="N272" s="1"/>
      <c r="O272" s="1"/>
      <c r="P272" s="1"/>
      <c r="Q272" s="1"/>
      <c r="R272" s="1"/>
      <c r="S272" s="1"/>
      <c r="T272" s="1"/>
      <c r="U272" s="1"/>
      <c r="V272" s="1"/>
      <c r="W272" s="1"/>
      <c r="X272" s="1"/>
      <c r="Y272" s="1"/>
      <c r="Z272" s="1"/>
    </row>
    <row r="273" spans="1:26">
      <c r="A273" s="1"/>
      <c r="B273" s="16"/>
      <c r="C273" s="16"/>
      <c r="D273" s="16"/>
      <c r="E273" s="16"/>
      <c r="F273" s="16"/>
      <c r="G273" s="16"/>
      <c r="K273" s="1"/>
      <c r="L273" s="1"/>
      <c r="M273" s="1"/>
      <c r="N273" s="1"/>
      <c r="O273" s="1"/>
      <c r="P273" s="1"/>
      <c r="Q273" s="1"/>
      <c r="R273" s="1"/>
      <c r="S273" s="1"/>
      <c r="T273" s="1"/>
      <c r="U273" s="1"/>
      <c r="V273" s="1"/>
      <c r="W273" s="1"/>
      <c r="X273" s="1"/>
      <c r="Y273" s="1"/>
      <c r="Z273" s="1"/>
    </row>
    <row r="274" spans="1:26">
      <c r="A274" s="1"/>
      <c r="B274" s="16"/>
      <c r="C274" s="16"/>
      <c r="D274" s="16"/>
      <c r="E274" s="16"/>
      <c r="F274" s="16"/>
      <c r="G274" s="16"/>
      <c r="K274" s="1"/>
      <c r="L274" s="1"/>
      <c r="M274" s="1"/>
      <c r="N274" s="1"/>
      <c r="O274" s="1"/>
      <c r="P274" s="1"/>
      <c r="Q274" s="1"/>
      <c r="R274" s="1"/>
      <c r="S274" s="1"/>
      <c r="T274" s="1"/>
      <c r="U274" s="1"/>
      <c r="V274" s="1"/>
      <c r="W274" s="1"/>
      <c r="X274" s="1"/>
      <c r="Y274" s="1"/>
      <c r="Z274" s="1"/>
    </row>
    <row r="275" spans="1:26">
      <c r="A275" s="1"/>
      <c r="B275" s="16"/>
      <c r="C275" s="16"/>
      <c r="D275" s="16"/>
      <c r="E275" s="16"/>
      <c r="F275" s="16"/>
      <c r="G275" s="16"/>
      <c r="K275" s="1"/>
      <c r="L275" s="1"/>
      <c r="M275" s="1"/>
      <c r="N275" s="1"/>
      <c r="O275" s="1"/>
      <c r="P275" s="1"/>
      <c r="Q275" s="1"/>
      <c r="R275" s="1"/>
      <c r="S275" s="1"/>
      <c r="T275" s="1"/>
      <c r="U275" s="1"/>
      <c r="V275" s="1"/>
      <c r="W275" s="1"/>
      <c r="X275" s="1"/>
      <c r="Y275" s="1"/>
      <c r="Z275" s="1"/>
    </row>
    <row r="276" spans="1:26">
      <c r="A276" s="1"/>
      <c r="B276" s="16"/>
      <c r="C276" s="16"/>
      <c r="D276" s="16"/>
      <c r="E276" s="16"/>
      <c r="F276" s="16"/>
      <c r="G276" s="16"/>
      <c r="K276" s="1"/>
      <c r="L276" s="1"/>
      <c r="M276" s="1"/>
      <c r="N276" s="1"/>
      <c r="O276" s="1"/>
      <c r="P276" s="1"/>
      <c r="Q276" s="1"/>
      <c r="R276" s="1"/>
      <c r="S276" s="1"/>
      <c r="T276" s="1"/>
      <c r="U276" s="1"/>
      <c r="V276" s="1"/>
      <c r="W276" s="1"/>
      <c r="X276" s="1"/>
      <c r="Y276" s="1"/>
      <c r="Z276" s="1"/>
    </row>
    <row r="277" spans="1:26">
      <c r="A277" s="1"/>
      <c r="B277" s="16"/>
      <c r="C277" s="16"/>
      <c r="D277" s="16"/>
      <c r="E277" s="16"/>
      <c r="F277" s="16"/>
      <c r="G277" s="16"/>
      <c r="K277" s="1"/>
      <c r="L277" s="1"/>
      <c r="M277" s="1"/>
      <c r="N277" s="1"/>
      <c r="O277" s="1"/>
      <c r="P277" s="1"/>
      <c r="Q277" s="1"/>
      <c r="R277" s="1"/>
      <c r="S277" s="1"/>
      <c r="T277" s="1"/>
      <c r="U277" s="1"/>
      <c r="V277" s="1"/>
      <c r="W277" s="1"/>
      <c r="X277" s="1"/>
      <c r="Y277" s="1"/>
      <c r="Z277" s="1"/>
    </row>
    <row r="278" spans="1:26">
      <c r="A278" s="1"/>
      <c r="B278" s="16"/>
      <c r="C278" s="16"/>
      <c r="D278" s="16"/>
      <c r="E278" s="16"/>
      <c r="F278" s="16"/>
      <c r="G278" s="16"/>
      <c r="K278" s="1"/>
      <c r="L278" s="1"/>
      <c r="M278" s="1"/>
      <c r="N278" s="1"/>
      <c r="O278" s="1"/>
      <c r="P278" s="1"/>
      <c r="Q278" s="1"/>
      <c r="R278" s="1"/>
      <c r="S278" s="1"/>
      <c r="T278" s="1"/>
      <c r="U278" s="1"/>
      <c r="V278" s="1"/>
      <c r="W278" s="1"/>
      <c r="X278" s="1"/>
      <c r="Y278" s="1"/>
      <c r="Z278" s="1"/>
    </row>
    <row r="279" spans="1:26">
      <c r="A279" s="1"/>
      <c r="B279" s="16"/>
      <c r="C279" s="16"/>
      <c r="D279" s="16"/>
      <c r="E279" s="16"/>
      <c r="F279" s="16"/>
      <c r="G279" s="16"/>
      <c r="K279" s="1"/>
      <c r="L279" s="1"/>
      <c r="M279" s="1"/>
      <c r="N279" s="1"/>
      <c r="O279" s="1"/>
      <c r="P279" s="1"/>
      <c r="Q279" s="1"/>
      <c r="R279" s="1"/>
      <c r="S279" s="1"/>
      <c r="T279" s="1"/>
      <c r="U279" s="1"/>
      <c r="V279" s="1"/>
      <c r="W279" s="1"/>
      <c r="X279" s="1"/>
      <c r="Y279" s="1"/>
      <c r="Z279" s="1"/>
    </row>
    <row r="280" spans="1:26">
      <c r="A280" s="1"/>
      <c r="B280" s="16"/>
      <c r="C280" s="16"/>
      <c r="D280" s="16"/>
      <c r="E280" s="16"/>
      <c r="F280" s="16"/>
      <c r="G280" s="16"/>
      <c r="K280" s="1"/>
      <c r="L280" s="1"/>
      <c r="M280" s="1"/>
      <c r="N280" s="1"/>
      <c r="O280" s="1"/>
      <c r="P280" s="1"/>
      <c r="Q280" s="1"/>
      <c r="R280" s="1"/>
      <c r="S280" s="1"/>
      <c r="T280" s="1"/>
      <c r="U280" s="1"/>
      <c r="V280" s="1"/>
      <c r="W280" s="1"/>
      <c r="X280" s="1"/>
      <c r="Y280" s="1"/>
      <c r="Z280" s="1"/>
    </row>
    <row r="281" spans="1:26">
      <c r="A281" s="1"/>
      <c r="B281" s="16"/>
      <c r="C281" s="16"/>
      <c r="D281" s="16"/>
      <c r="E281" s="16"/>
      <c r="F281" s="16"/>
      <c r="G281" s="16"/>
      <c r="K281" s="1"/>
      <c r="L281" s="1"/>
      <c r="M281" s="1"/>
      <c r="N281" s="1"/>
      <c r="O281" s="1"/>
      <c r="P281" s="1"/>
      <c r="Q281" s="1"/>
      <c r="R281" s="1"/>
      <c r="S281" s="1"/>
      <c r="T281" s="1"/>
      <c r="U281" s="1"/>
      <c r="V281" s="1"/>
      <c r="W281" s="1"/>
      <c r="X281" s="1"/>
      <c r="Y281" s="1"/>
      <c r="Z281" s="1"/>
    </row>
    <row r="282" spans="1:26">
      <c r="A282" s="1"/>
      <c r="B282" s="16"/>
      <c r="C282" s="16"/>
      <c r="D282" s="16"/>
      <c r="E282" s="16"/>
      <c r="F282" s="16"/>
      <c r="G282" s="16"/>
      <c r="K282" s="1"/>
      <c r="L282" s="1"/>
      <c r="M282" s="1"/>
      <c r="N282" s="1"/>
      <c r="O282" s="1"/>
      <c r="P282" s="1"/>
      <c r="Q282" s="1"/>
      <c r="R282" s="1"/>
      <c r="S282" s="1"/>
      <c r="T282" s="1"/>
      <c r="U282" s="1"/>
      <c r="V282" s="1"/>
      <c r="W282" s="1"/>
      <c r="X282" s="1"/>
      <c r="Y282" s="1"/>
      <c r="Z282" s="1"/>
    </row>
    <row r="283" spans="1:26">
      <c r="A283" s="1"/>
      <c r="B283" s="16"/>
      <c r="C283" s="16"/>
      <c r="D283" s="16"/>
      <c r="E283" s="16"/>
      <c r="F283" s="16"/>
      <c r="G283" s="16"/>
      <c r="K283" s="1"/>
      <c r="L283" s="1"/>
      <c r="M283" s="1"/>
      <c r="N283" s="1"/>
      <c r="O283" s="1"/>
      <c r="P283" s="1"/>
      <c r="Q283" s="1"/>
      <c r="R283" s="1"/>
      <c r="S283" s="1"/>
      <c r="T283" s="1"/>
      <c r="U283" s="1"/>
      <c r="V283" s="1"/>
      <c r="W283" s="1"/>
      <c r="X283" s="1"/>
      <c r="Y283" s="1"/>
      <c r="Z283" s="1"/>
    </row>
    <row r="284" spans="1:26">
      <c r="A284" s="1"/>
      <c r="B284" s="16"/>
      <c r="C284" s="16"/>
      <c r="D284" s="16"/>
      <c r="E284" s="16"/>
      <c r="F284" s="16"/>
      <c r="G284" s="16"/>
      <c r="K284" s="1"/>
      <c r="L284" s="1"/>
      <c r="M284" s="1"/>
      <c r="N284" s="1"/>
      <c r="O284" s="1"/>
      <c r="P284" s="1"/>
      <c r="Q284" s="1"/>
      <c r="R284" s="1"/>
      <c r="S284" s="1"/>
      <c r="T284" s="1"/>
      <c r="U284" s="1"/>
      <c r="V284" s="1"/>
      <c r="W284" s="1"/>
      <c r="X284" s="1"/>
      <c r="Y284" s="1"/>
      <c r="Z284" s="1"/>
    </row>
    <row r="285" spans="1:26">
      <c r="A285" s="1"/>
      <c r="B285" s="16"/>
      <c r="C285" s="16"/>
      <c r="D285" s="16"/>
      <c r="E285" s="16"/>
      <c r="F285" s="16"/>
      <c r="G285" s="16"/>
      <c r="K285" s="1"/>
      <c r="L285" s="1"/>
      <c r="M285" s="1"/>
      <c r="N285" s="1"/>
      <c r="O285" s="1"/>
      <c r="P285" s="1"/>
      <c r="Q285" s="1"/>
      <c r="R285" s="1"/>
      <c r="S285" s="1"/>
      <c r="T285" s="1"/>
      <c r="U285" s="1"/>
      <c r="V285" s="1"/>
      <c r="W285" s="1"/>
      <c r="X285" s="1"/>
      <c r="Y285" s="1"/>
      <c r="Z285" s="1"/>
    </row>
    <row r="286" spans="1:26">
      <c r="A286" s="1"/>
      <c r="B286" s="16"/>
      <c r="C286" s="16"/>
      <c r="D286" s="16"/>
      <c r="E286" s="16"/>
      <c r="F286" s="16"/>
      <c r="G286" s="16"/>
      <c r="K286" s="1"/>
      <c r="L286" s="1"/>
      <c r="M286" s="1"/>
      <c r="N286" s="1"/>
      <c r="O286" s="1"/>
      <c r="P286" s="1"/>
      <c r="Q286" s="1"/>
      <c r="R286" s="1"/>
      <c r="S286" s="1"/>
      <c r="T286" s="1"/>
      <c r="U286" s="1"/>
      <c r="V286" s="1"/>
      <c r="W286" s="1"/>
      <c r="X286" s="1"/>
      <c r="Y286" s="1"/>
      <c r="Z286" s="1"/>
    </row>
    <row r="287" spans="1:26">
      <c r="A287" s="1"/>
      <c r="B287" s="16"/>
      <c r="C287" s="16"/>
      <c r="D287" s="16"/>
      <c r="E287" s="16"/>
      <c r="F287" s="16"/>
      <c r="G287" s="16"/>
      <c r="K287" s="1"/>
      <c r="L287" s="1"/>
      <c r="M287" s="1"/>
      <c r="N287" s="1"/>
      <c r="O287" s="1"/>
      <c r="P287" s="1"/>
      <c r="Q287" s="1"/>
      <c r="R287" s="1"/>
      <c r="S287" s="1"/>
      <c r="T287" s="1"/>
      <c r="U287" s="1"/>
      <c r="V287" s="1"/>
      <c r="W287" s="1"/>
      <c r="X287" s="1"/>
      <c r="Y287" s="1"/>
      <c r="Z287" s="1"/>
    </row>
    <row r="288" spans="1:26">
      <c r="A288" s="1"/>
      <c r="B288" s="16"/>
      <c r="C288" s="16"/>
      <c r="D288" s="16"/>
      <c r="E288" s="16"/>
      <c r="F288" s="16"/>
      <c r="G288" s="16"/>
      <c r="K288" s="1"/>
      <c r="L288" s="1"/>
      <c r="M288" s="1"/>
      <c r="N288" s="1"/>
      <c r="O288" s="1"/>
      <c r="P288" s="1"/>
      <c r="Q288" s="1"/>
      <c r="R288" s="1"/>
      <c r="S288" s="1"/>
      <c r="T288" s="1"/>
      <c r="U288" s="1"/>
      <c r="V288" s="1"/>
      <c r="W288" s="1"/>
      <c r="X288" s="1"/>
      <c r="Y288" s="1"/>
      <c r="Z288" s="1"/>
    </row>
    <row r="289" spans="1:26">
      <c r="A289" s="1"/>
      <c r="B289" s="16"/>
      <c r="C289" s="16"/>
      <c r="D289" s="16"/>
      <c r="E289" s="16"/>
      <c r="F289" s="16"/>
      <c r="G289" s="16"/>
      <c r="K289" s="1"/>
      <c r="L289" s="1"/>
      <c r="M289" s="1"/>
      <c r="N289" s="1"/>
      <c r="O289" s="1"/>
      <c r="P289" s="1"/>
      <c r="Q289" s="1"/>
      <c r="R289" s="1"/>
      <c r="S289" s="1"/>
      <c r="T289" s="1"/>
      <c r="U289" s="1"/>
      <c r="V289" s="1"/>
      <c r="W289" s="1"/>
      <c r="X289" s="1"/>
      <c r="Y289" s="1"/>
      <c r="Z289" s="1"/>
    </row>
    <row r="290" spans="1:26">
      <c r="A290" s="1"/>
      <c r="B290" s="16"/>
      <c r="C290" s="16"/>
      <c r="D290" s="16"/>
      <c r="E290" s="16"/>
      <c r="F290" s="16"/>
      <c r="G290" s="16"/>
      <c r="K290" s="1"/>
      <c r="L290" s="1"/>
      <c r="M290" s="1"/>
      <c r="N290" s="1"/>
      <c r="O290" s="1"/>
      <c r="P290" s="1"/>
      <c r="Q290" s="1"/>
      <c r="R290" s="1"/>
      <c r="S290" s="1"/>
      <c r="T290" s="1"/>
      <c r="U290" s="1"/>
      <c r="V290" s="1"/>
      <c r="W290" s="1"/>
      <c r="X290" s="1"/>
      <c r="Y290" s="1"/>
      <c r="Z290" s="1"/>
    </row>
    <row r="291" spans="1:26">
      <c r="A291" s="1"/>
      <c r="B291" s="16"/>
      <c r="C291" s="16"/>
      <c r="D291" s="16"/>
      <c r="E291" s="16"/>
      <c r="F291" s="16"/>
      <c r="G291" s="16"/>
      <c r="K291" s="1"/>
      <c r="L291" s="1"/>
      <c r="M291" s="1"/>
      <c r="N291" s="1"/>
      <c r="O291" s="1"/>
      <c r="P291" s="1"/>
      <c r="Q291" s="1"/>
      <c r="R291" s="1"/>
      <c r="S291" s="1"/>
      <c r="T291" s="1"/>
      <c r="U291" s="1"/>
      <c r="V291" s="1"/>
      <c r="W291" s="1"/>
      <c r="X291" s="1"/>
      <c r="Y291" s="1"/>
      <c r="Z291" s="1"/>
    </row>
    <row r="292" spans="1:26">
      <c r="A292" s="1"/>
      <c r="B292" s="16"/>
      <c r="C292" s="16"/>
      <c r="D292" s="16"/>
      <c r="E292" s="16"/>
      <c r="F292" s="16"/>
      <c r="G292" s="16"/>
      <c r="K292" s="1"/>
      <c r="L292" s="1"/>
      <c r="M292" s="1"/>
      <c r="N292" s="1"/>
      <c r="O292" s="1"/>
      <c r="P292" s="1"/>
      <c r="Q292" s="1"/>
      <c r="R292" s="1"/>
      <c r="S292" s="1"/>
      <c r="T292" s="1"/>
      <c r="U292" s="1"/>
      <c r="V292" s="1"/>
      <c r="W292" s="1"/>
      <c r="X292" s="1"/>
      <c r="Y292" s="1"/>
      <c r="Z292" s="1"/>
    </row>
    <row r="293" spans="1:26">
      <c r="A293" s="1"/>
      <c r="B293" s="16"/>
      <c r="C293" s="16"/>
      <c r="D293" s="16"/>
      <c r="E293" s="16"/>
      <c r="F293" s="16"/>
      <c r="G293" s="16"/>
      <c r="K293" s="1"/>
      <c r="L293" s="1"/>
      <c r="M293" s="1"/>
      <c r="N293" s="1"/>
      <c r="O293" s="1"/>
      <c r="P293" s="1"/>
      <c r="Q293" s="1"/>
      <c r="R293" s="1"/>
      <c r="S293" s="1"/>
      <c r="T293" s="1"/>
      <c r="U293" s="1"/>
      <c r="V293" s="1"/>
      <c r="W293" s="1"/>
      <c r="X293" s="1"/>
      <c r="Y293" s="1"/>
      <c r="Z293" s="1"/>
    </row>
    <row r="294" spans="1:26">
      <c r="A294" s="1"/>
      <c r="B294" s="16"/>
      <c r="C294" s="16"/>
      <c r="D294" s="16"/>
      <c r="E294" s="16"/>
      <c r="F294" s="16"/>
      <c r="G294" s="16"/>
      <c r="K294" s="1"/>
      <c r="L294" s="1"/>
      <c r="M294" s="1"/>
      <c r="N294" s="1"/>
      <c r="O294" s="1"/>
      <c r="P294" s="1"/>
      <c r="Q294" s="1"/>
      <c r="R294" s="1"/>
      <c r="S294" s="1"/>
      <c r="T294" s="1"/>
      <c r="U294" s="1"/>
      <c r="V294" s="1"/>
      <c r="W294" s="1"/>
      <c r="X294" s="1"/>
      <c r="Y294" s="1"/>
      <c r="Z294" s="1"/>
    </row>
    <row r="295" spans="1:26">
      <c r="A295" s="1"/>
      <c r="B295" s="16"/>
      <c r="C295" s="16"/>
      <c r="D295" s="16"/>
      <c r="E295" s="16"/>
      <c r="F295" s="16"/>
      <c r="G295" s="16"/>
      <c r="K295" s="1"/>
      <c r="L295" s="1"/>
      <c r="M295" s="1"/>
      <c r="N295" s="1"/>
      <c r="O295" s="1"/>
      <c r="P295" s="1"/>
      <c r="Q295" s="1"/>
      <c r="R295" s="1"/>
      <c r="S295" s="1"/>
      <c r="T295" s="1"/>
      <c r="U295" s="1"/>
      <c r="V295" s="1"/>
      <c r="W295" s="1"/>
      <c r="X295" s="1"/>
      <c r="Y295" s="1"/>
      <c r="Z295" s="1"/>
    </row>
    <row r="296" spans="1:26">
      <c r="A296" s="1"/>
      <c r="B296" s="16"/>
      <c r="C296" s="16"/>
      <c r="D296" s="16"/>
      <c r="E296" s="16"/>
      <c r="F296" s="16"/>
      <c r="G296" s="16"/>
      <c r="K296" s="1"/>
      <c r="L296" s="1"/>
      <c r="M296" s="1"/>
      <c r="N296" s="1"/>
      <c r="O296" s="1"/>
      <c r="P296" s="1"/>
      <c r="Q296" s="1"/>
      <c r="R296" s="1"/>
      <c r="S296" s="1"/>
      <c r="T296" s="1"/>
      <c r="U296" s="1"/>
      <c r="V296" s="1"/>
      <c r="W296" s="1"/>
      <c r="X296" s="1"/>
      <c r="Y296" s="1"/>
      <c r="Z296" s="1"/>
    </row>
    <row r="297" spans="1:26">
      <c r="A297" s="1"/>
      <c r="B297" s="16"/>
      <c r="C297" s="16"/>
      <c r="D297" s="16"/>
      <c r="E297" s="16"/>
      <c r="F297" s="16"/>
      <c r="G297" s="16"/>
      <c r="K297" s="1"/>
      <c r="L297" s="1"/>
      <c r="M297" s="1"/>
      <c r="N297" s="1"/>
      <c r="O297" s="1"/>
      <c r="P297" s="1"/>
      <c r="Q297" s="1"/>
      <c r="R297" s="1"/>
      <c r="S297" s="1"/>
      <c r="T297" s="1"/>
      <c r="U297" s="1"/>
      <c r="V297" s="1"/>
      <c r="W297" s="1"/>
      <c r="X297" s="1"/>
      <c r="Y297" s="1"/>
      <c r="Z297" s="1"/>
    </row>
    <row r="298" spans="1:26">
      <c r="A298" s="1"/>
      <c r="B298" s="16"/>
      <c r="C298" s="16"/>
      <c r="D298" s="16"/>
      <c r="E298" s="16"/>
      <c r="F298" s="16"/>
      <c r="G298" s="16"/>
      <c r="K298" s="1"/>
      <c r="L298" s="1"/>
      <c r="M298" s="1"/>
      <c r="N298" s="1"/>
      <c r="O298" s="1"/>
      <c r="P298" s="1"/>
      <c r="Q298" s="1"/>
      <c r="R298" s="1"/>
      <c r="S298" s="1"/>
      <c r="T298" s="1"/>
      <c r="U298" s="1"/>
      <c r="V298" s="1"/>
      <c r="W298" s="1"/>
      <c r="X298" s="1"/>
      <c r="Y298" s="1"/>
      <c r="Z298" s="1"/>
    </row>
    <row r="299" spans="1:26">
      <c r="A299" s="1"/>
      <c r="B299" s="16"/>
      <c r="C299" s="16"/>
      <c r="D299" s="16"/>
      <c r="E299" s="16"/>
      <c r="F299" s="16"/>
      <c r="G299" s="16"/>
      <c r="K299" s="1"/>
      <c r="L299" s="1"/>
      <c r="M299" s="1"/>
      <c r="N299" s="1"/>
      <c r="O299" s="1"/>
      <c r="P299" s="1"/>
      <c r="Q299" s="1"/>
      <c r="R299" s="1"/>
      <c r="S299" s="1"/>
      <c r="T299" s="1"/>
      <c r="U299" s="1"/>
      <c r="V299" s="1"/>
      <c r="W299" s="1"/>
      <c r="X299" s="1"/>
      <c r="Y299" s="1"/>
      <c r="Z299" s="1"/>
    </row>
    <row r="300" spans="1:26">
      <c r="A300" s="1"/>
      <c r="B300" s="16"/>
      <c r="C300" s="16"/>
      <c r="D300" s="16"/>
      <c r="E300" s="16"/>
      <c r="F300" s="16"/>
      <c r="G300" s="16"/>
      <c r="K300" s="1"/>
      <c r="L300" s="1"/>
      <c r="M300" s="1"/>
      <c r="N300" s="1"/>
      <c r="O300" s="1"/>
      <c r="P300" s="1"/>
      <c r="Q300" s="1"/>
      <c r="R300" s="1"/>
      <c r="S300" s="1"/>
      <c r="T300" s="1"/>
      <c r="U300" s="1"/>
      <c r="V300" s="1"/>
      <c r="W300" s="1"/>
      <c r="X300" s="1"/>
      <c r="Y300" s="1"/>
      <c r="Z300" s="1"/>
    </row>
    <row r="301" spans="1:26">
      <c r="A301" s="1"/>
      <c r="B301" s="16"/>
      <c r="C301" s="16"/>
      <c r="D301" s="16"/>
      <c r="E301" s="16"/>
      <c r="F301" s="16"/>
      <c r="G301" s="16"/>
      <c r="K301" s="1"/>
      <c r="L301" s="1"/>
      <c r="M301" s="1"/>
      <c r="N301" s="1"/>
      <c r="O301" s="1"/>
      <c r="P301" s="1"/>
      <c r="Q301" s="1"/>
      <c r="R301" s="1"/>
      <c r="S301" s="1"/>
      <c r="T301" s="1"/>
      <c r="U301" s="1"/>
      <c r="V301" s="1"/>
      <c r="W301" s="1"/>
      <c r="X301" s="1"/>
      <c r="Y301" s="1"/>
      <c r="Z301" s="1"/>
    </row>
    <row r="302" spans="1:26">
      <c r="A302" s="1"/>
      <c r="B302" s="16"/>
      <c r="C302" s="16"/>
      <c r="D302" s="16"/>
      <c r="E302" s="16"/>
      <c r="F302" s="16"/>
      <c r="G302" s="16"/>
      <c r="K302" s="1"/>
      <c r="L302" s="1"/>
      <c r="M302" s="1"/>
      <c r="N302" s="1"/>
      <c r="O302" s="1"/>
      <c r="P302" s="1"/>
      <c r="Q302" s="1"/>
      <c r="R302" s="1"/>
      <c r="S302" s="1"/>
      <c r="T302" s="1"/>
      <c r="U302" s="1"/>
      <c r="V302" s="1"/>
      <c r="W302" s="1"/>
      <c r="X302" s="1"/>
      <c r="Y302" s="1"/>
      <c r="Z302" s="1"/>
    </row>
    <row r="303" spans="1:26">
      <c r="A303" s="1"/>
      <c r="B303" s="16"/>
      <c r="C303" s="16"/>
      <c r="D303" s="16"/>
      <c r="E303" s="16"/>
      <c r="F303" s="16"/>
      <c r="G303" s="16"/>
      <c r="K303" s="1"/>
      <c r="L303" s="1"/>
      <c r="M303" s="1"/>
      <c r="N303" s="1"/>
      <c r="O303" s="1"/>
      <c r="P303" s="1"/>
      <c r="Q303" s="1"/>
      <c r="R303" s="1"/>
      <c r="S303" s="1"/>
      <c r="T303" s="1"/>
      <c r="U303" s="1"/>
      <c r="V303" s="1"/>
      <c r="W303" s="1"/>
      <c r="X303" s="1"/>
      <c r="Y303" s="1"/>
      <c r="Z303" s="1"/>
    </row>
    <row r="304" spans="1:26">
      <c r="A304" s="1"/>
      <c r="B304" s="16"/>
      <c r="C304" s="16"/>
      <c r="D304" s="16"/>
      <c r="E304" s="16"/>
      <c r="F304" s="16"/>
      <c r="G304" s="16"/>
      <c r="K304" s="1"/>
      <c r="L304" s="1"/>
      <c r="M304" s="1"/>
      <c r="N304" s="1"/>
      <c r="O304" s="1"/>
      <c r="P304" s="1"/>
      <c r="Q304" s="1"/>
      <c r="R304" s="1"/>
      <c r="S304" s="1"/>
      <c r="T304" s="1"/>
      <c r="U304" s="1"/>
      <c r="V304" s="1"/>
      <c r="W304" s="1"/>
      <c r="X304" s="1"/>
      <c r="Y304" s="1"/>
      <c r="Z304" s="1"/>
    </row>
    <row r="305" spans="1:26">
      <c r="A305" s="1"/>
      <c r="B305" s="16"/>
      <c r="C305" s="16"/>
      <c r="D305" s="16"/>
      <c r="E305" s="16"/>
      <c r="F305" s="16"/>
      <c r="G305" s="16"/>
      <c r="K305" s="1"/>
      <c r="L305" s="1"/>
      <c r="M305" s="1"/>
      <c r="N305" s="1"/>
      <c r="O305" s="1"/>
      <c r="P305" s="1"/>
      <c r="Q305" s="1"/>
      <c r="R305" s="1"/>
      <c r="S305" s="1"/>
      <c r="T305" s="1"/>
      <c r="U305" s="1"/>
      <c r="V305" s="1"/>
      <c r="W305" s="1"/>
      <c r="X305" s="1"/>
      <c r="Y305" s="1"/>
      <c r="Z305" s="1"/>
    </row>
    <row r="306" spans="1:26">
      <c r="A306" s="1"/>
      <c r="B306" s="16"/>
      <c r="C306" s="16"/>
      <c r="D306" s="16"/>
      <c r="E306" s="16"/>
      <c r="F306" s="16"/>
      <c r="G306" s="16"/>
      <c r="K306" s="1"/>
      <c r="L306" s="1"/>
      <c r="M306" s="1"/>
      <c r="N306" s="1"/>
      <c r="O306" s="1"/>
      <c r="P306" s="1"/>
      <c r="Q306" s="1"/>
      <c r="R306" s="1"/>
      <c r="S306" s="1"/>
      <c r="T306" s="1"/>
      <c r="U306" s="1"/>
      <c r="V306" s="1"/>
      <c r="W306" s="1"/>
      <c r="X306" s="1"/>
      <c r="Y306" s="1"/>
      <c r="Z306" s="1"/>
    </row>
    <row r="307" spans="1:26">
      <c r="A307" s="1"/>
      <c r="B307" s="16"/>
      <c r="C307" s="16"/>
      <c r="D307" s="16"/>
      <c r="E307" s="16"/>
      <c r="F307" s="16"/>
      <c r="G307" s="16"/>
      <c r="K307" s="1"/>
      <c r="L307" s="1"/>
      <c r="M307" s="1"/>
      <c r="N307" s="1"/>
      <c r="O307" s="1"/>
      <c r="P307" s="1"/>
      <c r="Q307" s="1"/>
      <c r="R307" s="1"/>
      <c r="S307" s="1"/>
      <c r="T307" s="1"/>
      <c r="U307" s="1"/>
      <c r="V307" s="1"/>
      <c r="W307" s="1"/>
      <c r="X307" s="1"/>
      <c r="Y307" s="1"/>
      <c r="Z307" s="1"/>
    </row>
    <row r="308" spans="1:26">
      <c r="A308" s="1"/>
      <c r="B308" s="16"/>
      <c r="C308" s="16"/>
      <c r="D308" s="16"/>
      <c r="E308" s="16"/>
      <c r="F308" s="16"/>
      <c r="G308" s="16"/>
      <c r="K308" s="1"/>
      <c r="L308" s="1"/>
      <c r="M308" s="1"/>
      <c r="N308" s="1"/>
      <c r="O308" s="1"/>
      <c r="P308" s="1"/>
      <c r="Q308" s="1"/>
      <c r="R308" s="1"/>
      <c r="S308" s="1"/>
      <c r="T308" s="1"/>
      <c r="U308" s="1"/>
      <c r="V308" s="1"/>
      <c r="W308" s="1"/>
      <c r="X308" s="1"/>
      <c r="Y308" s="1"/>
      <c r="Z308" s="1"/>
    </row>
    <row r="309" spans="1:26">
      <c r="A309" s="1"/>
      <c r="B309" s="16"/>
      <c r="C309" s="16"/>
      <c r="D309" s="16"/>
      <c r="E309" s="16"/>
      <c r="F309" s="16"/>
      <c r="G309" s="16"/>
      <c r="K309" s="1"/>
      <c r="L309" s="1"/>
      <c r="M309" s="1"/>
      <c r="N309" s="1"/>
      <c r="O309" s="1"/>
      <c r="P309" s="1"/>
      <c r="Q309" s="1"/>
      <c r="R309" s="1"/>
      <c r="S309" s="1"/>
      <c r="T309" s="1"/>
      <c r="U309" s="1"/>
      <c r="V309" s="1"/>
      <c r="W309" s="1"/>
      <c r="X309" s="1"/>
      <c r="Y309" s="1"/>
      <c r="Z309" s="1"/>
    </row>
    <row r="310" spans="1:26">
      <c r="A310" s="1"/>
      <c r="B310" s="16"/>
      <c r="C310" s="16"/>
      <c r="D310" s="16"/>
      <c r="E310" s="16"/>
      <c r="F310" s="16"/>
      <c r="G310" s="16"/>
      <c r="K310" s="1"/>
      <c r="L310" s="1"/>
      <c r="M310" s="1"/>
      <c r="N310" s="1"/>
      <c r="O310" s="1"/>
      <c r="P310" s="1"/>
      <c r="Q310" s="1"/>
      <c r="R310" s="1"/>
      <c r="S310" s="1"/>
      <c r="T310" s="1"/>
      <c r="U310" s="1"/>
      <c r="V310" s="1"/>
      <c r="W310" s="1"/>
      <c r="X310" s="1"/>
      <c r="Y310" s="1"/>
      <c r="Z310" s="1"/>
    </row>
    <row r="311" spans="1:26">
      <c r="A311" s="1"/>
      <c r="B311" s="16"/>
      <c r="C311" s="16"/>
      <c r="D311" s="16"/>
      <c r="E311" s="16"/>
      <c r="F311" s="16"/>
      <c r="G311" s="16"/>
      <c r="K311" s="1"/>
      <c r="L311" s="1"/>
      <c r="M311" s="1"/>
      <c r="N311" s="1"/>
      <c r="O311" s="1"/>
      <c r="P311" s="1"/>
      <c r="Q311" s="1"/>
      <c r="R311" s="1"/>
      <c r="S311" s="1"/>
      <c r="T311" s="1"/>
      <c r="U311" s="1"/>
      <c r="V311" s="1"/>
      <c r="W311" s="1"/>
      <c r="X311" s="1"/>
      <c r="Y311" s="1"/>
      <c r="Z311" s="1"/>
    </row>
    <row r="312" spans="1:26">
      <c r="A312" s="1"/>
      <c r="B312" s="16"/>
      <c r="C312" s="16"/>
      <c r="D312" s="16"/>
      <c r="E312" s="16"/>
      <c r="F312" s="16"/>
      <c r="G312" s="16"/>
      <c r="K312" s="1"/>
      <c r="L312" s="1"/>
      <c r="M312" s="1"/>
      <c r="N312" s="1"/>
      <c r="O312" s="1"/>
      <c r="P312" s="1"/>
      <c r="Q312" s="1"/>
      <c r="R312" s="1"/>
      <c r="S312" s="1"/>
      <c r="T312" s="1"/>
      <c r="U312" s="1"/>
      <c r="V312" s="1"/>
      <c r="W312" s="1"/>
      <c r="X312" s="1"/>
      <c r="Y312" s="1"/>
      <c r="Z312" s="1"/>
    </row>
    <row r="313" spans="1:26">
      <c r="A313" s="1"/>
      <c r="B313" s="16"/>
      <c r="C313" s="16"/>
      <c r="D313" s="16"/>
      <c r="E313" s="16"/>
      <c r="F313" s="16"/>
      <c r="G313" s="16"/>
      <c r="K313" s="1"/>
      <c r="L313" s="1"/>
      <c r="M313" s="1"/>
      <c r="N313" s="1"/>
      <c r="O313" s="1"/>
      <c r="P313" s="1"/>
      <c r="Q313" s="1"/>
      <c r="R313" s="1"/>
      <c r="S313" s="1"/>
      <c r="T313" s="1"/>
      <c r="U313" s="1"/>
      <c r="V313" s="1"/>
      <c r="W313" s="1"/>
      <c r="X313" s="1"/>
      <c r="Y313" s="1"/>
      <c r="Z313" s="1"/>
    </row>
    <row r="314" spans="1:26">
      <c r="A314" s="1"/>
      <c r="B314" s="16"/>
      <c r="C314" s="16"/>
      <c r="D314" s="16"/>
      <c r="E314" s="16"/>
      <c r="F314" s="16"/>
      <c r="G314" s="16"/>
      <c r="K314" s="1"/>
      <c r="L314" s="1"/>
      <c r="M314" s="1"/>
      <c r="N314" s="1"/>
      <c r="O314" s="1"/>
      <c r="P314" s="1"/>
      <c r="Q314" s="1"/>
      <c r="R314" s="1"/>
      <c r="S314" s="1"/>
      <c r="T314" s="1"/>
      <c r="U314" s="1"/>
      <c r="V314" s="1"/>
      <c r="W314" s="1"/>
      <c r="X314" s="1"/>
      <c r="Y314" s="1"/>
      <c r="Z314" s="1"/>
    </row>
    <row r="315" spans="1:26">
      <c r="A315" s="1"/>
      <c r="B315" s="16"/>
      <c r="C315" s="16"/>
      <c r="D315" s="16"/>
      <c r="E315" s="16"/>
      <c r="F315" s="16"/>
      <c r="G315" s="16"/>
      <c r="K315" s="1"/>
      <c r="L315" s="1"/>
      <c r="M315" s="1"/>
      <c r="N315" s="1"/>
      <c r="O315" s="1"/>
      <c r="P315" s="1"/>
      <c r="Q315" s="1"/>
      <c r="R315" s="1"/>
      <c r="S315" s="1"/>
      <c r="T315" s="1"/>
      <c r="U315" s="1"/>
      <c r="V315" s="1"/>
      <c r="W315" s="1"/>
      <c r="X315" s="1"/>
      <c r="Y315" s="1"/>
      <c r="Z315" s="1"/>
    </row>
    <row r="316" spans="1:26">
      <c r="A316" s="1"/>
      <c r="B316" s="16"/>
      <c r="C316" s="16"/>
      <c r="D316" s="16"/>
      <c r="E316" s="16"/>
      <c r="F316" s="16"/>
      <c r="G316" s="16"/>
      <c r="K316" s="1"/>
      <c r="L316" s="1"/>
      <c r="M316" s="1"/>
      <c r="N316" s="1"/>
      <c r="O316" s="1"/>
      <c r="P316" s="1"/>
      <c r="Q316" s="1"/>
      <c r="R316" s="1"/>
      <c r="S316" s="1"/>
      <c r="T316" s="1"/>
      <c r="U316" s="1"/>
      <c r="V316" s="1"/>
      <c r="W316" s="1"/>
      <c r="X316" s="1"/>
      <c r="Y316" s="1"/>
      <c r="Z316" s="1"/>
    </row>
    <row r="317" spans="1:26">
      <c r="A317" s="1"/>
      <c r="B317" s="16"/>
      <c r="C317" s="16"/>
      <c r="D317" s="16"/>
      <c r="E317" s="16"/>
      <c r="F317" s="16"/>
      <c r="G317" s="16"/>
      <c r="K317" s="1"/>
      <c r="L317" s="1"/>
      <c r="M317" s="1"/>
      <c r="N317" s="1"/>
      <c r="O317" s="1"/>
      <c r="P317" s="1"/>
      <c r="Q317" s="1"/>
      <c r="R317" s="1"/>
      <c r="S317" s="1"/>
      <c r="T317" s="1"/>
      <c r="U317" s="1"/>
      <c r="V317" s="1"/>
      <c r="W317" s="1"/>
      <c r="X317" s="1"/>
      <c r="Y317" s="1"/>
      <c r="Z317" s="1"/>
    </row>
    <row r="318" spans="1:26">
      <c r="A318" s="1"/>
      <c r="B318" s="16"/>
      <c r="C318" s="16"/>
      <c r="D318" s="16"/>
      <c r="E318" s="16"/>
      <c r="F318" s="16"/>
      <c r="G318" s="16"/>
      <c r="K318" s="1"/>
      <c r="L318" s="1"/>
      <c r="M318" s="1"/>
      <c r="N318" s="1"/>
      <c r="O318" s="1"/>
      <c r="P318" s="1"/>
      <c r="Q318" s="1"/>
      <c r="R318" s="1"/>
      <c r="S318" s="1"/>
      <c r="T318" s="1"/>
      <c r="U318" s="1"/>
      <c r="V318" s="1"/>
      <c r="W318" s="1"/>
      <c r="X318" s="1"/>
      <c r="Y318" s="1"/>
      <c r="Z318" s="1"/>
    </row>
    <row r="319" spans="1:26">
      <c r="A319" s="1"/>
      <c r="B319" s="16"/>
      <c r="C319" s="16"/>
      <c r="D319" s="16"/>
      <c r="E319" s="16"/>
      <c r="F319" s="16"/>
      <c r="G319" s="16"/>
      <c r="K319" s="1"/>
      <c r="L319" s="1"/>
      <c r="M319" s="1"/>
      <c r="N319" s="1"/>
      <c r="O319" s="1"/>
      <c r="P319" s="1"/>
      <c r="Q319" s="1"/>
      <c r="R319" s="1"/>
      <c r="S319" s="1"/>
      <c r="T319" s="1"/>
      <c r="U319" s="1"/>
      <c r="V319" s="1"/>
      <c r="W319" s="1"/>
      <c r="X319" s="1"/>
      <c r="Y319" s="1"/>
      <c r="Z319" s="1"/>
    </row>
    <row r="320" spans="1:26">
      <c r="A320" s="1"/>
      <c r="B320" s="16"/>
      <c r="C320" s="16"/>
      <c r="D320" s="16"/>
      <c r="E320" s="16"/>
      <c r="F320" s="16"/>
      <c r="G320" s="16"/>
      <c r="K320" s="1"/>
      <c r="L320" s="1"/>
      <c r="M320" s="1"/>
      <c r="N320" s="1"/>
      <c r="O320" s="1"/>
      <c r="P320" s="1"/>
      <c r="Q320" s="1"/>
      <c r="R320" s="1"/>
      <c r="S320" s="1"/>
      <c r="T320" s="1"/>
      <c r="U320" s="1"/>
      <c r="V320" s="1"/>
      <c r="W320" s="1"/>
      <c r="X320" s="1"/>
      <c r="Y320" s="1"/>
      <c r="Z320" s="1"/>
    </row>
    <row r="321" spans="1:26">
      <c r="A321" s="1"/>
      <c r="B321" s="16"/>
      <c r="C321" s="16"/>
      <c r="D321" s="16"/>
      <c r="E321" s="16"/>
      <c r="F321" s="16"/>
      <c r="G321" s="16"/>
      <c r="K321" s="1"/>
      <c r="L321" s="1"/>
      <c r="M321" s="1"/>
      <c r="N321" s="1"/>
      <c r="O321" s="1"/>
      <c r="P321" s="1"/>
      <c r="Q321" s="1"/>
      <c r="R321" s="1"/>
      <c r="S321" s="1"/>
      <c r="T321" s="1"/>
      <c r="U321" s="1"/>
      <c r="V321" s="1"/>
      <c r="W321" s="1"/>
      <c r="X321" s="1"/>
      <c r="Y321" s="1"/>
      <c r="Z321" s="1"/>
    </row>
    <row r="322" spans="1:26">
      <c r="A322" s="1"/>
      <c r="B322" s="16"/>
      <c r="C322" s="16"/>
      <c r="D322" s="16"/>
      <c r="E322" s="16"/>
      <c r="F322" s="16"/>
      <c r="G322" s="16"/>
      <c r="K322" s="1"/>
      <c r="L322" s="1"/>
      <c r="M322" s="1"/>
      <c r="N322" s="1"/>
      <c r="O322" s="1"/>
      <c r="P322" s="1"/>
      <c r="Q322" s="1"/>
      <c r="R322" s="1"/>
      <c r="S322" s="1"/>
      <c r="T322" s="1"/>
      <c r="U322" s="1"/>
      <c r="V322" s="1"/>
      <c r="W322" s="1"/>
      <c r="X322" s="1"/>
      <c r="Y322" s="1"/>
      <c r="Z322" s="1"/>
    </row>
    <row r="323" spans="1:26">
      <c r="A323" s="1"/>
      <c r="B323" s="16"/>
      <c r="C323" s="16"/>
      <c r="D323" s="16"/>
      <c r="E323" s="16"/>
      <c r="F323" s="16"/>
      <c r="G323" s="16"/>
      <c r="K323" s="1"/>
      <c r="L323" s="1"/>
      <c r="M323" s="1"/>
      <c r="N323" s="1"/>
      <c r="O323" s="1"/>
      <c r="P323" s="1"/>
      <c r="Q323" s="1"/>
      <c r="R323" s="1"/>
      <c r="S323" s="1"/>
      <c r="T323" s="1"/>
      <c r="U323" s="1"/>
      <c r="V323" s="1"/>
      <c r="W323" s="1"/>
      <c r="X323" s="1"/>
      <c r="Y323" s="1"/>
      <c r="Z323" s="1"/>
    </row>
    <row r="324" spans="1:26">
      <c r="A324" s="1"/>
      <c r="B324" s="16"/>
      <c r="C324" s="16"/>
      <c r="D324" s="16"/>
      <c r="E324" s="16"/>
      <c r="F324" s="16"/>
      <c r="G324" s="16"/>
      <c r="K324" s="1"/>
      <c r="L324" s="1"/>
      <c r="M324" s="1"/>
      <c r="N324" s="1"/>
      <c r="O324" s="1"/>
      <c r="P324" s="1"/>
      <c r="Q324" s="1"/>
      <c r="R324" s="1"/>
      <c r="S324" s="1"/>
      <c r="T324" s="1"/>
      <c r="U324" s="1"/>
      <c r="V324" s="1"/>
      <c r="W324" s="1"/>
      <c r="X324" s="1"/>
      <c r="Y324" s="1"/>
      <c r="Z324" s="1"/>
    </row>
    <row r="325" spans="1:26">
      <c r="A325" s="1"/>
      <c r="B325" s="16"/>
      <c r="C325" s="16"/>
      <c r="D325" s="16"/>
      <c r="E325" s="16"/>
      <c r="F325" s="16"/>
      <c r="G325" s="16"/>
      <c r="K325" s="1"/>
      <c r="L325" s="1"/>
      <c r="M325" s="1"/>
      <c r="N325" s="1"/>
      <c r="O325" s="1"/>
      <c r="P325" s="1"/>
      <c r="Q325" s="1"/>
      <c r="R325" s="1"/>
      <c r="S325" s="1"/>
      <c r="T325" s="1"/>
      <c r="U325" s="1"/>
      <c r="V325" s="1"/>
      <c r="W325" s="1"/>
      <c r="X325" s="1"/>
      <c r="Y325" s="1"/>
      <c r="Z325" s="1"/>
    </row>
    <row r="326" spans="1:26">
      <c r="A326" s="1"/>
      <c r="B326" s="16"/>
      <c r="C326" s="16"/>
      <c r="D326" s="16"/>
      <c r="E326" s="16"/>
      <c r="F326" s="16"/>
      <c r="G326" s="16"/>
      <c r="K326" s="1"/>
      <c r="L326" s="1"/>
      <c r="M326" s="1"/>
      <c r="N326" s="1"/>
      <c r="O326" s="1"/>
      <c r="P326" s="1"/>
      <c r="Q326" s="1"/>
      <c r="R326" s="1"/>
      <c r="S326" s="1"/>
      <c r="T326" s="1"/>
      <c r="U326" s="1"/>
      <c r="V326" s="1"/>
      <c r="W326" s="1"/>
      <c r="X326" s="1"/>
      <c r="Y326" s="1"/>
      <c r="Z326" s="1"/>
    </row>
    <row r="327" spans="1:26">
      <c r="A327" s="1"/>
      <c r="B327" s="16"/>
      <c r="C327" s="16"/>
      <c r="D327" s="16"/>
      <c r="E327" s="16"/>
      <c r="F327" s="16"/>
      <c r="G327" s="16"/>
      <c r="K327" s="1"/>
      <c r="L327" s="1"/>
      <c r="M327" s="1"/>
      <c r="N327" s="1"/>
      <c r="O327" s="1"/>
      <c r="P327" s="1"/>
      <c r="Q327" s="1"/>
      <c r="R327" s="1"/>
      <c r="S327" s="1"/>
      <c r="T327" s="1"/>
      <c r="U327" s="1"/>
      <c r="V327" s="1"/>
      <c r="W327" s="1"/>
      <c r="X327" s="1"/>
      <c r="Y327" s="1"/>
      <c r="Z327" s="1"/>
    </row>
    <row r="328" spans="1:26">
      <c r="A328" s="1"/>
      <c r="B328" s="16"/>
      <c r="C328" s="16"/>
      <c r="D328" s="16"/>
      <c r="E328" s="16"/>
      <c r="F328" s="16"/>
      <c r="G328" s="16"/>
      <c r="K328" s="1"/>
      <c r="L328" s="1"/>
      <c r="M328" s="1"/>
      <c r="N328" s="1"/>
      <c r="O328" s="1"/>
      <c r="P328" s="1"/>
      <c r="Q328" s="1"/>
      <c r="R328" s="1"/>
      <c r="S328" s="1"/>
      <c r="T328" s="1"/>
      <c r="U328" s="1"/>
      <c r="V328" s="1"/>
      <c r="W328" s="1"/>
      <c r="X328" s="1"/>
      <c r="Y328" s="1"/>
      <c r="Z328" s="1"/>
    </row>
    <row r="329" spans="1:26">
      <c r="A329" s="1"/>
      <c r="B329" s="16"/>
      <c r="C329" s="16"/>
      <c r="D329" s="16"/>
      <c r="E329" s="16"/>
      <c r="F329" s="16"/>
      <c r="G329" s="16"/>
      <c r="K329" s="1"/>
      <c r="L329" s="1"/>
      <c r="M329" s="1"/>
      <c r="N329" s="1"/>
      <c r="O329" s="1"/>
      <c r="P329" s="1"/>
      <c r="Q329" s="1"/>
      <c r="R329" s="1"/>
      <c r="S329" s="1"/>
      <c r="T329" s="1"/>
      <c r="U329" s="1"/>
      <c r="V329" s="1"/>
      <c r="W329" s="1"/>
      <c r="X329" s="1"/>
      <c r="Y329" s="1"/>
      <c r="Z329" s="1"/>
    </row>
    <row r="330" spans="1:26">
      <c r="A330" s="1"/>
      <c r="B330" s="16"/>
      <c r="C330" s="16"/>
      <c r="D330" s="16"/>
      <c r="E330" s="16"/>
      <c r="F330" s="16"/>
      <c r="G330" s="16"/>
      <c r="K330" s="1"/>
      <c r="L330" s="1"/>
      <c r="M330" s="1"/>
      <c r="N330" s="1"/>
      <c r="O330" s="1"/>
      <c r="P330" s="1"/>
      <c r="Q330" s="1"/>
      <c r="R330" s="1"/>
      <c r="S330" s="1"/>
      <c r="T330" s="1"/>
      <c r="U330" s="1"/>
      <c r="V330" s="1"/>
      <c r="W330" s="1"/>
      <c r="X330" s="1"/>
      <c r="Y330" s="1"/>
      <c r="Z330" s="1"/>
    </row>
    <row r="331" spans="1:26">
      <c r="A331" s="1"/>
      <c r="B331" s="16"/>
      <c r="C331" s="16"/>
      <c r="D331" s="16"/>
      <c r="E331" s="16"/>
      <c r="F331" s="16"/>
      <c r="G331" s="16"/>
      <c r="K331" s="1"/>
      <c r="L331" s="1"/>
      <c r="M331" s="1"/>
      <c r="N331" s="1"/>
      <c r="O331" s="1"/>
      <c r="P331" s="1"/>
      <c r="Q331" s="1"/>
      <c r="R331" s="1"/>
      <c r="S331" s="1"/>
      <c r="T331" s="1"/>
      <c r="U331" s="1"/>
      <c r="V331" s="1"/>
      <c r="W331" s="1"/>
      <c r="X331" s="1"/>
      <c r="Y331" s="1"/>
      <c r="Z331" s="1"/>
    </row>
    <row r="332" spans="1:26">
      <c r="A332" s="1"/>
      <c r="B332" s="16"/>
      <c r="C332" s="16"/>
      <c r="D332" s="16"/>
      <c r="E332" s="16"/>
      <c r="F332" s="16"/>
      <c r="G332" s="16"/>
      <c r="K332" s="1"/>
      <c r="L332" s="1"/>
      <c r="M332" s="1"/>
      <c r="N332" s="1"/>
      <c r="O332" s="1"/>
      <c r="P332" s="1"/>
      <c r="Q332" s="1"/>
      <c r="R332" s="1"/>
      <c r="S332" s="1"/>
      <c r="T332" s="1"/>
      <c r="U332" s="1"/>
      <c r="V332" s="1"/>
      <c r="W332" s="1"/>
      <c r="X332" s="1"/>
      <c r="Y332" s="1"/>
      <c r="Z332" s="1"/>
    </row>
    <row r="333" spans="1:26">
      <c r="A333" s="1"/>
      <c r="B333" s="16"/>
      <c r="C333" s="16"/>
      <c r="D333" s="16"/>
      <c r="E333" s="16"/>
      <c r="F333" s="16"/>
      <c r="G333" s="16"/>
      <c r="K333" s="1"/>
      <c r="L333" s="1"/>
      <c r="M333" s="1"/>
      <c r="N333" s="1"/>
      <c r="O333" s="1"/>
      <c r="P333" s="1"/>
      <c r="Q333" s="1"/>
      <c r="R333" s="1"/>
      <c r="S333" s="1"/>
      <c r="T333" s="1"/>
      <c r="U333" s="1"/>
      <c r="V333" s="1"/>
      <c r="W333" s="1"/>
      <c r="X333" s="1"/>
      <c r="Y333" s="1"/>
      <c r="Z333" s="1"/>
    </row>
    <row r="334" spans="1:26">
      <c r="A334" s="1"/>
      <c r="B334" s="16"/>
      <c r="C334" s="16"/>
      <c r="D334" s="16"/>
      <c r="E334" s="16"/>
      <c r="F334" s="16"/>
      <c r="G334" s="16"/>
      <c r="K334" s="1"/>
      <c r="L334" s="1"/>
      <c r="M334" s="1"/>
      <c r="N334" s="1"/>
      <c r="O334" s="1"/>
      <c r="P334" s="1"/>
      <c r="Q334" s="1"/>
      <c r="R334" s="1"/>
      <c r="S334" s="1"/>
      <c r="T334" s="1"/>
      <c r="U334" s="1"/>
      <c r="V334" s="1"/>
      <c r="W334" s="1"/>
      <c r="X334" s="1"/>
      <c r="Y334" s="1"/>
      <c r="Z334" s="1"/>
    </row>
    <row r="335" spans="1:26">
      <c r="A335" s="1"/>
      <c r="B335" s="16"/>
      <c r="C335" s="16"/>
      <c r="D335" s="16"/>
      <c r="E335" s="16"/>
      <c r="F335" s="16"/>
      <c r="G335" s="16"/>
      <c r="K335" s="1"/>
      <c r="L335" s="1"/>
      <c r="M335" s="1"/>
      <c r="N335" s="1"/>
      <c r="O335" s="1"/>
      <c r="P335" s="1"/>
      <c r="Q335" s="1"/>
      <c r="R335" s="1"/>
      <c r="S335" s="1"/>
      <c r="T335" s="1"/>
      <c r="U335" s="1"/>
      <c r="V335" s="1"/>
      <c r="W335" s="1"/>
      <c r="X335" s="1"/>
      <c r="Y335" s="1"/>
      <c r="Z335" s="1"/>
    </row>
    <row r="336" spans="1:26">
      <c r="A336" s="1"/>
      <c r="B336" s="16"/>
      <c r="C336" s="16"/>
      <c r="D336" s="16"/>
      <c r="E336" s="16"/>
      <c r="F336" s="16"/>
      <c r="G336" s="16"/>
      <c r="K336" s="1"/>
      <c r="L336" s="1"/>
      <c r="M336" s="1"/>
      <c r="N336" s="1"/>
      <c r="O336" s="1"/>
      <c r="P336" s="1"/>
      <c r="Q336" s="1"/>
      <c r="R336" s="1"/>
      <c r="S336" s="1"/>
      <c r="T336" s="1"/>
      <c r="U336" s="1"/>
      <c r="V336" s="1"/>
      <c r="W336" s="1"/>
      <c r="X336" s="1"/>
      <c r="Y336" s="1"/>
      <c r="Z336" s="1"/>
    </row>
    <row r="337" spans="1:26">
      <c r="A337" s="1"/>
      <c r="B337" s="16"/>
      <c r="C337" s="16"/>
      <c r="D337" s="16"/>
      <c r="E337" s="16"/>
      <c r="F337" s="16"/>
      <c r="G337" s="16"/>
      <c r="K337" s="1"/>
      <c r="L337" s="1"/>
      <c r="M337" s="1"/>
      <c r="N337" s="1"/>
      <c r="O337" s="1"/>
      <c r="P337" s="1"/>
      <c r="Q337" s="1"/>
      <c r="R337" s="1"/>
      <c r="S337" s="1"/>
      <c r="T337" s="1"/>
      <c r="U337" s="1"/>
      <c r="V337" s="1"/>
      <c r="W337" s="1"/>
      <c r="X337" s="1"/>
      <c r="Y337" s="1"/>
      <c r="Z337" s="1"/>
    </row>
    <row r="338" spans="1:26">
      <c r="A338" s="1"/>
      <c r="B338" s="16"/>
      <c r="C338" s="16"/>
      <c r="D338" s="16"/>
      <c r="E338" s="16"/>
      <c r="F338" s="16"/>
      <c r="G338" s="16"/>
      <c r="K338" s="1"/>
      <c r="L338" s="1"/>
      <c r="M338" s="1"/>
      <c r="N338" s="1"/>
      <c r="O338" s="1"/>
      <c r="P338" s="1"/>
      <c r="Q338" s="1"/>
      <c r="R338" s="1"/>
      <c r="S338" s="1"/>
      <c r="T338" s="1"/>
      <c r="U338" s="1"/>
      <c r="V338" s="1"/>
      <c r="W338" s="1"/>
      <c r="X338" s="1"/>
      <c r="Y338" s="1"/>
      <c r="Z338" s="1"/>
    </row>
    <row r="339" spans="1:26">
      <c r="A339" s="1"/>
      <c r="B339" s="16"/>
      <c r="C339" s="16"/>
      <c r="D339" s="16"/>
      <c r="E339" s="16"/>
      <c r="F339" s="16"/>
      <c r="G339" s="16"/>
      <c r="K339" s="1"/>
      <c r="L339" s="1"/>
      <c r="M339" s="1"/>
      <c r="N339" s="1"/>
      <c r="O339" s="1"/>
      <c r="P339" s="1"/>
      <c r="Q339" s="1"/>
      <c r="R339" s="1"/>
      <c r="S339" s="1"/>
      <c r="T339" s="1"/>
      <c r="U339" s="1"/>
      <c r="V339" s="1"/>
      <c r="W339" s="1"/>
      <c r="X339" s="1"/>
      <c r="Y339" s="1"/>
      <c r="Z339" s="1"/>
    </row>
    <row r="340" spans="1:26">
      <c r="A340" s="1"/>
      <c r="B340" s="16"/>
      <c r="C340" s="16"/>
      <c r="D340" s="16"/>
      <c r="E340" s="16"/>
      <c r="F340" s="16"/>
      <c r="G340" s="16"/>
      <c r="K340" s="1"/>
      <c r="L340" s="1"/>
      <c r="M340" s="1"/>
      <c r="N340" s="1"/>
      <c r="O340" s="1"/>
      <c r="P340" s="1"/>
      <c r="Q340" s="1"/>
      <c r="R340" s="1"/>
      <c r="S340" s="1"/>
      <c r="T340" s="1"/>
      <c r="U340" s="1"/>
      <c r="V340" s="1"/>
      <c r="W340" s="1"/>
      <c r="X340" s="1"/>
      <c r="Y340" s="1"/>
      <c r="Z340" s="1"/>
    </row>
    <row r="341" spans="1:26">
      <c r="A341" s="1"/>
      <c r="B341" s="16"/>
      <c r="C341" s="16"/>
      <c r="D341" s="16"/>
      <c r="E341" s="16"/>
      <c r="F341" s="16"/>
      <c r="G341" s="16"/>
      <c r="K341" s="1"/>
      <c r="L341" s="1"/>
      <c r="M341" s="1"/>
      <c r="N341" s="1"/>
      <c r="O341" s="1"/>
      <c r="P341" s="1"/>
      <c r="Q341" s="1"/>
      <c r="R341" s="1"/>
      <c r="S341" s="1"/>
      <c r="T341" s="1"/>
      <c r="U341" s="1"/>
      <c r="V341" s="1"/>
      <c r="W341" s="1"/>
      <c r="X341" s="1"/>
      <c r="Y341" s="1"/>
      <c r="Z341" s="1"/>
    </row>
    <row r="342" spans="1:26">
      <c r="A342" s="1"/>
      <c r="B342" s="16"/>
      <c r="C342" s="16"/>
      <c r="D342" s="16"/>
      <c r="E342" s="16"/>
      <c r="F342" s="16"/>
      <c r="G342" s="16"/>
      <c r="K342" s="1"/>
      <c r="L342" s="1"/>
      <c r="M342" s="1"/>
      <c r="N342" s="1"/>
      <c r="O342" s="1"/>
      <c r="P342" s="1"/>
      <c r="Q342" s="1"/>
      <c r="R342" s="1"/>
      <c r="S342" s="1"/>
      <c r="T342" s="1"/>
      <c r="U342" s="1"/>
      <c r="V342" s="1"/>
      <c r="W342" s="1"/>
      <c r="X342" s="1"/>
      <c r="Y342" s="1"/>
      <c r="Z342" s="1"/>
    </row>
    <row r="343" spans="1:26">
      <c r="A343" s="1"/>
      <c r="B343" s="16"/>
      <c r="C343" s="16"/>
      <c r="D343" s="16"/>
      <c r="E343" s="16"/>
      <c r="F343" s="16"/>
      <c r="G343" s="16"/>
      <c r="K343" s="1"/>
      <c r="L343" s="1"/>
      <c r="M343" s="1"/>
      <c r="N343" s="1"/>
      <c r="O343" s="1"/>
      <c r="P343" s="1"/>
      <c r="Q343" s="1"/>
      <c r="R343" s="1"/>
      <c r="S343" s="1"/>
      <c r="T343" s="1"/>
      <c r="U343" s="1"/>
      <c r="V343" s="1"/>
      <c r="W343" s="1"/>
      <c r="X343" s="1"/>
      <c r="Y343" s="1"/>
      <c r="Z343" s="1"/>
    </row>
    <row r="344" spans="1:26">
      <c r="A344" s="1"/>
      <c r="B344" s="16"/>
      <c r="C344" s="16"/>
      <c r="D344" s="16"/>
      <c r="E344" s="16"/>
      <c r="F344" s="16"/>
      <c r="G344" s="16"/>
      <c r="K344" s="1"/>
      <c r="L344" s="1"/>
      <c r="M344" s="1"/>
      <c r="N344" s="1"/>
      <c r="O344" s="1"/>
      <c r="P344" s="1"/>
      <c r="Q344" s="1"/>
      <c r="R344" s="1"/>
      <c r="S344" s="1"/>
      <c r="T344" s="1"/>
      <c r="U344" s="1"/>
      <c r="V344" s="1"/>
      <c r="W344" s="1"/>
      <c r="X344" s="1"/>
      <c r="Y344" s="1"/>
      <c r="Z344" s="1"/>
    </row>
    <row r="345" spans="1:26">
      <c r="A345" s="1"/>
      <c r="B345" s="16"/>
      <c r="C345" s="16"/>
      <c r="D345" s="16"/>
      <c r="E345" s="16"/>
      <c r="F345" s="16"/>
      <c r="G345" s="16"/>
      <c r="K345" s="1"/>
      <c r="L345" s="1"/>
      <c r="M345" s="1"/>
      <c r="N345" s="1"/>
      <c r="O345" s="1"/>
      <c r="P345" s="1"/>
      <c r="Q345" s="1"/>
      <c r="R345" s="1"/>
      <c r="S345" s="1"/>
      <c r="T345" s="1"/>
      <c r="U345" s="1"/>
      <c r="V345" s="1"/>
      <c r="W345" s="1"/>
      <c r="X345" s="1"/>
      <c r="Y345" s="1"/>
      <c r="Z345" s="1"/>
    </row>
    <row r="346" spans="1:26">
      <c r="A346" s="1"/>
      <c r="B346" s="16"/>
      <c r="C346" s="16"/>
      <c r="D346" s="16"/>
      <c r="E346" s="16"/>
      <c r="F346" s="16"/>
      <c r="G346" s="16"/>
      <c r="K346" s="1"/>
      <c r="L346" s="1"/>
      <c r="M346" s="1"/>
      <c r="N346" s="1"/>
      <c r="O346" s="1"/>
      <c r="P346" s="1"/>
      <c r="Q346" s="1"/>
      <c r="R346" s="1"/>
      <c r="S346" s="1"/>
      <c r="T346" s="1"/>
      <c r="U346" s="1"/>
      <c r="V346" s="1"/>
      <c r="W346" s="1"/>
      <c r="X346" s="1"/>
      <c r="Y346" s="1"/>
      <c r="Z346" s="1"/>
    </row>
    <row r="347" spans="1:26">
      <c r="A347" s="1"/>
      <c r="B347" s="16"/>
      <c r="C347" s="16"/>
      <c r="D347" s="16"/>
      <c r="E347" s="16"/>
      <c r="F347" s="16"/>
      <c r="G347" s="16"/>
      <c r="K347" s="1"/>
      <c r="L347" s="1"/>
      <c r="M347" s="1"/>
      <c r="N347" s="1"/>
      <c r="O347" s="1"/>
      <c r="P347" s="1"/>
      <c r="Q347" s="1"/>
      <c r="R347" s="1"/>
      <c r="S347" s="1"/>
      <c r="T347" s="1"/>
      <c r="U347" s="1"/>
      <c r="V347" s="1"/>
      <c r="W347" s="1"/>
      <c r="X347" s="1"/>
      <c r="Y347" s="1"/>
      <c r="Z347" s="1"/>
    </row>
    <row r="348" spans="1:26">
      <c r="A348" s="1"/>
      <c r="B348" s="16"/>
      <c r="C348" s="16"/>
      <c r="D348" s="16"/>
      <c r="E348" s="16"/>
      <c r="F348" s="16"/>
      <c r="G348" s="16"/>
      <c r="K348" s="1"/>
      <c r="L348" s="1"/>
      <c r="M348" s="1"/>
      <c r="N348" s="1"/>
      <c r="O348" s="1"/>
      <c r="P348" s="1"/>
      <c r="Q348" s="1"/>
      <c r="R348" s="1"/>
      <c r="S348" s="1"/>
      <c r="T348" s="1"/>
      <c r="U348" s="1"/>
      <c r="V348" s="1"/>
      <c r="W348" s="1"/>
      <c r="X348" s="1"/>
      <c r="Y348" s="1"/>
      <c r="Z348" s="1"/>
    </row>
    <row r="349" spans="1:26">
      <c r="A349" s="1"/>
      <c r="B349" s="16"/>
      <c r="C349" s="16"/>
      <c r="D349" s="16"/>
      <c r="E349" s="16"/>
      <c r="F349" s="16"/>
      <c r="G349" s="16"/>
      <c r="K349" s="1"/>
      <c r="L349" s="1"/>
      <c r="M349" s="1"/>
      <c r="N349" s="1"/>
      <c r="O349" s="1"/>
      <c r="P349" s="1"/>
      <c r="Q349" s="1"/>
      <c r="R349" s="1"/>
      <c r="S349" s="1"/>
      <c r="T349" s="1"/>
      <c r="U349" s="1"/>
      <c r="V349" s="1"/>
      <c r="W349" s="1"/>
      <c r="X349" s="1"/>
      <c r="Y349" s="1"/>
      <c r="Z349" s="1"/>
    </row>
    <row r="350" spans="1:26">
      <c r="A350" s="1"/>
      <c r="B350" s="16"/>
      <c r="C350" s="16"/>
      <c r="D350" s="16"/>
      <c r="E350" s="16"/>
      <c r="F350" s="16"/>
      <c r="G350" s="16"/>
      <c r="K350" s="1"/>
      <c r="L350" s="1"/>
      <c r="M350" s="1"/>
      <c r="N350" s="1"/>
      <c r="O350" s="1"/>
      <c r="P350" s="1"/>
      <c r="Q350" s="1"/>
      <c r="R350" s="1"/>
      <c r="S350" s="1"/>
      <c r="T350" s="1"/>
      <c r="U350" s="1"/>
      <c r="V350" s="1"/>
      <c r="W350" s="1"/>
      <c r="X350" s="1"/>
      <c r="Y350" s="1"/>
      <c r="Z350" s="1"/>
    </row>
    <row r="351" spans="1:26">
      <c r="A351" s="1"/>
      <c r="B351" s="16"/>
      <c r="C351" s="16"/>
      <c r="D351" s="16"/>
      <c r="E351" s="16"/>
      <c r="F351" s="16"/>
      <c r="G351" s="16"/>
      <c r="K351" s="1"/>
      <c r="L351" s="1"/>
      <c r="M351" s="1"/>
      <c r="N351" s="1"/>
      <c r="O351" s="1"/>
      <c r="P351" s="1"/>
      <c r="Q351" s="1"/>
      <c r="R351" s="1"/>
      <c r="S351" s="1"/>
      <c r="T351" s="1"/>
      <c r="U351" s="1"/>
      <c r="V351" s="1"/>
      <c r="W351" s="1"/>
      <c r="X351" s="1"/>
      <c r="Y351" s="1"/>
      <c r="Z351" s="1"/>
    </row>
    <row r="352" spans="1:26">
      <c r="A352" s="1"/>
      <c r="B352" s="16"/>
      <c r="C352" s="16"/>
      <c r="D352" s="16"/>
      <c r="E352" s="16"/>
      <c r="F352" s="16"/>
      <c r="G352" s="16"/>
      <c r="K352" s="1"/>
      <c r="L352" s="1"/>
      <c r="M352" s="1"/>
      <c r="N352" s="1"/>
      <c r="O352" s="1"/>
      <c r="P352" s="1"/>
      <c r="Q352" s="1"/>
      <c r="R352" s="1"/>
      <c r="S352" s="1"/>
      <c r="T352" s="1"/>
      <c r="U352" s="1"/>
      <c r="V352" s="1"/>
      <c r="W352" s="1"/>
      <c r="X352" s="1"/>
      <c r="Y352" s="1"/>
      <c r="Z352" s="1"/>
    </row>
    <row r="353" spans="1:26">
      <c r="A353" s="1"/>
      <c r="B353" s="16"/>
      <c r="C353" s="16"/>
      <c r="D353" s="16"/>
      <c r="E353" s="16"/>
      <c r="F353" s="16"/>
      <c r="G353" s="16"/>
      <c r="K353" s="1"/>
      <c r="L353" s="1"/>
      <c r="M353" s="1"/>
      <c r="N353" s="1"/>
      <c r="O353" s="1"/>
      <c r="P353" s="1"/>
      <c r="Q353" s="1"/>
      <c r="R353" s="1"/>
      <c r="S353" s="1"/>
      <c r="T353" s="1"/>
      <c r="U353" s="1"/>
      <c r="V353" s="1"/>
      <c r="W353" s="1"/>
      <c r="X353" s="1"/>
      <c r="Y353" s="1"/>
      <c r="Z353" s="1"/>
    </row>
    <row r="354" spans="1:26">
      <c r="A354" s="1"/>
      <c r="B354" s="16"/>
      <c r="C354" s="16"/>
      <c r="D354" s="16"/>
      <c r="E354" s="16"/>
      <c r="F354" s="16"/>
      <c r="G354" s="16"/>
      <c r="K354" s="1"/>
      <c r="L354" s="1"/>
      <c r="M354" s="1"/>
      <c r="N354" s="1"/>
      <c r="O354" s="1"/>
      <c r="P354" s="1"/>
      <c r="Q354" s="1"/>
      <c r="R354" s="1"/>
      <c r="S354" s="1"/>
      <c r="T354" s="1"/>
      <c r="U354" s="1"/>
      <c r="V354" s="1"/>
      <c r="W354" s="1"/>
      <c r="X354" s="1"/>
      <c r="Y354" s="1"/>
      <c r="Z354" s="1"/>
    </row>
    <row r="355" spans="1:26">
      <c r="A355" s="1"/>
      <c r="B355" s="16"/>
      <c r="C355" s="16"/>
      <c r="D355" s="16"/>
      <c r="E355" s="16"/>
      <c r="F355" s="16"/>
      <c r="G355" s="16"/>
      <c r="K355" s="1"/>
      <c r="L355" s="1"/>
      <c r="M355" s="1"/>
      <c r="N355" s="1"/>
      <c r="O355" s="1"/>
      <c r="P355" s="1"/>
      <c r="Q355" s="1"/>
      <c r="R355" s="1"/>
      <c r="S355" s="1"/>
      <c r="T355" s="1"/>
      <c r="U355" s="1"/>
      <c r="V355" s="1"/>
      <c r="W355" s="1"/>
      <c r="X355" s="1"/>
      <c r="Y355" s="1"/>
      <c r="Z355" s="1"/>
    </row>
    <row r="356" spans="1:26">
      <c r="A356" s="1"/>
      <c r="B356" s="16"/>
      <c r="C356" s="16"/>
      <c r="D356" s="16"/>
      <c r="E356" s="16"/>
      <c r="F356" s="16"/>
      <c r="G356" s="16"/>
      <c r="K356" s="1"/>
      <c r="L356" s="1"/>
      <c r="M356" s="1"/>
      <c r="N356" s="1"/>
      <c r="O356" s="1"/>
      <c r="P356" s="1"/>
      <c r="Q356" s="1"/>
      <c r="R356" s="1"/>
      <c r="S356" s="1"/>
      <c r="T356" s="1"/>
      <c r="U356" s="1"/>
      <c r="V356" s="1"/>
      <c r="W356" s="1"/>
      <c r="X356" s="1"/>
      <c r="Y356" s="1"/>
      <c r="Z356" s="1"/>
    </row>
    <row r="357" spans="1:26">
      <c r="A357" s="1"/>
      <c r="B357" s="16"/>
      <c r="C357" s="16"/>
      <c r="D357" s="16"/>
      <c r="E357" s="16"/>
      <c r="F357" s="16"/>
      <c r="G357" s="16"/>
      <c r="K357" s="1"/>
      <c r="L357" s="1"/>
      <c r="M357" s="1"/>
      <c r="N357" s="1"/>
      <c r="O357" s="1"/>
      <c r="P357" s="1"/>
      <c r="Q357" s="1"/>
      <c r="R357" s="1"/>
      <c r="S357" s="1"/>
      <c r="T357" s="1"/>
      <c r="U357" s="1"/>
      <c r="V357" s="1"/>
      <c r="W357" s="1"/>
      <c r="X357" s="1"/>
      <c r="Y357" s="1"/>
      <c r="Z357" s="1"/>
    </row>
    <row r="358" spans="1:26">
      <c r="A358" s="1"/>
      <c r="B358" s="16"/>
      <c r="C358" s="16"/>
      <c r="D358" s="16"/>
      <c r="E358" s="16"/>
      <c r="F358" s="16"/>
      <c r="G358" s="16"/>
      <c r="K358" s="1"/>
      <c r="L358" s="1"/>
      <c r="M358" s="1"/>
      <c r="N358" s="1"/>
      <c r="O358" s="1"/>
      <c r="P358" s="1"/>
      <c r="Q358" s="1"/>
      <c r="R358" s="1"/>
      <c r="S358" s="1"/>
      <c r="T358" s="1"/>
      <c r="U358" s="1"/>
      <c r="V358" s="1"/>
      <c r="W358" s="1"/>
      <c r="X358" s="1"/>
      <c r="Y358" s="1"/>
      <c r="Z358" s="1"/>
    </row>
    <row r="359" spans="1:26">
      <c r="A359" s="1"/>
      <c r="B359" s="16"/>
      <c r="C359" s="16"/>
      <c r="D359" s="16"/>
      <c r="E359" s="16"/>
      <c r="F359" s="16"/>
      <c r="G359" s="16"/>
      <c r="K359" s="1"/>
      <c r="L359" s="1"/>
      <c r="M359" s="1"/>
      <c r="N359" s="1"/>
      <c r="O359" s="1"/>
      <c r="P359" s="1"/>
      <c r="Q359" s="1"/>
      <c r="R359" s="1"/>
      <c r="S359" s="1"/>
      <c r="T359" s="1"/>
      <c r="U359" s="1"/>
      <c r="V359" s="1"/>
      <c r="W359" s="1"/>
      <c r="X359" s="1"/>
      <c r="Y359" s="1"/>
      <c r="Z359" s="1"/>
    </row>
    <row r="360" spans="1:26">
      <c r="A360" s="1"/>
      <c r="B360" s="16"/>
      <c r="C360" s="16"/>
      <c r="D360" s="16"/>
      <c r="E360" s="16"/>
      <c r="F360" s="16"/>
      <c r="G360" s="16"/>
      <c r="K360" s="1"/>
      <c r="L360" s="1"/>
      <c r="M360" s="1"/>
      <c r="N360" s="1"/>
      <c r="O360" s="1"/>
      <c r="P360" s="1"/>
      <c r="Q360" s="1"/>
      <c r="R360" s="1"/>
      <c r="S360" s="1"/>
      <c r="T360" s="1"/>
      <c r="U360" s="1"/>
      <c r="V360" s="1"/>
      <c r="W360" s="1"/>
      <c r="X360" s="1"/>
      <c r="Y360" s="1"/>
      <c r="Z360" s="1"/>
    </row>
    <row r="361" spans="1:26">
      <c r="A361" s="1"/>
      <c r="B361" s="16"/>
      <c r="C361" s="16"/>
      <c r="D361" s="16"/>
      <c r="E361" s="16"/>
      <c r="F361" s="16"/>
      <c r="G361" s="16"/>
      <c r="K361" s="1"/>
      <c r="L361" s="1"/>
      <c r="M361" s="1"/>
      <c r="N361" s="1"/>
      <c r="O361" s="1"/>
      <c r="P361" s="1"/>
      <c r="Q361" s="1"/>
      <c r="R361" s="1"/>
      <c r="S361" s="1"/>
      <c r="T361" s="1"/>
      <c r="U361" s="1"/>
      <c r="V361" s="1"/>
      <c r="W361" s="1"/>
      <c r="X361" s="1"/>
      <c r="Y361" s="1"/>
      <c r="Z361" s="1"/>
    </row>
    <row r="362" spans="1:26">
      <c r="A362" s="1"/>
      <c r="B362" s="16"/>
      <c r="C362" s="16"/>
      <c r="D362" s="16"/>
      <c r="E362" s="16"/>
      <c r="F362" s="16"/>
      <c r="G362" s="16"/>
      <c r="K362" s="1"/>
      <c r="L362" s="1"/>
      <c r="M362" s="1"/>
      <c r="N362" s="1"/>
      <c r="O362" s="1"/>
      <c r="P362" s="1"/>
      <c r="Q362" s="1"/>
      <c r="R362" s="1"/>
      <c r="S362" s="1"/>
      <c r="T362" s="1"/>
      <c r="U362" s="1"/>
      <c r="V362" s="1"/>
      <c r="W362" s="1"/>
      <c r="X362" s="1"/>
      <c r="Y362" s="1"/>
      <c r="Z362" s="1"/>
    </row>
    <row r="363" spans="1:26">
      <c r="A363" s="1"/>
      <c r="B363" s="16"/>
      <c r="C363" s="16"/>
      <c r="D363" s="16"/>
      <c r="E363" s="16"/>
      <c r="F363" s="16"/>
      <c r="G363" s="16"/>
      <c r="K363" s="1"/>
      <c r="L363" s="1"/>
      <c r="M363" s="1"/>
      <c r="N363" s="1"/>
      <c r="O363" s="1"/>
      <c r="P363" s="1"/>
      <c r="Q363" s="1"/>
      <c r="R363" s="1"/>
      <c r="S363" s="1"/>
      <c r="T363" s="1"/>
      <c r="U363" s="1"/>
      <c r="V363" s="1"/>
      <c r="W363" s="1"/>
      <c r="X363" s="1"/>
      <c r="Y363" s="1"/>
      <c r="Z363" s="1"/>
    </row>
    <row r="364" spans="1:26">
      <c r="A364" s="1"/>
      <c r="B364" s="16"/>
      <c r="C364" s="16"/>
      <c r="D364" s="16"/>
      <c r="E364" s="16"/>
      <c r="F364" s="16"/>
      <c r="G364" s="16"/>
      <c r="K364" s="1"/>
      <c r="L364" s="1"/>
      <c r="M364" s="1"/>
      <c r="N364" s="1"/>
      <c r="O364" s="1"/>
      <c r="P364" s="1"/>
      <c r="Q364" s="1"/>
      <c r="R364" s="1"/>
      <c r="S364" s="1"/>
      <c r="T364" s="1"/>
      <c r="U364" s="1"/>
      <c r="V364" s="1"/>
      <c r="W364" s="1"/>
      <c r="X364" s="1"/>
      <c r="Y364" s="1"/>
      <c r="Z364" s="1"/>
    </row>
    <row r="365" spans="1:26">
      <c r="A365" s="1"/>
      <c r="B365" s="16"/>
      <c r="C365" s="16"/>
      <c r="D365" s="16"/>
      <c r="E365" s="16"/>
      <c r="F365" s="16"/>
      <c r="G365" s="16"/>
      <c r="K365" s="1"/>
      <c r="L365" s="1"/>
      <c r="M365" s="1"/>
      <c r="N365" s="1"/>
      <c r="O365" s="1"/>
      <c r="P365" s="1"/>
      <c r="Q365" s="1"/>
      <c r="R365" s="1"/>
      <c r="S365" s="1"/>
      <c r="T365" s="1"/>
      <c r="U365" s="1"/>
      <c r="V365" s="1"/>
      <c r="W365" s="1"/>
      <c r="X365" s="1"/>
      <c r="Y365" s="1"/>
      <c r="Z365" s="1"/>
    </row>
    <row r="366" spans="1:26">
      <c r="A366" s="1"/>
      <c r="B366" s="16"/>
      <c r="C366" s="16"/>
      <c r="D366" s="16"/>
      <c r="E366" s="16"/>
      <c r="F366" s="16"/>
      <c r="G366" s="16"/>
      <c r="K366" s="1"/>
      <c r="L366" s="1"/>
      <c r="M366" s="1"/>
      <c r="N366" s="1"/>
      <c r="O366" s="1"/>
      <c r="P366" s="1"/>
      <c r="Q366" s="1"/>
      <c r="R366" s="1"/>
      <c r="S366" s="1"/>
      <c r="T366" s="1"/>
      <c r="U366" s="1"/>
      <c r="V366" s="1"/>
      <c r="W366" s="1"/>
      <c r="X366" s="1"/>
      <c r="Y366" s="1"/>
      <c r="Z366" s="1"/>
    </row>
    <row r="367" spans="1:26">
      <c r="A367" s="1"/>
      <c r="B367" s="16"/>
      <c r="C367" s="16"/>
      <c r="D367" s="16"/>
      <c r="E367" s="16"/>
      <c r="F367" s="16"/>
      <c r="G367" s="16"/>
      <c r="K367" s="1"/>
      <c r="L367" s="1"/>
      <c r="M367" s="1"/>
      <c r="N367" s="1"/>
      <c r="O367" s="1"/>
      <c r="P367" s="1"/>
      <c r="Q367" s="1"/>
      <c r="R367" s="1"/>
      <c r="S367" s="1"/>
      <c r="T367" s="1"/>
      <c r="U367" s="1"/>
      <c r="V367" s="1"/>
      <c r="W367" s="1"/>
      <c r="X367" s="1"/>
      <c r="Y367" s="1"/>
      <c r="Z367" s="1"/>
    </row>
    <row r="368" spans="1:26">
      <c r="A368" s="1"/>
      <c r="B368" s="16"/>
      <c r="C368" s="16"/>
      <c r="D368" s="16"/>
      <c r="E368" s="16"/>
      <c r="F368" s="16"/>
      <c r="G368" s="16"/>
      <c r="K368" s="1"/>
      <c r="L368" s="1"/>
      <c r="M368" s="1"/>
      <c r="N368" s="1"/>
      <c r="O368" s="1"/>
      <c r="P368" s="1"/>
      <c r="Q368" s="1"/>
      <c r="R368" s="1"/>
      <c r="S368" s="1"/>
      <c r="T368" s="1"/>
      <c r="U368" s="1"/>
      <c r="V368" s="1"/>
      <c r="W368" s="1"/>
      <c r="X368" s="1"/>
      <c r="Y368" s="1"/>
      <c r="Z368" s="1"/>
    </row>
    <row r="369" spans="1:26">
      <c r="A369" s="1"/>
      <c r="B369" s="16"/>
      <c r="C369" s="16"/>
      <c r="D369" s="16"/>
      <c r="E369" s="16"/>
      <c r="F369" s="16"/>
      <c r="G369" s="16"/>
      <c r="K369" s="1"/>
      <c r="L369" s="1"/>
      <c r="M369" s="1"/>
      <c r="N369" s="1"/>
      <c r="O369" s="1"/>
      <c r="P369" s="1"/>
      <c r="Q369" s="1"/>
      <c r="R369" s="1"/>
      <c r="S369" s="1"/>
      <c r="T369" s="1"/>
      <c r="U369" s="1"/>
      <c r="V369" s="1"/>
      <c r="W369" s="1"/>
      <c r="X369" s="1"/>
      <c r="Y369" s="1"/>
      <c r="Z369" s="1"/>
    </row>
    <row r="370" spans="1:26">
      <c r="A370" s="1"/>
      <c r="B370" s="16"/>
      <c r="C370" s="16"/>
      <c r="D370" s="16"/>
      <c r="E370" s="16"/>
      <c r="F370" s="16"/>
      <c r="G370" s="16"/>
      <c r="K370" s="1"/>
      <c r="L370" s="1"/>
      <c r="M370" s="1"/>
      <c r="N370" s="1"/>
      <c r="O370" s="1"/>
      <c r="P370" s="1"/>
      <c r="Q370" s="1"/>
      <c r="R370" s="1"/>
      <c r="S370" s="1"/>
      <c r="T370" s="1"/>
      <c r="U370" s="1"/>
      <c r="V370" s="1"/>
      <c r="W370" s="1"/>
      <c r="X370" s="1"/>
      <c r="Y370" s="1"/>
      <c r="Z370" s="1"/>
    </row>
    <row r="371" spans="1:26">
      <c r="A371" s="1"/>
      <c r="B371" s="16"/>
      <c r="C371" s="16"/>
      <c r="D371" s="16"/>
      <c r="E371" s="16"/>
      <c r="F371" s="16"/>
      <c r="G371" s="16"/>
      <c r="K371" s="1"/>
      <c r="L371" s="1"/>
      <c r="M371" s="1"/>
      <c r="N371" s="1"/>
      <c r="O371" s="1"/>
      <c r="P371" s="1"/>
      <c r="Q371" s="1"/>
      <c r="R371" s="1"/>
      <c r="S371" s="1"/>
      <c r="T371" s="1"/>
      <c r="U371" s="1"/>
      <c r="V371" s="1"/>
      <c r="W371" s="1"/>
      <c r="X371" s="1"/>
      <c r="Y371" s="1"/>
      <c r="Z371" s="1"/>
    </row>
    <row r="372" spans="1:26">
      <c r="A372" s="1"/>
      <c r="B372" s="16"/>
      <c r="C372" s="16"/>
      <c r="D372" s="16"/>
      <c r="E372" s="16"/>
      <c r="F372" s="16"/>
      <c r="G372" s="16"/>
      <c r="K372" s="1"/>
      <c r="L372" s="1"/>
      <c r="M372" s="1"/>
      <c r="N372" s="1"/>
      <c r="O372" s="1"/>
      <c r="P372" s="1"/>
      <c r="Q372" s="1"/>
      <c r="R372" s="1"/>
      <c r="S372" s="1"/>
      <c r="T372" s="1"/>
      <c r="U372" s="1"/>
      <c r="V372" s="1"/>
      <c r="W372" s="1"/>
      <c r="X372" s="1"/>
      <c r="Y372" s="1"/>
      <c r="Z372" s="1"/>
    </row>
    <row r="373" spans="1:26">
      <c r="A373" s="1"/>
      <c r="B373" s="16"/>
      <c r="C373" s="16"/>
      <c r="D373" s="16"/>
      <c r="E373" s="16"/>
      <c r="F373" s="16"/>
      <c r="G373" s="16"/>
      <c r="K373" s="1"/>
      <c r="L373" s="1"/>
      <c r="M373" s="1"/>
      <c r="N373" s="1"/>
      <c r="O373" s="1"/>
      <c r="P373" s="1"/>
      <c r="Q373" s="1"/>
      <c r="R373" s="1"/>
      <c r="S373" s="1"/>
      <c r="T373" s="1"/>
      <c r="U373" s="1"/>
      <c r="V373" s="1"/>
      <c r="W373" s="1"/>
      <c r="X373" s="1"/>
      <c r="Y373" s="1"/>
      <c r="Z373" s="1"/>
    </row>
    <row r="374" spans="1:26">
      <c r="A374" s="1"/>
      <c r="B374" s="16"/>
      <c r="C374" s="16"/>
      <c r="D374" s="16"/>
      <c r="E374" s="16"/>
      <c r="F374" s="16"/>
      <c r="G374" s="16"/>
      <c r="K374" s="1"/>
      <c r="L374" s="1"/>
      <c r="M374" s="1"/>
      <c r="N374" s="1"/>
      <c r="O374" s="1"/>
      <c r="P374" s="1"/>
      <c r="Q374" s="1"/>
      <c r="R374" s="1"/>
      <c r="S374" s="1"/>
      <c r="T374" s="1"/>
      <c r="U374" s="1"/>
      <c r="V374" s="1"/>
      <c r="W374" s="1"/>
      <c r="X374" s="1"/>
      <c r="Y374" s="1"/>
      <c r="Z374" s="1"/>
    </row>
    <row r="375" spans="1:26">
      <c r="A375" s="1"/>
      <c r="B375" s="16"/>
      <c r="C375" s="16"/>
      <c r="D375" s="16"/>
      <c r="E375" s="16"/>
      <c r="F375" s="16"/>
      <c r="G375" s="16"/>
      <c r="K375" s="1"/>
      <c r="L375" s="1"/>
      <c r="M375" s="1"/>
      <c r="N375" s="1"/>
      <c r="O375" s="1"/>
      <c r="P375" s="1"/>
      <c r="Q375" s="1"/>
      <c r="R375" s="1"/>
      <c r="S375" s="1"/>
      <c r="T375" s="1"/>
      <c r="U375" s="1"/>
      <c r="V375" s="1"/>
      <c r="W375" s="1"/>
      <c r="X375" s="1"/>
      <c r="Y375" s="1"/>
      <c r="Z375" s="1"/>
    </row>
    <row r="376" spans="1:26">
      <c r="A376" s="1"/>
      <c r="B376" s="16"/>
      <c r="C376" s="16"/>
      <c r="D376" s="16"/>
      <c r="E376" s="16"/>
      <c r="F376" s="16"/>
      <c r="G376" s="16"/>
      <c r="K376" s="1"/>
      <c r="L376" s="1"/>
      <c r="M376" s="1"/>
      <c r="N376" s="1"/>
      <c r="O376" s="1"/>
      <c r="P376" s="1"/>
      <c r="Q376" s="1"/>
      <c r="R376" s="1"/>
      <c r="S376" s="1"/>
      <c r="T376" s="1"/>
      <c r="U376" s="1"/>
      <c r="V376" s="1"/>
      <c r="W376" s="1"/>
      <c r="X376" s="1"/>
      <c r="Y376" s="1"/>
      <c r="Z376" s="1"/>
    </row>
    <row r="377" spans="1:26">
      <c r="A377" s="1"/>
      <c r="B377" s="16"/>
      <c r="C377" s="16"/>
      <c r="D377" s="16"/>
      <c r="E377" s="16"/>
      <c r="F377" s="16"/>
      <c r="G377" s="16"/>
      <c r="K377" s="1"/>
      <c r="L377" s="1"/>
      <c r="M377" s="1"/>
      <c r="N377" s="1"/>
      <c r="O377" s="1"/>
      <c r="P377" s="1"/>
      <c r="Q377" s="1"/>
      <c r="R377" s="1"/>
      <c r="S377" s="1"/>
      <c r="T377" s="1"/>
      <c r="U377" s="1"/>
      <c r="V377" s="1"/>
      <c r="W377" s="1"/>
      <c r="X377" s="1"/>
      <c r="Y377" s="1"/>
      <c r="Z377" s="1"/>
    </row>
    <row r="378" spans="1:26">
      <c r="A378" s="1"/>
      <c r="B378" s="16"/>
      <c r="C378" s="16"/>
      <c r="D378" s="16"/>
      <c r="E378" s="16"/>
      <c r="F378" s="16"/>
      <c r="G378" s="16"/>
      <c r="K378" s="1"/>
      <c r="L378" s="1"/>
      <c r="M378" s="1"/>
      <c r="N378" s="1"/>
      <c r="O378" s="1"/>
      <c r="P378" s="1"/>
      <c r="Q378" s="1"/>
      <c r="R378" s="1"/>
      <c r="S378" s="1"/>
      <c r="T378" s="1"/>
      <c r="U378" s="1"/>
      <c r="V378" s="1"/>
      <c r="W378" s="1"/>
      <c r="X378" s="1"/>
      <c r="Y378" s="1"/>
      <c r="Z378" s="1"/>
    </row>
    <row r="379" spans="1:26">
      <c r="A379" s="1"/>
      <c r="B379" s="16"/>
      <c r="C379" s="16"/>
      <c r="D379" s="16"/>
      <c r="E379" s="16"/>
      <c r="F379" s="16"/>
      <c r="G379" s="16"/>
      <c r="K379" s="1"/>
      <c r="L379" s="1"/>
      <c r="M379" s="1"/>
      <c r="N379" s="1"/>
      <c r="O379" s="1"/>
      <c r="P379" s="1"/>
      <c r="Q379" s="1"/>
      <c r="R379" s="1"/>
      <c r="S379" s="1"/>
      <c r="T379" s="1"/>
      <c r="U379" s="1"/>
      <c r="V379" s="1"/>
      <c r="W379" s="1"/>
      <c r="X379" s="1"/>
      <c r="Y379" s="1"/>
      <c r="Z379" s="1"/>
    </row>
    <row r="380" spans="1:26">
      <c r="A380" s="1"/>
      <c r="B380" s="16"/>
      <c r="C380" s="16"/>
      <c r="D380" s="16"/>
      <c r="E380" s="16"/>
      <c r="F380" s="16"/>
      <c r="G380" s="16"/>
      <c r="K380" s="1"/>
      <c r="L380" s="1"/>
      <c r="M380" s="1"/>
      <c r="N380" s="1"/>
      <c r="O380" s="1"/>
      <c r="P380" s="1"/>
      <c r="Q380" s="1"/>
      <c r="R380" s="1"/>
      <c r="S380" s="1"/>
      <c r="T380" s="1"/>
      <c r="U380" s="1"/>
      <c r="V380" s="1"/>
      <c r="W380" s="1"/>
      <c r="X380" s="1"/>
      <c r="Y380" s="1"/>
      <c r="Z380" s="1"/>
    </row>
    <row r="381" spans="1:26">
      <c r="A381" s="1"/>
      <c r="B381" s="16"/>
      <c r="C381" s="16"/>
      <c r="D381" s="16"/>
      <c r="E381" s="16"/>
      <c r="F381" s="16"/>
      <c r="G381" s="16"/>
      <c r="K381" s="1"/>
      <c r="L381" s="1"/>
      <c r="M381" s="1"/>
      <c r="N381" s="1"/>
      <c r="O381" s="1"/>
      <c r="P381" s="1"/>
      <c r="Q381" s="1"/>
      <c r="R381" s="1"/>
      <c r="S381" s="1"/>
      <c r="T381" s="1"/>
      <c r="U381" s="1"/>
      <c r="V381" s="1"/>
      <c r="W381" s="1"/>
      <c r="X381" s="1"/>
      <c r="Y381" s="1"/>
      <c r="Z381" s="1"/>
    </row>
    <row r="382" spans="1:26">
      <c r="A382" s="1"/>
      <c r="B382" s="16"/>
      <c r="C382" s="16"/>
      <c r="D382" s="16"/>
      <c r="E382" s="16"/>
      <c r="F382" s="16"/>
      <c r="G382" s="16"/>
      <c r="K382" s="1"/>
      <c r="L382" s="1"/>
      <c r="M382" s="1"/>
      <c r="N382" s="1"/>
      <c r="O382" s="1"/>
      <c r="P382" s="1"/>
      <c r="Q382" s="1"/>
      <c r="R382" s="1"/>
      <c r="S382" s="1"/>
      <c r="T382" s="1"/>
      <c r="U382" s="1"/>
      <c r="V382" s="1"/>
      <c r="W382" s="1"/>
      <c r="X382" s="1"/>
      <c r="Y382" s="1"/>
      <c r="Z382" s="1"/>
    </row>
    <row r="383" spans="1:26">
      <c r="A383" s="1"/>
      <c r="B383" s="16"/>
      <c r="C383" s="16"/>
      <c r="D383" s="16"/>
      <c r="E383" s="16"/>
      <c r="F383" s="16"/>
      <c r="G383" s="16"/>
      <c r="K383" s="1"/>
      <c r="L383" s="1"/>
      <c r="M383" s="1"/>
      <c r="N383" s="1"/>
      <c r="O383" s="1"/>
      <c r="P383" s="1"/>
      <c r="Q383" s="1"/>
      <c r="R383" s="1"/>
      <c r="S383" s="1"/>
      <c r="T383" s="1"/>
      <c r="U383" s="1"/>
      <c r="V383" s="1"/>
      <c r="W383" s="1"/>
      <c r="X383" s="1"/>
      <c r="Y383" s="1"/>
      <c r="Z383" s="1"/>
    </row>
    <row r="384" spans="1:26">
      <c r="A384" s="1"/>
      <c r="B384" s="16"/>
      <c r="C384" s="16"/>
      <c r="D384" s="16"/>
      <c r="E384" s="16"/>
      <c r="F384" s="16"/>
      <c r="G384" s="16"/>
      <c r="K384" s="1"/>
      <c r="L384" s="1"/>
      <c r="M384" s="1"/>
      <c r="N384" s="1"/>
      <c r="O384" s="1"/>
      <c r="P384" s="1"/>
      <c r="Q384" s="1"/>
      <c r="R384" s="1"/>
      <c r="S384" s="1"/>
      <c r="T384" s="1"/>
      <c r="U384" s="1"/>
      <c r="V384" s="1"/>
      <c r="W384" s="1"/>
      <c r="X384" s="1"/>
      <c r="Y384" s="1"/>
      <c r="Z384" s="1"/>
    </row>
    <row r="385" spans="1:26">
      <c r="A385" s="1"/>
      <c r="B385" s="16"/>
      <c r="C385" s="16"/>
      <c r="D385" s="16"/>
      <c r="E385" s="16"/>
      <c r="F385" s="16"/>
      <c r="G385" s="16"/>
      <c r="K385" s="1"/>
      <c r="L385" s="1"/>
      <c r="M385" s="1"/>
      <c r="N385" s="1"/>
      <c r="O385" s="1"/>
      <c r="P385" s="1"/>
      <c r="Q385" s="1"/>
      <c r="R385" s="1"/>
      <c r="S385" s="1"/>
      <c r="T385" s="1"/>
      <c r="U385" s="1"/>
      <c r="V385" s="1"/>
      <c r="W385" s="1"/>
      <c r="X385" s="1"/>
      <c r="Y385" s="1"/>
      <c r="Z385" s="1"/>
    </row>
    <row r="386" spans="1:26">
      <c r="A386" s="1"/>
      <c r="B386" s="16"/>
      <c r="C386" s="16"/>
      <c r="D386" s="16"/>
      <c r="E386" s="16"/>
      <c r="F386" s="16"/>
      <c r="G386" s="16"/>
      <c r="K386" s="1"/>
      <c r="L386" s="1"/>
      <c r="M386" s="1"/>
      <c r="N386" s="1"/>
      <c r="O386" s="1"/>
      <c r="P386" s="1"/>
      <c r="Q386" s="1"/>
      <c r="R386" s="1"/>
      <c r="S386" s="1"/>
      <c r="T386" s="1"/>
      <c r="U386" s="1"/>
      <c r="V386" s="1"/>
      <c r="W386" s="1"/>
      <c r="X386" s="1"/>
      <c r="Y386" s="1"/>
      <c r="Z386" s="1"/>
    </row>
    <row r="387" spans="1:26">
      <c r="A387" s="1"/>
      <c r="B387" s="16"/>
      <c r="C387" s="16"/>
      <c r="D387" s="16"/>
      <c r="E387" s="16"/>
      <c r="F387" s="16"/>
      <c r="G387" s="16"/>
      <c r="K387" s="1"/>
      <c r="L387" s="1"/>
      <c r="M387" s="1"/>
      <c r="N387" s="1"/>
      <c r="O387" s="1"/>
      <c r="P387" s="1"/>
      <c r="Q387" s="1"/>
      <c r="R387" s="1"/>
      <c r="S387" s="1"/>
      <c r="T387" s="1"/>
      <c r="U387" s="1"/>
      <c r="V387" s="1"/>
      <c r="W387" s="1"/>
      <c r="X387" s="1"/>
      <c r="Y387" s="1"/>
      <c r="Z387" s="1"/>
    </row>
    <row r="388" spans="1:26">
      <c r="A388" s="1"/>
      <c r="B388" s="16"/>
      <c r="C388" s="16"/>
      <c r="D388" s="16"/>
      <c r="E388" s="16"/>
      <c r="F388" s="16"/>
      <c r="G388" s="16"/>
      <c r="K388" s="1"/>
      <c r="L388" s="1"/>
      <c r="M388" s="1"/>
      <c r="N388" s="1"/>
      <c r="O388" s="1"/>
      <c r="P388" s="1"/>
      <c r="Q388" s="1"/>
      <c r="R388" s="1"/>
      <c r="S388" s="1"/>
      <c r="T388" s="1"/>
      <c r="U388" s="1"/>
      <c r="V388" s="1"/>
      <c r="W388" s="1"/>
      <c r="X388" s="1"/>
      <c r="Y388" s="1"/>
      <c r="Z388" s="1"/>
    </row>
    <row r="389" spans="1:26">
      <c r="A389" s="1"/>
      <c r="B389" s="16"/>
      <c r="C389" s="16"/>
      <c r="D389" s="16"/>
      <c r="E389" s="16"/>
      <c r="F389" s="16"/>
      <c r="G389" s="16"/>
      <c r="K389" s="1"/>
      <c r="L389" s="1"/>
      <c r="M389" s="1"/>
      <c r="N389" s="1"/>
      <c r="O389" s="1"/>
      <c r="P389" s="1"/>
      <c r="Q389" s="1"/>
      <c r="R389" s="1"/>
      <c r="S389" s="1"/>
      <c r="T389" s="1"/>
      <c r="U389" s="1"/>
      <c r="V389" s="1"/>
      <c r="W389" s="1"/>
      <c r="X389" s="1"/>
      <c r="Y389" s="1"/>
      <c r="Z389" s="1"/>
    </row>
    <row r="390" spans="1:26">
      <c r="A390" s="1"/>
      <c r="B390" s="16"/>
      <c r="C390" s="16"/>
      <c r="D390" s="16"/>
      <c r="E390" s="16"/>
      <c r="F390" s="16"/>
      <c r="G390" s="16"/>
      <c r="K390" s="1"/>
      <c r="L390" s="1"/>
      <c r="M390" s="1"/>
      <c r="N390" s="1"/>
      <c r="O390" s="1"/>
      <c r="P390" s="1"/>
      <c r="Q390" s="1"/>
      <c r="R390" s="1"/>
      <c r="S390" s="1"/>
      <c r="T390" s="1"/>
      <c r="U390" s="1"/>
      <c r="V390" s="1"/>
      <c r="W390" s="1"/>
      <c r="X390" s="1"/>
      <c r="Y390" s="1"/>
      <c r="Z390" s="1"/>
    </row>
    <row r="391" spans="1:26">
      <c r="A391" s="1"/>
      <c r="B391" s="16"/>
      <c r="C391" s="16"/>
      <c r="D391" s="16"/>
      <c r="E391" s="16"/>
      <c r="F391" s="16"/>
      <c r="G391" s="16"/>
      <c r="K391" s="1"/>
      <c r="L391" s="1"/>
      <c r="M391" s="1"/>
      <c r="N391" s="1"/>
      <c r="O391" s="1"/>
      <c r="P391" s="1"/>
      <c r="Q391" s="1"/>
      <c r="R391" s="1"/>
      <c r="S391" s="1"/>
      <c r="T391" s="1"/>
      <c r="U391" s="1"/>
      <c r="V391" s="1"/>
      <c r="W391" s="1"/>
      <c r="X391" s="1"/>
      <c r="Y391" s="1"/>
      <c r="Z391" s="1"/>
    </row>
    <row r="392" spans="1:26">
      <c r="A392" s="1"/>
      <c r="B392" s="16"/>
      <c r="C392" s="16"/>
      <c r="D392" s="16"/>
      <c r="E392" s="16"/>
      <c r="F392" s="16"/>
      <c r="G392" s="16"/>
      <c r="K392" s="1"/>
      <c r="L392" s="1"/>
      <c r="M392" s="1"/>
      <c r="N392" s="1"/>
      <c r="O392" s="1"/>
      <c r="P392" s="1"/>
      <c r="Q392" s="1"/>
      <c r="R392" s="1"/>
      <c r="S392" s="1"/>
      <c r="T392" s="1"/>
      <c r="U392" s="1"/>
      <c r="V392" s="1"/>
      <c r="W392" s="1"/>
      <c r="X392" s="1"/>
      <c r="Y392" s="1"/>
      <c r="Z392" s="1"/>
    </row>
    <row r="393" spans="1:26">
      <c r="A393" s="1"/>
      <c r="B393" s="16"/>
      <c r="C393" s="16"/>
      <c r="D393" s="16"/>
      <c r="E393" s="16"/>
      <c r="F393" s="16"/>
      <c r="G393" s="16"/>
      <c r="K393" s="1"/>
      <c r="L393" s="1"/>
      <c r="M393" s="1"/>
      <c r="N393" s="1"/>
      <c r="O393" s="1"/>
      <c r="P393" s="1"/>
      <c r="Q393" s="1"/>
      <c r="R393" s="1"/>
      <c r="S393" s="1"/>
      <c r="T393" s="1"/>
      <c r="U393" s="1"/>
      <c r="V393" s="1"/>
      <c r="W393" s="1"/>
      <c r="X393" s="1"/>
      <c r="Y393" s="1"/>
      <c r="Z393" s="1"/>
    </row>
    <row r="394" spans="1:26">
      <c r="A394" s="1"/>
      <c r="B394" s="16"/>
      <c r="C394" s="16"/>
      <c r="D394" s="16"/>
      <c r="E394" s="16"/>
      <c r="F394" s="16"/>
      <c r="G394" s="16"/>
      <c r="K394" s="1"/>
      <c r="L394" s="1"/>
      <c r="M394" s="1"/>
      <c r="N394" s="1"/>
      <c r="O394" s="1"/>
      <c r="P394" s="1"/>
      <c r="Q394" s="1"/>
      <c r="R394" s="1"/>
      <c r="S394" s="1"/>
      <c r="T394" s="1"/>
      <c r="U394" s="1"/>
      <c r="V394" s="1"/>
      <c r="W394" s="1"/>
      <c r="X394" s="1"/>
      <c r="Y394" s="1"/>
      <c r="Z394" s="1"/>
    </row>
    <row r="395" spans="1:26">
      <c r="A395" s="1"/>
      <c r="B395" s="16"/>
      <c r="C395" s="16"/>
      <c r="D395" s="16"/>
      <c r="E395" s="16"/>
      <c r="F395" s="16"/>
      <c r="G395" s="16"/>
      <c r="K395" s="1"/>
      <c r="L395" s="1"/>
      <c r="M395" s="1"/>
      <c r="N395" s="1"/>
      <c r="O395" s="1"/>
      <c r="P395" s="1"/>
      <c r="Q395" s="1"/>
      <c r="R395" s="1"/>
      <c r="S395" s="1"/>
      <c r="T395" s="1"/>
      <c r="U395" s="1"/>
      <c r="V395" s="1"/>
      <c r="W395" s="1"/>
      <c r="X395" s="1"/>
      <c r="Y395" s="1"/>
      <c r="Z395" s="1"/>
    </row>
    <row r="396" spans="1:26">
      <c r="A396" s="1"/>
      <c r="B396" s="16"/>
      <c r="C396" s="16"/>
      <c r="D396" s="16"/>
      <c r="E396" s="16"/>
      <c r="F396" s="16"/>
      <c r="G396" s="16"/>
      <c r="K396" s="1"/>
      <c r="L396" s="1"/>
      <c r="M396" s="1"/>
      <c r="N396" s="1"/>
      <c r="O396" s="1"/>
      <c r="P396" s="1"/>
      <c r="Q396" s="1"/>
      <c r="R396" s="1"/>
      <c r="S396" s="1"/>
      <c r="T396" s="1"/>
      <c r="U396" s="1"/>
      <c r="V396" s="1"/>
      <c r="W396" s="1"/>
      <c r="X396" s="1"/>
      <c r="Y396" s="1"/>
      <c r="Z396" s="1"/>
    </row>
    <row r="397" spans="1:26">
      <c r="A397" s="1"/>
      <c r="B397" s="16"/>
      <c r="C397" s="16"/>
      <c r="D397" s="16"/>
      <c r="E397" s="16"/>
      <c r="F397" s="16"/>
      <c r="G397" s="16"/>
      <c r="K397" s="1"/>
      <c r="L397" s="1"/>
      <c r="M397" s="1"/>
      <c r="N397" s="1"/>
      <c r="O397" s="1"/>
      <c r="P397" s="1"/>
      <c r="Q397" s="1"/>
      <c r="R397" s="1"/>
      <c r="S397" s="1"/>
      <c r="T397" s="1"/>
      <c r="U397" s="1"/>
      <c r="V397" s="1"/>
      <c r="W397" s="1"/>
      <c r="X397" s="1"/>
      <c r="Y397" s="1"/>
      <c r="Z397" s="1"/>
    </row>
    <row r="398" spans="1:26">
      <c r="A398" s="1"/>
      <c r="B398" s="16"/>
      <c r="C398" s="16"/>
      <c r="D398" s="16"/>
      <c r="E398" s="16"/>
      <c r="F398" s="16"/>
      <c r="G398" s="16"/>
      <c r="K398" s="1"/>
      <c r="L398" s="1"/>
      <c r="M398" s="1"/>
      <c r="N398" s="1"/>
      <c r="O398" s="1"/>
      <c r="P398" s="1"/>
      <c r="Q398" s="1"/>
      <c r="R398" s="1"/>
      <c r="S398" s="1"/>
      <c r="T398" s="1"/>
      <c r="U398" s="1"/>
      <c r="V398" s="1"/>
      <c r="W398" s="1"/>
      <c r="X398" s="1"/>
      <c r="Y398" s="1"/>
      <c r="Z398" s="1"/>
    </row>
    <row r="399" spans="1:26">
      <c r="A399" s="1"/>
      <c r="B399" s="16"/>
      <c r="C399" s="16"/>
      <c r="D399" s="16"/>
      <c r="E399" s="16"/>
      <c r="F399" s="16"/>
      <c r="G399" s="16"/>
      <c r="K399" s="1"/>
      <c r="L399" s="1"/>
      <c r="M399" s="1"/>
      <c r="N399" s="1"/>
      <c r="O399" s="1"/>
      <c r="P399" s="1"/>
      <c r="Q399" s="1"/>
      <c r="R399" s="1"/>
      <c r="S399" s="1"/>
      <c r="T399" s="1"/>
      <c r="U399" s="1"/>
      <c r="V399" s="1"/>
      <c r="W399" s="1"/>
      <c r="X399" s="1"/>
      <c r="Y399" s="1"/>
      <c r="Z399" s="1"/>
    </row>
    <row r="400" spans="1:26">
      <c r="A400" s="1"/>
      <c r="B400" s="16"/>
      <c r="C400" s="16"/>
      <c r="D400" s="16"/>
      <c r="E400" s="16"/>
      <c r="F400" s="16"/>
      <c r="G400" s="16"/>
      <c r="K400" s="1"/>
      <c r="L400" s="1"/>
      <c r="M400" s="1"/>
      <c r="N400" s="1"/>
      <c r="O400" s="1"/>
      <c r="P400" s="1"/>
      <c r="Q400" s="1"/>
      <c r="R400" s="1"/>
      <c r="S400" s="1"/>
      <c r="T400" s="1"/>
      <c r="U400" s="1"/>
      <c r="V400" s="1"/>
      <c r="W400" s="1"/>
      <c r="X400" s="1"/>
      <c r="Y400" s="1"/>
      <c r="Z400" s="1"/>
    </row>
    <row r="401" spans="1:26">
      <c r="A401" s="1"/>
      <c r="B401" s="16"/>
      <c r="C401" s="16"/>
      <c r="D401" s="16"/>
      <c r="E401" s="16"/>
      <c r="F401" s="16"/>
      <c r="G401" s="16"/>
      <c r="K401" s="1"/>
      <c r="L401" s="1"/>
      <c r="M401" s="1"/>
      <c r="N401" s="1"/>
      <c r="O401" s="1"/>
      <c r="P401" s="1"/>
      <c r="Q401" s="1"/>
      <c r="R401" s="1"/>
      <c r="S401" s="1"/>
      <c r="T401" s="1"/>
      <c r="U401" s="1"/>
      <c r="V401" s="1"/>
      <c r="W401" s="1"/>
      <c r="X401" s="1"/>
      <c r="Y401" s="1"/>
      <c r="Z401" s="1"/>
    </row>
    <row r="402" spans="1:26">
      <c r="A402" s="1"/>
      <c r="B402" s="16"/>
      <c r="C402" s="16"/>
      <c r="D402" s="16"/>
      <c r="E402" s="16"/>
      <c r="F402" s="16"/>
      <c r="G402" s="16"/>
      <c r="K402" s="1"/>
      <c r="L402" s="1"/>
      <c r="M402" s="1"/>
      <c r="N402" s="1"/>
      <c r="O402" s="1"/>
      <c r="P402" s="1"/>
      <c r="Q402" s="1"/>
      <c r="R402" s="1"/>
      <c r="S402" s="1"/>
      <c r="T402" s="1"/>
      <c r="U402" s="1"/>
      <c r="V402" s="1"/>
      <c r="W402" s="1"/>
      <c r="X402" s="1"/>
      <c r="Y402" s="1"/>
      <c r="Z402" s="1"/>
    </row>
    <row r="403" spans="1:26">
      <c r="A403" s="1"/>
      <c r="B403" s="16"/>
      <c r="C403" s="16"/>
      <c r="D403" s="16"/>
      <c r="E403" s="16"/>
      <c r="F403" s="16"/>
      <c r="G403" s="16"/>
      <c r="K403" s="1"/>
      <c r="L403" s="1"/>
      <c r="M403" s="1"/>
      <c r="N403" s="1"/>
      <c r="O403" s="1"/>
      <c r="P403" s="1"/>
      <c r="Q403" s="1"/>
      <c r="R403" s="1"/>
      <c r="S403" s="1"/>
      <c r="T403" s="1"/>
      <c r="U403" s="1"/>
      <c r="V403" s="1"/>
      <c r="W403" s="1"/>
      <c r="X403" s="1"/>
      <c r="Y403" s="1"/>
      <c r="Z403" s="1"/>
    </row>
    <row r="404" spans="1:26">
      <c r="A404" s="1"/>
      <c r="B404" s="16"/>
      <c r="C404" s="16"/>
      <c r="D404" s="16"/>
      <c r="E404" s="16"/>
      <c r="F404" s="16"/>
      <c r="G404" s="16"/>
      <c r="K404" s="1"/>
      <c r="L404" s="1"/>
      <c r="M404" s="1"/>
      <c r="N404" s="1"/>
      <c r="O404" s="1"/>
      <c r="P404" s="1"/>
      <c r="Q404" s="1"/>
      <c r="R404" s="1"/>
      <c r="S404" s="1"/>
      <c r="T404" s="1"/>
      <c r="U404" s="1"/>
      <c r="V404" s="1"/>
      <c r="W404" s="1"/>
      <c r="X404" s="1"/>
      <c r="Y404" s="1"/>
      <c r="Z404" s="1"/>
    </row>
    <row r="405" spans="1:26">
      <c r="A405" s="1"/>
      <c r="B405" s="16"/>
      <c r="C405" s="16"/>
      <c r="D405" s="16"/>
      <c r="E405" s="16"/>
      <c r="F405" s="16"/>
      <c r="G405" s="16"/>
      <c r="K405" s="1"/>
      <c r="L405" s="1"/>
      <c r="M405" s="1"/>
      <c r="N405" s="1"/>
      <c r="O405" s="1"/>
      <c r="P405" s="1"/>
      <c r="Q405" s="1"/>
      <c r="R405" s="1"/>
      <c r="S405" s="1"/>
      <c r="T405" s="1"/>
      <c r="U405" s="1"/>
      <c r="V405" s="1"/>
      <c r="W405" s="1"/>
      <c r="X405" s="1"/>
      <c r="Y405" s="1"/>
      <c r="Z405" s="1"/>
    </row>
    <row r="406" spans="1:26">
      <c r="A406" s="1"/>
      <c r="B406" s="16"/>
      <c r="C406" s="16"/>
      <c r="D406" s="16"/>
      <c r="E406" s="16"/>
      <c r="F406" s="16"/>
      <c r="G406" s="16"/>
      <c r="K406" s="1"/>
      <c r="L406" s="1"/>
      <c r="M406" s="1"/>
      <c r="N406" s="1"/>
      <c r="O406" s="1"/>
      <c r="P406" s="1"/>
      <c r="Q406" s="1"/>
      <c r="R406" s="1"/>
      <c r="S406" s="1"/>
      <c r="T406" s="1"/>
      <c r="U406" s="1"/>
      <c r="V406" s="1"/>
      <c r="W406" s="1"/>
      <c r="X406" s="1"/>
      <c r="Y406" s="1"/>
      <c r="Z406" s="1"/>
    </row>
    <row r="407" spans="1:26">
      <c r="A407" s="1"/>
      <c r="B407" s="16"/>
      <c r="C407" s="16"/>
      <c r="D407" s="16"/>
      <c r="E407" s="16"/>
      <c r="F407" s="16"/>
      <c r="G407" s="16"/>
      <c r="K407" s="1"/>
      <c r="L407" s="1"/>
      <c r="M407" s="1"/>
      <c r="N407" s="1"/>
      <c r="O407" s="1"/>
      <c r="P407" s="1"/>
      <c r="Q407" s="1"/>
      <c r="R407" s="1"/>
      <c r="S407" s="1"/>
      <c r="T407" s="1"/>
      <c r="U407" s="1"/>
      <c r="V407" s="1"/>
      <c r="W407" s="1"/>
      <c r="X407" s="1"/>
      <c r="Y407" s="1"/>
      <c r="Z407" s="1"/>
    </row>
    <row r="408" spans="1:26">
      <c r="A408" s="1"/>
      <c r="B408" s="16"/>
      <c r="C408" s="16"/>
      <c r="D408" s="16"/>
      <c r="E408" s="16"/>
      <c r="F408" s="16"/>
      <c r="G408" s="16"/>
      <c r="K408" s="1"/>
      <c r="L408" s="1"/>
      <c r="M408" s="1"/>
      <c r="N408" s="1"/>
      <c r="O408" s="1"/>
      <c r="P408" s="1"/>
      <c r="Q408" s="1"/>
      <c r="R408" s="1"/>
      <c r="S408" s="1"/>
      <c r="T408" s="1"/>
      <c r="U408" s="1"/>
      <c r="V408" s="1"/>
      <c r="W408" s="1"/>
      <c r="X408" s="1"/>
      <c r="Y408" s="1"/>
      <c r="Z408" s="1"/>
    </row>
    <row r="409" spans="1:26">
      <c r="A409" s="1"/>
      <c r="B409" s="16"/>
      <c r="C409" s="16"/>
      <c r="D409" s="16"/>
      <c r="E409" s="16"/>
      <c r="F409" s="16"/>
      <c r="G409" s="16"/>
      <c r="K409" s="1"/>
      <c r="L409" s="1"/>
      <c r="M409" s="1"/>
      <c r="N409" s="1"/>
      <c r="O409" s="1"/>
      <c r="P409" s="1"/>
      <c r="Q409" s="1"/>
      <c r="R409" s="1"/>
      <c r="S409" s="1"/>
      <c r="T409" s="1"/>
      <c r="U409" s="1"/>
      <c r="V409" s="1"/>
      <c r="W409" s="1"/>
      <c r="X409" s="1"/>
      <c r="Y409" s="1"/>
      <c r="Z409" s="1"/>
    </row>
    <row r="410" spans="1:26">
      <c r="A410" s="1"/>
      <c r="B410" s="16"/>
      <c r="C410" s="16"/>
      <c r="D410" s="16"/>
      <c r="E410" s="16"/>
      <c r="F410" s="16"/>
      <c r="G410" s="16"/>
      <c r="K410" s="1"/>
      <c r="L410" s="1"/>
      <c r="M410" s="1"/>
      <c r="N410" s="1"/>
      <c r="O410" s="1"/>
      <c r="P410" s="1"/>
      <c r="Q410" s="1"/>
      <c r="R410" s="1"/>
      <c r="S410" s="1"/>
      <c r="T410" s="1"/>
      <c r="U410" s="1"/>
      <c r="V410" s="1"/>
      <c r="W410" s="1"/>
      <c r="X410" s="1"/>
      <c r="Y410" s="1"/>
      <c r="Z410" s="1"/>
    </row>
    <row r="411" spans="1:26">
      <c r="A411" s="1"/>
      <c r="B411" s="16"/>
      <c r="C411" s="16"/>
      <c r="D411" s="16"/>
      <c r="E411" s="16"/>
      <c r="F411" s="16"/>
      <c r="G411" s="16"/>
      <c r="K411" s="1"/>
      <c r="L411" s="1"/>
      <c r="M411" s="1"/>
      <c r="N411" s="1"/>
      <c r="O411" s="1"/>
      <c r="P411" s="1"/>
      <c r="Q411" s="1"/>
      <c r="R411" s="1"/>
      <c r="S411" s="1"/>
      <c r="T411" s="1"/>
      <c r="U411" s="1"/>
      <c r="V411" s="1"/>
      <c r="W411" s="1"/>
      <c r="X411" s="1"/>
      <c r="Y411" s="1"/>
      <c r="Z411" s="1"/>
    </row>
    <row r="412" spans="1:26">
      <c r="A412" s="1"/>
      <c r="B412" s="16"/>
      <c r="C412" s="16"/>
      <c r="D412" s="16"/>
      <c r="E412" s="16"/>
      <c r="F412" s="16"/>
      <c r="G412" s="16"/>
      <c r="K412" s="1"/>
      <c r="L412" s="1"/>
      <c r="M412" s="1"/>
      <c r="N412" s="1"/>
      <c r="O412" s="1"/>
      <c r="P412" s="1"/>
      <c r="Q412" s="1"/>
      <c r="R412" s="1"/>
      <c r="S412" s="1"/>
      <c r="T412" s="1"/>
      <c r="U412" s="1"/>
      <c r="V412" s="1"/>
      <c r="W412" s="1"/>
      <c r="X412" s="1"/>
      <c r="Y412" s="1"/>
      <c r="Z412" s="1"/>
    </row>
    <row r="413" spans="1:26">
      <c r="A413" s="1"/>
      <c r="B413" s="16"/>
      <c r="C413" s="16"/>
      <c r="D413" s="16"/>
      <c r="E413" s="16"/>
      <c r="F413" s="16"/>
      <c r="G413" s="16"/>
      <c r="K413" s="1"/>
      <c r="L413" s="1"/>
      <c r="M413" s="1"/>
      <c r="N413" s="1"/>
      <c r="O413" s="1"/>
      <c r="P413" s="1"/>
      <c r="Q413" s="1"/>
      <c r="R413" s="1"/>
      <c r="S413" s="1"/>
      <c r="T413" s="1"/>
      <c r="U413" s="1"/>
      <c r="V413" s="1"/>
      <c r="W413" s="1"/>
      <c r="X413" s="1"/>
      <c r="Y413" s="1"/>
      <c r="Z413" s="1"/>
    </row>
    <row r="414" spans="1:26">
      <c r="A414" s="1"/>
      <c r="B414" s="16"/>
      <c r="C414" s="16"/>
      <c r="D414" s="16"/>
      <c r="E414" s="16"/>
      <c r="F414" s="16"/>
      <c r="G414" s="16"/>
      <c r="K414" s="1"/>
      <c r="L414" s="1"/>
      <c r="M414" s="1"/>
      <c r="N414" s="1"/>
      <c r="O414" s="1"/>
      <c r="P414" s="1"/>
      <c r="Q414" s="1"/>
      <c r="R414" s="1"/>
      <c r="S414" s="1"/>
      <c r="T414" s="1"/>
      <c r="U414" s="1"/>
      <c r="V414" s="1"/>
      <c r="W414" s="1"/>
      <c r="X414" s="1"/>
      <c r="Y414" s="1"/>
      <c r="Z414" s="1"/>
    </row>
    <row r="415" spans="1:26">
      <c r="A415" s="1"/>
      <c r="B415" s="16"/>
      <c r="C415" s="16"/>
      <c r="D415" s="16"/>
      <c r="E415" s="16"/>
      <c r="F415" s="16"/>
      <c r="G415" s="16"/>
      <c r="K415" s="1"/>
      <c r="L415" s="1"/>
      <c r="M415" s="1"/>
      <c r="N415" s="1"/>
      <c r="O415" s="1"/>
      <c r="P415" s="1"/>
      <c r="Q415" s="1"/>
      <c r="R415" s="1"/>
      <c r="S415" s="1"/>
      <c r="T415" s="1"/>
      <c r="U415" s="1"/>
      <c r="V415" s="1"/>
      <c r="W415" s="1"/>
      <c r="X415" s="1"/>
      <c r="Y415" s="1"/>
      <c r="Z415" s="1"/>
    </row>
    <row r="416" spans="1:26">
      <c r="A416" s="1"/>
      <c r="B416" s="16"/>
      <c r="C416" s="16"/>
      <c r="D416" s="16"/>
      <c r="E416" s="16"/>
      <c r="F416" s="16"/>
      <c r="G416" s="16"/>
      <c r="K416" s="1"/>
      <c r="L416" s="1"/>
      <c r="M416" s="1"/>
      <c r="N416" s="1"/>
      <c r="O416" s="1"/>
      <c r="P416" s="1"/>
      <c r="Q416" s="1"/>
      <c r="R416" s="1"/>
      <c r="S416" s="1"/>
      <c r="T416" s="1"/>
      <c r="U416" s="1"/>
      <c r="V416" s="1"/>
      <c r="W416" s="1"/>
      <c r="X416" s="1"/>
      <c r="Y416" s="1"/>
      <c r="Z416" s="1"/>
    </row>
    <row r="417" spans="1:26">
      <c r="A417" s="1"/>
      <c r="B417" s="16"/>
      <c r="C417" s="16"/>
      <c r="D417" s="16"/>
      <c r="E417" s="16"/>
      <c r="F417" s="16"/>
      <c r="G417" s="16"/>
      <c r="K417" s="1"/>
      <c r="L417" s="1"/>
      <c r="M417" s="1"/>
      <c r="N417" s="1"/>
      <c r="O417" s="1"/>
      <c r="P417" s="1"/>
      <c r="Q417" s="1"/>
      <c r="R417" s="1"/>
      <c r="S417" s="1"/>
      <c r="T417" s="1"/>
      <c r="U417" s="1"/>
      <c r="V417" s="1"/>
      <c r="W417" s="1"/>
      <c r="X417" s="1"/>
      <c r="Y417" s="1"/>
      <c r="Z417" s="1"/>
    </row>
    <row r="418" spans="1:26">
      <c r="A418" s="1"/>
      <c r="B418" s="16"/>
      <c r="C418" s="16"/>
      <c r="D418" s="16"/>
      <c r="E418" s="16"/>
      <c r="F418" s="16"/>
      <c r="G418" s="16"/>
      <c r="K418" s="1"/>
      <c r="L418" s="1"/>
      <c r="M418" s="1"/>
      <c r="N418" s="1"/>
      <c r="O418" s="1"/>
      <c r="P418" s="1"/>
      <c r="Q418" s="1"/>
      <c r="R418" s="1"/>
      <c r="S418" s="1"/>
      <c r="T418" s="1"/>
      <c r="U418" s="1"/>
      <c r="V418" s="1"/>
      <c r="W418" s="1"/>
      <c r="X418" s="1"/>
      <c r="Y418" s="1"/>
      <c r="Z418" s="1"/>
    </row>
    <row r="419" spans="1:26">
      <c r="A419" s="1"/>
      <c r="B419" s="16"/>
      <c r="C419" s="16"/>
      <c r="D419" s="16"/>
      <c r="E419" s="16"/>
      <c r="F419" s="16"/>
      <c r="G419" s="16"/>
      <c r="K419" s="1"/>
      <c r="L419" s="1"/>
      <c r="M419" s="1"/>
      <c r="N419" s="1"/>
      <c r="O419" s="1"/>
      <c r="P419" s="1"/>
      <c r="Q419" s="1"/>
      <c r="R419" s="1"/>
      <c r="S419" s="1"/>
      <c r="T419" s="1"/>
      <c r="U419" s="1"/>
      <c r="V419" s="1"/>
      <c r="W419" s="1"/>
      <c r="X419" s="1"/>
      <c r="Y419" s="1"/>
      <c r="Z419" s="1"/>
    </row>
    <row r="420" spans="1:26">
      <c r="A420" s="1"/>
      <c r="B420" s="16"/>
      <c r="C420" s="16"/>
      <c r="D420" s="16"/>
      <c r="E420" s="16"/>
      <c r="F420" s="16"/>
      <c r="G420" s="16"/>
      <c r="K420" s="1"/>
      <c r="L420" s="1"/>
      <c r="M420" s="1"/>
      <c r="N420" s="1"/>
      <c r="O420" s="1"/>
      <c r="P420" s="1"/>
      <c r="Q420" s="1"/>
      <c r="R420" s="1"/>
      <c r="S420" s="1"/>
      <c r="T420" s="1"/>
      <c r="U420" s="1"/>
      <c r="V420" s="1"/>
      <c r="W420" s="1"/>
      <c r="X420" s="1"/>
      <c r="Y420" s="1"/>
      <c r="Z420" s="1"/>
    </row>
    <row r="421" spans="1:26">
      <c r="A421" s="1"/>
      <c r="B421" s="16"/>
      <c r="C421" s="16"/>
      <c r="D421" s="16"/>
      <c r="E421" s="16"/>
      <c r="F421" s="16"/>
      <c r="G421" s="16"/>
      <c r="K421" s="1"/>
      <c r="L421" s="1"/>
      <c r="M421" s="1"/>
      <c r="N421" s="1"/>
      <c r="O421" s="1"/>
      <c r="P421" s="1"/>
      <c r="Q421" s="1"/>
      <c r="R421" s="1"/>
      <c r="S421" s="1"/>
      <c r="T421" s="1"/>
      <c r="U421" s="1"/>
      <c r="V421" s="1"/>
      <c r="W421" s="1"/>
      <c r="X421" s="1"/>
      <c r="Y421" s="1"/>
      <c r="Z421" s="1"/>
    </row>
    <row r="422" spans="1:26">
      <c r="A422" s="1"/>
      <c r="B422" s="16"/>
      <c r="C422" s="16"/>
      <c r="D422" s="16"/>
      <c r="E422" s="16"/>
      <c r="F422" s="16"/>
      <c r="G422" s="16"/>
      <c r="K422" s="1"/>
      <c r="L422" s="1"/>
      <c r="M422" s="1"/>
      <c r="N422" s="1"/>
      <c r="O422" s="1"/>
      <c r="P422" s="1"/>
      <c r="Q422" s="1"/>
      <c r="R422" s="1"/>
      <c r="S422" s="1"/>
      <c r="T422" s="1"/>
      <c r="U422" s="1"/>
      <c r="V422" s="1"/>
      <c r="W422" s="1"/>
      <c r="X422" s="1"/>
      <c r="Y422" s="1"/>
      <c r="Z422" s="1"/>
    </row>
    <row r="423" spans="1:26">
      <c r="A423" s="1"/>
      <c r="B423" s="16"/>
      <c r="C423" s="16"/>
      <c r="D423" s="16"/>
      <c r="E423" s="16"/>
      <c r="F423" s="16"/>
      <c r="G423" s="16"/>
      <c r="K423" s="1"/>
      <c r="L423" s="1"/>
      <c r="M423" s="1"/>
      <c r="N423" s="1"/>
      <c r="O423" s="1"/>
      <c r="P423" s="1"/>
      <c r="Q423" s="1"/>
      <c r="R423" s="1"/>
      <c r="S423" s="1"/>
      <c r="T423" s="1"/>
      <c r="U423" s="1"/>
      <c r="V423" s="1"/>
      <c r="W423" s="1"/>
      <c r="X423" s="1"/>
      <c r="Y423" s="1"/>
      <c r="Z423" s="1"/>
    </row>
    <row r="424" spans="1:26">
      <c r="A424" s="1"/>
      <c r="B424" s="16"/>
      <c r="C424" s="16"/>
      <c r="D424" s="16"/>
      <c r="E424" s="16"/>
      <c r="F424" s="16"/>
      <c r="G424" s="16"/>
      <c r="K424" s="1"/>
      <c r="L424" s="1"/>
      <c r="M424" s="1"/>
      <c r="N424" s="1"/>
      <c r="O424" s="1"/>
      <c r="P424" s="1"/>
      <c r="Q424" s="1"/>
      <c r="R424" s="1"/>
      <c r="S424" s="1"/>
      <c r="T424" s="1"/>
      <c r="U424" s="1"/>
      <c r="V424" s="1"/>
      <c r="W424" s="1"/>
      <c r="X424" s="1"/>
      <c r="Y424" s="1"/>
      <c r="Z424" s="1"/>
    </row>
    <row r="425" spans="1:26">
      <c r="A425" s="1"/>
      <c r="B425" s="16"/>
      <c r="C425" s="16"/>
      <c r="D425" s="16"/>
      <c r="E425" s="16"/>
      <c r="F425" s="16"/>
      <c r="G425" s="16"/>
      <c r="K425" s="1"/>
      <c r="L425" s="1"/>
      <c r="M425" s="1"/>
      <c r="N425" s="1"/>
      <c r="O425" s="1"/>
      <c r="P425" s="1"/>
      <c r="Q425" s="1"/>
      <c r="R425" s="1"/>
      <c r="S425" s="1"/>
      <c r="T425" s="1"/>
      <c r="U425" s="1"/>
      <c r="V425" s="1"/>
      <c r="W425" s="1"/>
      <c r="X425" s="1"/>
      <c r="Y425" s="1"/>
      <c r="Z425" s="1"/>
    </row>
    <row r="426" spans="1:26">
      <c r="A426" s="1"/>
      <c r="B426" s="16"/>
      <c r="C426" s="16"/>
      <c r="D426" s="16"/>
      <c r="E426" s="16"/>
      <c r="F426" s="16"/>
      <c r="G426" s="16"/>
      <c r="K426" s="1"/>
      <c r="L426" s="1"/>
      <c r="M426" s="1"/>
      <c r="N426" s="1"/>
      <c r="O426" s="1"/>
      <c r="P426" s="1"/>
      <c r="Q426" s="1"/>
      <c r="R426" s="1"/>
      <c r="S426" s="1"/>
      <c r="T426" s="1"/>
      <c r="U426" s="1"/>
      <c r="V426" s="1"/>
      <c r="W426" s="1"/>
      <c r="X426" s="1"/>
      <c r="Y426" s="1"/>
      <c r="Z426" s="1"/>
    </row>
    <row r="427" spans="1:26">
      <c r="A427" s="1"/>
      <c r="B427" s="16"/>
      <c r="C427" s="16"/>
      <c r="D427" s="16"/>
      <c r="E427" s="16"/>
      <c r="F427" s="16"/>
      <c r="G427" s="16"/>
      <c r="K427" s="1"/>
      <c r="L427" s="1"/>
      <c r="M427" s="1"/>
      <c r="N427" s="1"/>
      <c r="O427" s="1"/>
      <c r="P427" s="1"/>
      <c r="Q427" s="1"/>
      <c r="R427" s="1"/>
      <c r="S427" s="1"/>
      <c r="T427" s="1"/>
      <c r="U427" s="1"/>
      <c r="V427" s="1"/>
      <c r="W427" s="1"/>
      <c r="X427" s="1"/>
      <c r="Y427" s="1"/>
      <c r="Z427" s="1"/>
    </row>
    <row r="428" spans="1:26">
      <c r="A428" s="1"/>
      <c r="B428" s="16"/>
      <c r="C428" s="16"/>
      <c r="D428" s="16"/>
      <c r="E428" s="16"/>
      <c r="F428" s="16"/>
      <c r="G428" s="16"/>
      <c r="K428" s="1"/>
      <c r="L428" s="1"/>
      <c r="M428" s="1"/>
      <c r="N428" s="1"/>
      <c r="O428" s="1"/>
      <c r="P428" s="1"/>
      <c r="Q428" s="1"/>
      <c r="R428" s="1"/>
      <c r="S428" s="1"/>
      <c r="T428" s="1"/>
      <c r="U428" s="1"/>
      <c r="V428" s="1"/>
      <c r="W428" s="1"/>
      <c r="X428" s="1"/>
      <c r="Y428" s="1"/>
      <c r="Z428" s="1"/>
    </row>
    <row r="429" spans="1:26">
      <c r="A429" s="1"/>
      <c r="B429" s="16"/>
      <c r="C429" s="16"/>
      <c r="D429" s="16"/>
      <c r="E429" s="16"/>
      <c r="F429" s="16"/>
      <c r="G429" s="16"/>
      <c r="K429" s="1"/>
      <c r="L429" s="1"/>
      <c r="M429" s="1"/>
      <c r="N429" s="1"/>
      <c r="O429" s="1"/>
      <c r="P429" s="1"/>
      <c r="Q429" s="1"/>
      <c r="R429" s="1"/>
      <c r="S429" s="1"/>
      <c r="T429" s="1"/>
      <c r="U429" s="1"/>
      <c r="V429" s="1"/>
      <c r="W429" s="1"/>
      <c r="X429" s="1"/>
      <c r="Y429" s="1"/>
      <c r="Z429" s="1"/>
    </row>
    <row r="430" spans="1:26">
      <c r="A430" s="1"/>
      <c r="B430" s="16"/>
      <c r="C430" s="16"/>
      <c r="D430" s="16"/>
      <c r="E430" s="16"/>
      <c r="F430" s="16"/>
      <c r="G430" s="16"/>
      <c r="K430" s="1"/>
      <c r="L430" s="1"/>
      <c r="M430" s="1"/>
      <c r="N430" s="1"/>
      <c r="O430" s="1"/>
      <c r="P430" s="1"/>
      <c r="Q430" s="1"/>
      <c r="R430" s="1"/>
      <c r="S430" s="1"/>
      <c r="T430" s="1"/>
      <c r="U430" s="1"/>
      <c r="V430" s="1"/>
      <c r="W430" s="1"/>
      <c r="X430" s="1"/>
      <c r="Y430" s="1"/>
      <c r="Z430" s="1"/>
    </row>
    <row r="431" spans="1:26">
      <c r="A431" s="1"/>
      <c r="B431" s="16"/>
      <c r="C431" s="16"/>
      <c r="D431" s="16"/>
      <c r="E431" s="16"/>
      <c r="F431" s="16"/>
      <c r="G431" s="16"/>
      <c r="K431" s="1"/>
      <c r="L431" s="1"/>
      <c r="M431" s="1"/>
      <c r="N431" s="1"/>
      <c r="O431" s="1"/>
      <c r="P431" s="1"/>
      <c r="Q431" s="1"/>
      <c r="R431" s="1"/>
      <c r="S431" s="1"/>
      <c r="T431" s="1"/>
      <c r="U431" s="1"/>
      <c r="V431" s="1"/>
      <c r="W431" s="1"/>
      <c r="X431" s="1"/>
      <c r="Y431" s="1"/>
      <c r="Z431" s="1"/>
    </row>
    <row r="432" spans="1:26">
      <c r="A432" s="1"/>
      <c r="B432" s="16"/>
      <c r="C432" s="16"/>
      <c r="D432" s="16"/>
      <c r="E432" s="16"/>
      <c r="F432" s="16"/>
      <c r="G432" s="16"/>
      <c r="K432" s="1"/>
      <c r="L432" s="1"/>
      <c r="M432" s="1"/>
      <c r="N432" s="1"/>
      <c r="O432" s="1"/>
      <c r="P432" s="1"/>
      <c r="Q432" s="1"/>
      <c r="R432" s="1"/>
      <c r="S432" s="1"/>
      <c r="T432" s="1"/>
      <c r="U432" s="1"/>
      <c r="V432" s="1"/>
      <c r="W432" s="1"/>
      <c r="X432" s="1"/>
      <c r="Y432" s="1"/>
      <c r="Z432" s="1"/>
    </row>
    <row r="433" spans="1:26">
      <c r="A433" s="1"/>
      <c r="B433" s="16"/>
      <c r="C433" s="16"/>
      <c r="D433" s="16"/>
      <c r="E433" s="16"/>
      <c r="F433" s="16"/>
      <c r="G433" s="16"/>
      <c r="K433" s="1"/>
      <c r="L433" s="1"/>
      <c r="M433" s="1"/>
      <c r="N433" s="1"/>
      <c r="O433" s="1"/>
      <c r="P433" s="1"/>
      <c r="Q433" s="1"/>
      <c r="R433" s="1"/>
      <c r="S433" s="1"/>
      <c r="T433" s="1"/>
      <c r="U433" s="1"/>
      <c r="V433" s="1"/>
      <c r="W433" s="1"/>
      <c r="X433" s="1"/>
      <c r="Y433" s="1"/>
      <c r="Z433" s="1"/>
    </row>
    <row r="434" spans="1:26">
      <c r="A434" s="1"/>
      <c r="B434" s="16"/>
      <c r="C434" s="16"/>
      <c r="D434" s="16"/>
      <c r="E434" s="16"/>
      <c r="F434" s="16"/>
      <c r="G434" s="16"/>
      <c r="K434" s="1"/>
      <c r="L434" s="1"/>
      <c r="M434" s="1"/>
      <c r="N434" s="1"/>
      <c r="O434" s="1"/>
      <c r="P434" s="1"/>
      <c r="Q434" s="1"/>
      <c r="R434" s="1"/>
      <c r="S434" s="1"/>
      <c r="T434" s="1"/>
      <c r="U434" s="1"/>
      <c r="V434" s="1"/>
      <c r="W434" s="1"/>
      <c r="X434" s="1"/>
      <c r="Y434" s="1"/>
      <c r="Z434" s="1"/>
    </row>
    <row r="435" spans="1:26">
      <c r="A435" s="1"/>
      <c r="B435" s="16"/>
      <c r="C435" s="16"/>
      <c r="D435" s="16"/>
      <c r="E435" s="16"/>
      <c r="F435" s="16"/>
      <c r="G435" s="16"/>
      <c r="K435" s="1"/>
      <c r="L435" s="1"/>
      <c r="M435" s="1"/>
      <c r="N435" s="1"/>
      <c r="O435" s="1"/>
      <c r="P435" s="1"/>
      <c r="Q435" s="1"/>
      <c r="R435" s="1"/>
      <c r="S435" s="1"/>
      <c r="T435" s="1"/>
      <c r="U435" s="1"/>
      <c r="V435" s="1"/>
      <c r="W435" s="1"/>
      <c r="X435" s="1"/>
      <c r="Y435" s="1"/>
      <c r="Z435" s="1"/>
    </row>
    <row r="436" spans="1:26">
      <c r="A436" s="1"/>
      <c r="B436" s="16"/>
      <c r="C436" s="16"/>
      <c r="D436" s="16"/>
      <c r="E436" s="16"/>
      <c r="F436" s="16"/>
      <c r="G436" s="16"/>
      <c r="K436" s="1"/>
      <c r="L436" s="1"/>
      <c r="M436" s="1"/>
      <c r="N436" s="1"/>
      <c r="O436" s="1"/>
      <c r="P436" s="1"/>
      <c r="Q436" s="1"/>
      <c r="R436" s="1"/>
      <c r="S436" s="1"/>
      <c r="T436" s="1"/>
      <c r="U436" s="1"/>
      <c r="V436" s="1"/>
      <c r="W436" s="1"/>
      <c r="X436" s="1"/>
      <c r="Y436" s="1"/>
      <c r="Z436" s="1"/>
    </row>
    <row r="437" spans="1:26">
      <c r="A437" s="1"/>
      <c r="B437" s="16"/>
      <c r="C437" s="16"/>
      <c r="D437" s="16"/>
      <c r="E437" s="16"/>
      <c r="F437" s="16"/>
      <c r="G437" s="16"/>
      <c r="K437" s="1"/>
      <c r="L437" s="1"/>
      <c r="M437" s="1"/>
      <c r="N437" s="1"/>
      <c r="O437" s="1"/>
      <c r="P437" s="1"/>
      <c r="Q437" s="1"/>
      <c r="R437" s="1"/>
      <c r="S437" s="1"/>
      <c r="T437" s="1"/>
      <c r="U437" s="1"/>
      <c r="V437" s="1"/>
      <c r="W437" s="1"/>
      <c r="X437" s="1"/>
      <c r="Y437" s="1"/>
      <c r="Z437" s="1"/>
    </row>
    <row r="438" spans="1:26">
      <c r="A438" s="1"/>
      <c r="B438" s="16"/>
      <c r="C438" s="16"/>
      <c r="D438" s="16"/>
      <c r="E438" s="16"/>
      <c r="F438" s="16"/>
      <c r="G438" s="16"/>
      <c r="K438" s="1"/>
      <c r="L438" s="1"/>
      <c r="M438" s="1"/>
      <c r="N438" s="1"/>
      <c r="O438" s="1"/>
      <c r="P438" s="1"/>
      <c r="Q438" s="1"/>
      <c r="R438" s="1"/>
      <c r="S438" s="1"/>
      <c r="T438" s="1"/>
      <c r="U438" s="1"/>
      <c r="V438" s="1"/>
      <c r="W438" s="1"/>
      <c r="X438" s="1"/>
      <c r="Y438" s="1"/>
      <c r="Z438" s="1"/>
    </row>
    <row r="439" spans="1:26">
      <c r="A439" s="1"/>
      <c r="B439" s="16"/>
      <c r="C439" s="16"/>
      <c r="D439" s="16"/>
      <c r="E439" s="16"/>
      <c r="F439" s="16"/>
      <c r="G439" s="16"/>
      <c r="K439" s="1"/>
      <c r="L439" s="1"/>
      <c r="M439" s="1"/>
      <c r="N439" s="1"/>
      <c r="O439" s="1"/>
      <c r="P439" s="1"/>
      <c r="Q439" s="1"/>
      <c r="R439" s="1"/>
      <c r="S439" s="1"/>
      <c r="T439" s="1"/>
      <c r="U439" s="1"/>
      <c r="V439" s="1"/>
      <c r="W439" s="1"/>
      <c r="X439" s="1"/>
      <c r="Y439" s="1"/>
      <c r="Z439" s="1"/>
    </row>
    <row r="440" spans="1:26">
      <c r="A440" s="1"/>
      <c r="B440" s="16"/>
      <c r="C440" s="16"/>
      <c r="D440" s="16"/>
      <c r="E440" s="16"/>
      <c r="F440" s="16"/>
      <c r="G440" s="16"/>
      <c r="K440" s="1"/>
      <c r="L440" s="1"/>
      <c r="M440" s="1"/>
      <c r="N440" s="1"/>
      <c r="O440" s="1"/>
      <c r="P440" s="1"/>
      <c r="Q440" s="1"/>
      <c r="R440" s="1"/>
      <c r="S440" s="1"/>
      <c r="T440" s="1"/>
      <c r="U440" s="1"/>
      <c r="V440" s="1"/>
      <c r="W440" s="1"/>
      <c r="X440" s="1"/>
      <c r="Y440" s="1"/>
      <c r="Z440" s="1"/>
    </row>
    <row r="441" spans="1:26">
      <c r="A441" s="1"/>
      <c r="B441" s="16"/>
      <c r="C441" s="16"/>
      <c r="D441" s="16"/>
      <c r="E441" s="16"/>
      <c r="F441" s="16"/>
      <c r="G441" s="16"/>
      <c r="K441" s="1"/>
      <c r="L441" s="1"/>
      <c r="M441" s="1"/>
      <c r="N441" s="1"/>
      <c r="O441" s="1"/>
      <c r="P441" s="1"/>
      <c r="Q441" s="1"/>
      <c r="R441" s="1"/>
      <c r="S441" s="1"/>
      <c r="T441" s="1"/>
      <c r="U441" s="1"/>
      <c r="V441" s="1"/>
      <c r="W441" s="1"/>
      <c r="X441" s="1"/>
      <c r="Y441" s="1"/>
      <c r="Z441" s="1"/>
    </row>
    <row r="442" spans="1:26">
      <c r="A442" s="1"/>
      <c r="B442" s="16"/>
      <c r="C442" s="16"/>
      <c r="D442" s="16"/>
      <c r="E442" s="16"/>
      <c r="F442" s="16"/>
      <c r="G442" s="16"/>
      <c r="K442" s="1"/>
      <c r="L442" s="1"/>
      <c r="M442" s="1"/>
      <c r="N442" s="1"/>
      <c r="O442" s="1"/>
      <c r="P442" s="1"/>
      <c r="Q442" s="1"/>
      <c r="R442" s="1"/>
      <c r="S442" s="1"/>
      <c r="T442" s="1"/>
      <c r="U442" s="1"/>
      <c r="V442" s="1"/>
      <c r="W442" s="1"/>
      <c r="X442" s="1"/>
      <c r="Y442" s="1"/>
      <c r="Z442" s="1"/>
    </row>
    <row r="443" spans="1:26">
      <c r="A443" s="1"/>
      <c r="B443" s="16"/>
      <c r="C443" s="16"/>
      <c r="D443" s="16"/>
      <c r="E443" s="16"/>
      <c r="F443" s="16"/>
      <c r="G443" s="16"/>
      <c r="K443" s="1"/>
      <c r="L443" s="1"/>
      <c r="M443" s="1"/>
      <c r="N443" s="1"/>
      <c r="O443" s="1"/>
      <c r="P443" s="1"/>
      <c r="Q443" s="1"/>
      <c r="R443" s="1"/>
      <c r="S443" s="1"/>
      <c r="T443" s="1"/>
      <c r="U443" s="1"/>
      <c r="V443" s="1"/>
      <c r="W443" s="1"/>
      <c r="X443" s="1"/>
      <c r="Y443" s="1"/>
      <c r="Z443" s="1"/>
    </row>
    <row r="444" spans="1:26">
      <c r="A444" s="1"/>
      <c r="B444" s="16"/>
      <c r="C444" s="16"/>
      <c r="D444" s="16"/>
      <c r="E444" s="16"/>
      <c r="F444" s="16"/>
      <c r="G444" s="16"/>
      <c r="K444" s="1"/>
      <c r="L444" s="1"/>
      <c r="M444" s="1"/>
      <c r="N444" s="1"/>
      <c r="O444" s="1"/>
      <c r="P444" s="1"/>
      <c r="Q444" s="1"/>
      <c r="R444" s="1"/>
      <c r="S444" s="1"/>
      <c r="T444" s="1"/>
      <c r="U444" s="1"/>
      <c r="V444" s="1"/>
      <c r="W444" s="1"/>
      <c r="X444" s="1"/>
      <c r="Y444" s="1"/>
      <c r="Z444" s="1"/>
    </row>
    <row r="445" spans="1:26">
      <c r="A445" s="1"/>
      <c r="B445" s="16"/>
      <c r="C445" s="16"/>
      <c r="D445" s="16"/>
      <c r="E445" s="16"/>
      <c r="F445" s="16"/>
      <c r="G445" s="16"/>
      <c r="K445" s="1"/>
      <c r="L445" s="1"/>
      <c r="M445" s="1"/>
      <c r="N445" s="1"/>
      <c r="O445" s="1"/>
      <c r="P445" s="1"/>
      <c r="Q445" s="1"/>
      <c r="R445" s="1"/>
      <c r="S445" s="1"/>
      <c r="T445" s="1"/>
      <c r="U445" s="1"/>
      <c r="V445" s="1"/>
      <c r="W445" s="1"/>
      <c r="X445" s="1"/>
      <c r="Y445" s="1"/>
      <c r="Z445" s="1"/>
    </row>
    <row r="446" spans="1:26">
      <c r="A446" s="1"/>
      <c r="B446" s="16"/>
      <c r="C446" s="16"/>
      <c r="D446" s="16"/>
      <c r="E446" s="16"/>
      <c r="F446" s="16"/>
      <c r="G446" s="16"/>
      <c r="K446" s="1"/>
      <c r="L446" s="1"/>
      <c r="M446" s="1"/>
      <c r="N446" s="1"/>
      <c r="O446" s="1"/>
      <c r="P446" s="1"/>
      <c r="Q446" s="1"/>
      <c r="R446" s="1"/>
      <c r="S446" s="1"/>
      <c r="T446" s="1"/>
      <c r="U446" s="1"/>
      <c r="V446" s="1"/>
      <c r="W446" s="1"/>
      <c r="X446" s="1"/>
      <c r="Y446" s="1"/>
      <c r="Z446" s="1"/>
    </row>
    <row r="447" spans="1:26">
      <c r="A447" s="1"/>
      <c r="B447" s="16"/>
      <c r="C447" s="16"/>
      <c r="D447" s="16"/>
      <c r="E447" s="16"/>
      <c r="F447" s="16"/>
      <c r="G447" s="16"/>
      <c r="K447" s="1"/>
      <c r="L447" s="1"/>
      <c r="M447" s="1"/>
      <c r="N447" s="1"/>
      <c r="O447" s="1"/>
      <c r="P447" s="1"/>
      <c r="Q447" s="1"/>
      <c r="R447" s="1"/>
      <c r="S447" s="1"/>
      <c r="T447" s="1"/>
      <c r="U447" s="1"/>
      <c r="V447" s="1"/>
      <c r="W447" s="1"/>
      <c r="X447" s="1"/>
      <c r="Y447" s="1"/>
      <c r="Z447" s="1"/>
    </row>
    <row r="448" spans="1:26">
      <c r="A448" s="1"/>
      <c r="B448" s="16"/>
      <c r="C448" s="16"/>
      <c r="D448" s="16"/>
      <c r="E448" s="16"/>
      <c r="F448" s="16"/>
      <c r="G448" s="16"/>
      <c r="K448" s="1"/>
      <c r="L448" s="1"/>
      <c r="M448" s="1"/>
      <c r="N448" s="1"/>
      <c r="O448" s="1"/>
      <c r="P448" s="1"/>
      <c r="Q448" s="1"/>
      <c r="R448" s="1"/>
      <c r="S448" s="1"/>
      <c r="T448" s="1"/>
      <c r="U448" s="1"/>
      <c r="V448" s="1"/>
      <c r="W448" s="1"/>
      <c r="X448" s="1"/>
      <c r="Y448" s="1"/>
      <c r="Z448" s="1"/>
    </row>
    <row r="449" spans="1:26">
      <c r="A449" s="1"/>
      <c r="B449" s="16"/>
      <c r="C449" s="16"/>
      <c r="D449" s="16"/>
      <c r="E449" s="16"/>
      <c r="F449" s="16"/>
      <c r="G449" s="16"/>
      <c r="K449" s="1"/>
      <c r="L449" s="1"/>
      <c r="M449" s="1"/>
      <c r="N449" s="1"/>
      <c r="O449" s="1"/>
      <c r="P449" s="1"/>
      <c r="Q449" s="1"/>
      <c r="R449" s="1"/>
      <c r="S449" s="1"/>
      <c r="T449" s="1"/>
      <c r="U449" s="1"/>
      <c r="V449" s="1"/>
      <c r="W449" s="1"/>
      <c r="X449" s="1"/>
      <c r="Y449" s="1"/>
      <c r="Z449" s="1"/>
    </row>
    <row r="450" spans="1:26">
      <c r="A450" s="1"/>
      <c r="B450" s="16"/>
      <c r="C450" s="16"/>
      <c r="D450" s="16"/>
      <c r="E450" s="16"/>
      <c r="F450" s="16"/>
      <c r="G450" s="16"/>
      <c r="K450" s="1"/>
      <c r="L450" s="1"/>
      <c r="M450" s="1"/>
      <c r="N450" s="1"/>
      <c r="O450" s="1"/>
      <c r="P450" s="1"/>
      <c r="Q450" s="1"/>
      <c r="R450" s="1"/>
      <c r="S450" s="1"/>
      <c r="T450" s="1"/>
      <c r="U450" s="1"/>
      <c r="V450" s="1"/>
      <c r="W450" s="1"/>
      <c r="X450" s="1"/>
      <c r="Y450" s="1"/>
      <c r="Z450" s="1"/>
    </row>
    <row r="451" spans="1:26">
      <c r="A451" s="1"/>
      <c r="B451" s="16"/>
      <c r="C451" s="16"/>
      <c r="D451" s="16"/>
      <c r="E451" s="16"/>
      <c r="F451" s="16"/>
      <c r="G451" s="16"/>
      <c r="K451" s="1"/>
      <c r="L451" s="1"/>
      <c r="M451" s="1"/>
      <c r="N451" s="1"/>
      <c r="O451" s="1"/>
      <c r="P451" s="1"/>
      <c r="Q451" s="1"/>
      <c r="R451" s="1"/>
      <c r="S451" s="1"/>
      <c r="T451" s="1"/>
      <c r="U451" s="1"/>
      <c r="V451" s="1"/>
      <c r="W451" s="1"/>
      <c r="X451" s="1"/>
      <c r="Y451" s="1"/>
      <c r="Z451" s="1"/>
    </row>
    <row r="452" spans="1:26">
      <c r="A452" s="1"/>
      <c r="B452" s="16"/>
      <c r="C452" s="16"/>
      <c r="D452" s="16"/>
      <c r="E452" s="16"/>
      <c r="F452" s="16"/>
      <c r="G452" s="16"/>
      <c r="K452" s="1"/>
      <c r="L452" s="1"/>
      <c r="M452" s="1"/>
      <c r="N452" s="1"/>
      <c r="O452" s="1"/>
      <c r="P452" s="1"/>
      <c r="Q452" s="1"/>
      <c r="R452" s="1"/>
      <c r="S452" s="1"/>
      <c r="T452" s="1"/>
      <c r="U452" s="1"/>
      <c r="V452" s="1"/>
      <c r="W452" s="1"/>
      <c r="X452" s="1"/>
      <c r="Y452" s="1"/>
      <c r="Z452" s="1"/>
    </row>
    <row r="453" spans="1:26">
      <c r="A453" s="1"/>
      <c r="B453" s="16"/>
      <c r="C453" s="16"/>
      <c r="D453" s="16"/>
      <c r="E453" s="16"/>
      <c r="F453" s="16"/>
      <c r="G453" s="16"/>
      <c r="K453" s="1"/>
      <c r="L453" s="1"/>
      <c r="M453" s="1"/>
      <c r="N453" s="1"/>
      <c r="O453" s="1"/>
      <c r="P453" s="1"/>
      <c r="Q453" s="1"/>
      <c r="R453" s="1"/>
      <c r="S453" s="1"/>
      <c r="T453" s="1"/>
      <c r="U453" s="1"/>
      <c r="V453" s="1"/>
      <c r="W453" s="1"/>
      <c r="X453" s="1"/>
      <c r="Y453" s="1"/>
      <c r="Z453" s="1"/>
    </row>
    <row r="454" spans="1:26">
      <c r="A454" s="1"/>
      <c r="B454" s="16"/>
      <c r="C454" s="16"/>
      <c r="D454" s="16"/>
      <c r="E454" s="16"/>
      <c r="F454" s="16"/>
      <c r="G454" s="16"/>
      <c r="K454" s="1"/>
      <c r="L454" s="1"/>
      <c r="M454" s="1"/>
      <c r="N454" s="1"/>
      <c r="O454" s="1"/>
      <c r="P454" s="1"/>
      <c r="Q454" s="1"/>
      <c r="R454" s="1"/>
      <c r="S454" s="1"/>
      <c r="T454" s="1"/>
      <c r="U454" s="1"/>
      <c r="V454" s="1"/>
      <c r="W454" s="1"/>
      <c r="X454" s="1"/>
      <c r="Y454" s="1"/>
      <c r="Z454" s="1"/>
    </row>
    <row r="455" spans="1:26">
      <c r="A455" s="1"/>
      <c r="B455" s="16"/>
      <c r="C455" s="16"/>
      <c r="D455" s="16"/>
      <c r="E455" s="16"/>
      <c r="F455" s="16"/>
      <c r="G455" s="16"/>
      <c r="K455" s="1"/>
      <c r="L455" s="1"/>
      <c r="M455" s="1"/>
      <c r="N455" s="1"/>
      <c r="O455" s="1"/>
      <c r="P455" s="1"/>
      <c r="Q455" s="1"/>
      <c r="R455" s="1"/>
      <c r="S455" s="1"/>
      <c r="T455" s="1"/>
      <c r="U455" s="1"/>
      <c r="V455" s="1"/>
      <c r="W455" s="1"/>
      <c r="X455" s="1"/>
      <c r="Y455" s="1"/>
      <c r="Z455" s="1"/>
    </row>
    <row r="456" spans="1:26">
      <c r="A456" s="1"/>
      <c r="B456" s="16"/>
      <c r="C456" s="16"/>
      <c r="D456" s="16"/>
      <c r="E456" s="16"/>
      <c r="F456" s="16"/>
      <c r="G456" s="16"/>
      <c r="K456" s="1"/>
      <c r="L456" s="1"/>
      <c r="M456" s="1"/>
      <c r="N456" s="1"/>
      <c r="O456" s="1"/>
      <c r="P456" s="1"/>
      <c r="Q456" s="1"/>
      <c r="R456" s="1"/>
      <c r="S456" s="1"/>
      <c r="T456" s="1"/>
      <c r="U456" s="1"/>
      <c r="V456" s="1"/>
      <c r="W456" s="1"/>
      <c r="X456" s="1"/>
      <c r="Y456" s="1"/>
      <c r="Z456" s="1"/>
    </row>
    <row r="457" spans="1:26">
      <c r="A457" s="1"/>
      <c r="B457" s="16"/>
      <c r="C457" s="16"/>
      <c r="D457" s="16"/>
      <c r="E457" s="16"/>
      <c r="F457" s="16"/>
      <c r="G457" s="16"/>
      <c r="K457" s="1"/>
      <c r="L457" s="1"/>
      <c r="M457" s="1"/>
      <c r="N457" s="1"/>
      <c r="O457" s="1"/>
      <c r="P457" s="1"/>
      <c r="Q457" s="1"/>
      <c r="R457" s="1"/>
      <c r="S457" s="1"/>
      <c r="T457" s="1"/>
      <c r="U457" s="1"/>
      <c r="V457" s="1"/>
      <c r="W457" s="1"/>
      <c r="X457" s="1"/>
      <c r="Y457" s="1"/>
      <c r="Z457" s="1"/>
    </row>
    <row r="458" spans="1:26">
      <c r="A458" s="1"/>
      <c r="B458" s="16"/>
      <c r="C458" s="16"/>
      <c r="D458" s="16"/>
      <c r="E458" s="16"/>
      <c r="F458" s="16"/>
      <c r="G458" s="16"/>
      <c r="K458" s="1"/>
      <c r="L458" s="1"/>
      <c r="M458" s="1"/>
      <c r="N458" s="1"/>
      <c r="O458" s="1"/>
      <c r="P458" s="1"/>
      <c r="Q458" s="1"/>
      <c r="R458" s="1"/>
      <c r="S458" s="1"/>
      <c r="T458" s="1"/>
      <c r="U458" s="1"/>
      <c r="V458" s="1"/>
      <c r="W458" s="1"/>
      <c r="X458" s="1"/>
      <c r="Y458" s="1"/>
      <c r="Z458" s="1"/>
    </row>
    <row r="459" spans="1:26">
      <c r="A459" s="1"/>
      <c r="B459" s="16"/>
      <c r="C459" s="16"/>
      <c r="D459" s="16"/>
      <c r="E459" s="16"/>
      <c r="F459" s="16"/>
      <c r="G459" s="16"/>
      <c r="K459" s="1"/>
      <c r="L459" s="1"/>
      <c r="M459" s="1"/>
      <c r="N459" s="1"/>
      <c r="O459" s="1"/>
      <c r="P459" s="1"/>
      <c r="Q459" s="1"/>
      <c r="R459" s="1"/>
      <c r="S459" s="1"/>
      <c r="T459" s="1"/>
      <c r="U459" s="1"/>
      <c r="V459" s="1"/>
      <c r="W459" s="1"/>
      <c r="X459" s="1"/>
      <c r="Y459" s="1"/>
      <c r="Z459" s="1"/>
    </row>
    <row r="460" spans="1:26">
      <c r="A460" s="1"/>
      <c r="B460" s="16"/>
      <c r="C460" s="16"/>
      <c r="D460" s="16"/>
      <c r="E460" s="16"/>
      <c r="F460" s="16"/>
      <c r="G460" s="16"/>
      <c r="K460" s="1"/>
      <c r="L460" s="1"/>
      <c r="M460" s="1"/>
      <c r="N460" s="1"/>
      <c r="O460" s="1"/>
      <c r="P460" s="1"/>
      <c r="Q460" s="1"/>
      <c r="R460" s="1"/>
      <c r="S460" s="1"/>
      <c r="T460" s="1"/>
      <c r="U460" s="1"/>
      <c r="V460" s="1"/>
      <c r="W460" s="1"/>
      <c r="X460" s="1"/>
      <c r="Y460" s="1"/>
      <c r="Z460" s="1"/>
    </row>
    <row r="461" spans="1:26">
      <c r="A461" s="1"/>
      <c r="B461" s="16"/>
      <c r="C461" s="16"/>
      <c r="D461" s="16"/>
      <c r="E461" s="16"/>
      <c r="F461" s="16"/>
      <c r="G461" s="16"/>
      <c r="K461" s="1"/>
      <c r="L461" s="1"/>
      <c r="M461" s="1"/>
      <c r="N461" s="1"/>
      <c r="O461" s="1"/>
      <c r="P461" s="1"/>
      <c r="Q461" s="1"/>
      <c r="R461" s="1"/>
      <c r="S461" s="1"/>
      <c r="T461" s="1"/>
      <c r="U461" s="1"/>
      <c r="V461" s="1"/>
      <c r="W461" s="1"/>
      <c r="X461" s="1"/>
      <c r="Y461" s="1"/>
      <c r="Z461" s="1"/>
    </row>
    <row r="462" spans="1:26">
      <c r="A462" s="1"/>
      <c r="B462" s="16"/>
      <c r="C462" s="16"/>
      <c r="D462" s="16"/>
      <c r="E462" s="16"/>
      <c r="F462" s="16"/>
      <c r="G462" s="16"/>
      <c r="K462" s="1"/>
      <c r="L462" s="1"/>
      <c r="M462" s="1"/>
      <c r="N462" s="1"/>
      <c r="O462" s="1"/>
      <c r="P462" s="1"/>
      <c r="Q462" s="1"/>
      <c r="R462" s="1"/>
      <c r="S462" s="1"/>
      <c r="T462" s="1"/>
      <c r="U462" s="1"/>
      <c r="V462" s="1"/>
      <c r="W462" s="1"/>
      <c r="X462" s="1"/>
      <c r="Y462" s="1"/>
      <c r="Z462" s="1"/>
    </row>
    <row r="463" spans="1:26">
      <c r="A463" s="1"/>
      <c r="B463" s="16"/>
      <c r="C463" s="16"/>
      <c r="D463" s="16"/>
      <c r="E463" s="16"/>
      <c r="F463" s="16"/>
      <c r="G463" s="16"/>
      <c r="K463" s="1"/>
      <c r="L463" s="1"/>
      <c r="M463" s="1"/>
      <c r="N463" s="1"/>
      <c r="O463" s="1"/>
      <c r="P463" s="1"/>
      <c r="Q463" s="1"/>
      <c r="R463" s="1"/>
      <c r="S463" s="1"/>
      <c r="T463" s="1"/>
      <c r="U463" s="1"/>
      <c r="V463" s="1"/>
      <c r="W463" s="1"/>
      <c r="X463" s="1"/>
      <c r="Y463" s="1"/>
      <c r="Z463" s="1"/>
    </row>
    <row r="464" spans="1:26">
      <c r="A464" s="1"/>
      <c r="B464" s="16"/>
      <c r="C464" s="16"/>
      <c r="D464" s="16"/>
      <c r="E464" s="16"/>
      <c r="F464" s="16"/>
      <c r="G464" s="16"/>
      <c r="K464" s="1"/>
      <c r="L464" s="1"/>
      <c r="M464" s="1"/>
      <c r="N464" s="1"/>
      <c r="O464" s="1"/>
      <c r="P464" s="1"/>
      <c r="Q464" s="1"/>
      <c r="R464" s="1"/>
      <c r="S464" s="1"/>
      <c r="T464" s="1"/>
      <c r="U464" s="1"/>
      <c r="V464" s="1"/>
      <c r="W464" s="1"/>
      <c r="X464" s="1"/>
      <c r="Y464" s="1"/>
      <c r="Z464" s="1"/>
    </row>
    <row r="465" spans="1:26">
      <c r="A465" s="1"/>
      <c r="B465" s="16"/>
      <c r="C465" s="16"/>
      <c r="D465" s="16"/>
      <c r="E465" s="16"/>
      <c r="F465" s="16"/>
      <c r="G465" s="16"/>
      <c r="K465" s="1"/>
      <c r="L465" s="1"/>
      <c r="M465" s="1"/>
      <c r="N465" s="1"/>
      <c r="O465" s="1"/>
      <c r="P465" s="1"/>
      <c r="Q465" s="1"/>
      <c r="R465" s="1"/>
      <c r="S465" s="1"/>
      <c r="T465" s="1"/>
      <c r="U465" s="1"/>
      <c r="V465" s="1"/>
      <c r="W465" s="1"/>
      <c r="X465" s="1"/>
      <c r="Y465" s="1"/>
      <c r="Z465" s="1"/>
    </row>
    <row r="466" spans="1:26">
      <c r="A466" s="1"/>
      <c r="B466" s="16"/>
      <c r="C466" s="16"/>
      <c r="D466" s="16"/>
      <c r="E466" s="16"/>
      <c r="F466" s="16"/>
      <c r="G466" s="16"/>
      <c r="K466" s="1"/>
      <c r="L466" s="1"/>
      <c r="M466" s="1"/>
      <c r="N466" s="1"/>
      <c r="O466" s="1"/>
      <c r="P466" s="1"/>
      <c r="Q466" s="1"/>
      <c r="R466" s="1"/>
      <c r="S466" s="1"/>
      <c r="T466" s="1"/>
      <c r="U466" s="1"/>
      <c r="V466" s="1"/>
      <c r="W466" s="1"/>
      <c r="X466" s="1"/>
      <c r="Y466" s="1"/>
      <c r="Z466" s="1"/>
    </row>
    <row r="467" spans="1:26">
      <c r="A467" s="1"/>
      <c r="B467" s="16"/>
      <c r="C467" s="16"/>
      <c r="D467" s="16"/>
      <c r="E467" s="16"/>
      <c r="F467" s="16"/>
      <c r="G467" s="16"/>
      <c r="K467" s="1"/>
      <c r="L467" s="1"/>
      <c r="M467" s="1"/>
      <c r="N467" s="1"/>
      <c r="O467" s="1"/>
      <c r="P467" s="1"/>
      <c r="Q467" s="1"/>
      <c r="R467" s="1"/>
      <c r="S467" s="1"/>
      <c r="T467" s="1"/>
      <c r="U467" s="1"/>
      <c r="V467" s="1"/>
      <c r="W467" s="1"/>
      <c r="X467" s="1"/>
      <c r="Y467" s="1"/>
      <c r="Z467" s="1"/>
    </row>
    <row r="468" spans="1:26">
      <c r="A468" s="1"/>
      <c r="B468" s="16"/>
      <c r="C468" s="16"/>
      <c r="D468" s="16"/>
      <c r="E468" s="16"/>
      <c r="F468" s="16"/>
      <c r="G468" s="16"/>
      <c r="K468" s="1"/>
      <c r="L468" s="1"/>
      <c r="M468" s="1"/>
      <c r="N468" s="1"/>
      <c r="O468" s="1"/>
      <c r="P468" s="1"/>
      <c r="Q468" s="1"/>
      <c r="R468" s="1"/>
      <c r="S468" s="1"/>
      <c r="T468" s="1"/>
      <c r="U468" s="1"/>
      <c r="V468" s="1"/>
      <c r="W468" s="1"/>
      <c r="X468" s="1"/>
      <c r="Y468" s="1"/>
      <c r="Z468" s="1"/>
    </row>
    <row r="469" spans="1:26">
      <c r="A469" s="1"/>
      <c r="B469" s="16"/>
      <c r="C469" s="16"/>
      <c r="D469" s="16"/>
      <c r="E469" s="16"/>
      <c r="F469" s="16"/>
      <c r="G469" s="16"/>
      <c r="K469" s="1"/>
      <c r="L469" s="1"/>
      <c r="M469" s="1"/>
      <c r="N469" s="1"/>
      <c r="O469" s="1"/>
      <c r="P469" s="1"/>
      <c r="Q469" s="1"/>
      <c r="R469" s="1"/>
      <c r="S469" s="1"/>
      <c r="T469" s="1"/>
      <c r="U469" s="1"/>
      <c r="V469" s="1"/>
      <c r="W469" s="1"/>
      <c r="X469" s="1"/>
      <c r="Y469" s="1"/>
      <c r="Z469" s="1"/>
    </row>
    <row r="470" spans="1:26">
      <c r="A470" s="1"/>
      <c r="B470" s="16"/>
      <c r="C470" s="16"/>
      <c r="D470" s="16"/>
      <c r="E470" s="16"/>
      <c r="F470" s="16"/>
      <c r="G470" s="16"/>
      <c r="K470" s="1"/>
      <c r="L470" s="1"/>
      <c r="M470" s="1"/>
      <c r="N470" s="1"/>
      <c r="O470" s="1"/>
      <c r="P470" s="1"/>
      <c r="Q470" s="1"/>
      <c r="R470" s="1"/>
      <c r="S470" s="1"/>
      <c r="T470" s="1"/>
      <c r="U470" s="1"/>
      <c r="V470" s="1"/>
      <c r="W470" s="1"/>
      <c r="X470" s="1"/>
      <c r="Y470" s="1"/>
      <c r="Z470" s="1"/>
    </row>
    <row r="471" spans="1:26">
      <c r="A471" s="1"/>
      <c r="B471" s="16"/>
      <c r="C471" s="16"/>
      <c r="D471" s="16"/>
      <c r="E471" s="16"/>
      <c r="F471" s="16"/>
      <c r="G471" s="16"/>
      <c r="K471" s="1"/>
      <c r="L471" s="1"/>
      <c r="M471" s="1"/>
      <c r="N471" s="1"/>
      <c r="O471" s="1"/>
      <c r="P471" s="1"/>
      <c r="Q471" s="1"/>
      <c r="R471" s="1"/>
      <c r="S471" s="1"/>
      <c r="T471" s="1"/>
      <c r="U471" s="1"/>
      <c r="V471" s="1"/>
      <c r="W471" s="1"/>
      <c r="X471" s="1"/>
      <c r="Y471" s="1"/>
      <c r="Z471" s="1"/>
    </row>
    <row r="472" spans="1:26">
      <c r="A472" s="1"/>
      <c r="B472" s="16"/>
      <c r="C472" s="16"/>
      <c r="D472" s="16"/>
      <c r="E472" s="16"/>
      <c r="F472" s="16"/>
      <c r="G472" s="16"/>
      <c r="K472" s="1"/>
      <c r="L472" s="1"/>
      <c r="M472" s="1"/>
      <c r="N472" s="1"/>
      <c r="O472" s="1"/>
      <c r="P472" s="1"/>
      <c r="Q472" s="1"/>
      <c r="R472" s="1"/>
      <c r="S472" s="1"/>
      <c r="T472" s="1"/>
      <c r="U472" s="1"/>
      <c r="V472" s="1"/>
      <c r="W472" s="1"/>
      <c r="X472" s="1"/>
      <c r="Y472" s="1"/>
      <c r="Z472" s="1"/>
    </row>
    <row r="473" spans="1:26">
      <c r="A473" s="1"/>
      <c r="B473" s="16"/>
      <c r="C473" s="16"/>
      <c r="D473" s="16"/>
      <c r="E473" s="16"/>
      <c r="F473" s="16"/>
      <c r="G473" s="16"/>
      <c r="K473" s="1"/>
      <c r="L473" s="1"/>
      <c r="M473" s="1"/>
      <c r="N473" s="1"/>
      <c r="O473" s="1"/>
      <c r="P473" s="1"/>
      <c r="Q473" s="1"/>
      <c r="R473" s="1"/>
      <c r="S473" s="1"/>
      <c r="T473" s="1"/>
      <c r="U473" s="1"/>
      <c r="V473" s="1"/>
      <c r="W473" s="1"/>
      <c r="X473" s="1"/>
      <c r="Y473" s="1"/>
      <c r="Z473" s="1"/>
    </row>
    <row r="474" spans="1:26">
      <c r="A474" s="1"/>
      <c r="B474" s="16"/>
      <c r="C474" s="16"/>
      <c r="D474" s="16"/>
      <c r="E474" s="16"/>
      <c r="F474" s="16"/>
      <c r="G474" s="16"/>
      <c r="K474" s="1"/>
      <c r="L474" s="1"/>
      <c r="M474" s="1"/>
      <c r="N474" s="1"/>
      <c r="O474" s="1"/>
      <c r="P474" s="1"/>
      <c r="Q474" s="1"/>
      <c r="R474" s="1"/>
      <c r="S474" s="1"/>
      <c r="T474" s="1"/>
      <c r="U474" s="1"/>
      <c r="V474" s="1"/>
      <c r="W474" s="1"/>
      <c r="X474" s="1"/>
      <c r="Y474" s="1"/>
      <c r="Z474" s="1"/>
    </row>
    <row r="475" spans="1:26">
      <c r="A475" s="1"/>
      <c r="B475" s="16"/>
      <c r="C475" s="16"/>
      <c r="D475" s="16"/>
      <c r="E475" s="16"/>
      <c r="F475" s="16"/>
      <c r="G475" s="16"/>
      <c r="K475" s="1"/>
      <c r="L475" s="1"/>
      <c r="M475" s="1"/>
      <c r="N475" s="1"/>
      <c r="O475" s="1"/>
      <c r="P475" s="1"/>
      <c r="Q475" s="1"/>
      <c r="R475" s="1"/>
      <c r="S475" s="1"/>
      <c r="T475" s="1"/>
      <c r="U475" s="1"/>
      <c r="V475" s="1"/>
      <c r="W475" s="1"/>
      <c r="X475" s="1"/>
      <c r="Y475" s="1"/>
      <c r="Z475" s="1"/>
    </row>
    <row r="476" spans="1:26">
      <c r="A476" s="1"/>
      <c r="B476" s="16"/>
      <c r="C476" s="16"/>
      <c r="D476" s="16"/>
      <c r="E476" s="16"/>
      <c r="F476" s="16"/>
      <c r="G476" s="16"/>
      <c r="K476" s="1"/>
      <c r="L476" s="1"/>
      <c r="M476" s="1"/>
      <c r="N476" s="1"/>
      <c r="O476" s="1"/>
      <c r="P476" s="1"/>
      <c r="Q476" s="1"/>
      <c r="R476" s="1"/>
      <c r="S476" s="1"/>
      <c r="T476" s="1"/>
      <c r="U476" s="1"/>
      <c r="V476" s="1"/>
      <c r="W476" s="1"/>
      <c r="X476" s="1"/>
      <c r="Y476" s="1"/>
      <c r="Z476" s="1"/>
    </row>
    <row r="477" spans="1:26">
      <c r="A477" s="1"/>
      <c r="B477" s="16"/>
      <c r="C477" s="16"/>
      <c r="D477" s="16"/>
      <c r="E477" s="16"/>
      <c r="F477" s="16"/>
      <c r="G477" s="16"/>
      <c r="K477" s="1"/>
      <c r="L477" s="1"/>
      <c r="M477" s="1"/>
      <c r="N477" s="1"/>
      <c r="O477" s="1"/>
      <c r="P477" s="1"/>
      <c r="Q477" s="1"/>
      <c r="R477" s="1"/>
      <c r="S477" s="1"/>
      <c r="T477" s="1"/>
      <c r="U477" s="1"/>
      <c r="V477" s="1"/>
      <c r="W477" s="1"/>
      <c r="X477" s="1"/>
      <c r="Y477" s="1"/>
      <c r="Z477" s="1"/>
    </row>
    <row r="478" spans="1:26">
      <c r="A478" s="1"/>
      <c r="B478" s="16"/>
      <c r="C478" s="16"/>
      <c r="D478" s="16"/>
      <c r="E478" s="16"/>
      <c r="F478" s="16"/>
      <c r="G478" s="16"/>
      <c r="K478" s="1"/>
      <c r="L478" s="1"/>
      <c r="M478" s="1"/>
      <c r="N478" s="1"/>
      <c r="O478" s="1"/>
      <c r="P478" s="1"/>
      <c r="Q478" s="1"/>
      <c r="R478" s="1"/>
      <c r="S478" s="1"/>
      <c r="T478" s="1"/>
      <c r="U478" s="1"/>
      <c r="V478" s="1"/>
      <c r="W478" s="1"/>
      <c r="X478" s="1"/>
      <c r="Y478" s="1"/>
      <c r="Z478" s="1"/>
    </row>
    <row r="479" spans="1:26">
      <c r="A479" s="1"/>
      <c r="B479" s="16"/>
      <c r="C479" s="16"/>
      <c r="D479" s="16"/>
      <c r="E479" s="16"/>
      <c r="F479" s="16"/>
      <c r="G479" s="16"/>
      <c r="K479" s="1"/>
      <c r="L479" s="1"/>
      <c r="M479" s="1"/>
      <c r="N479" s="1"/>
      <c r="O479" s="1"/>
      <c r="P479" s="1"/>
      <c r="Q479" s="1"/>
      <c r="R479" s="1"/>
      <c r="S479" s="1"/>
      <c r="T479" s="1"/>
      <c r="U479" s="1"/>
      <c r="V479" s="1"/>
      <c r="W479" s="1"/>
      <c r="X479" s="1"/>
      <c r="Y479" s="1"/>
      <c r="Z479" s="1"/>
    </row>
    <row r="480" spans="1:26">
      <c r="A480" s="1"/>
      <c r="B480" s="16"/>
      <c r="C480" s="16"/>
      <c r="D480" s="16"/>
      <c r="E480" s="16"/>
      <c r="F480" s="16"/>
      <c r="G480" s="16"/>
      <c r="K480" s="1"/>
      <c r="L480" s="1"/>
      <c r="M480" s="1"/>
      <c r="N480" s="1"/>
      <c r="O480" s="1"/>
      <c r="P480" s="1"/>
      <c r="Q480" s="1"/>
      <c r="R480" s="1"/>
      <c r="S480" s="1"/>
      <c r="T480" s="1"/>
      <c r="U480" s="1"/>
      <c r="V480" s="1"/>
      <c r="W480" s="1"/>
      <c r="X480" s="1"/>
      <c r="Y480" s="1"/>
      <c r="Z480" s="1"/>
    </row>
    <row r="481" spans="1:26">
      <c r="A481" s="1"/>
      <c r="B481" s="16"/>
      <c r="C481" s="16"/>
      <c r="D481" s="16"/>
      <c r="E481" s="16"/>
      <c r="F481" s="16"/>
      <c r="G481" s="16"/>
      <c r="K481" s="1"/>
      <c r="L481" s="1"/>
      <c r="M481" s="1"/>
      <c r="N481" s="1"/>
      <c r="O481" s="1"/>
      <c r="P481" s="1"/>
      <c r="Q481" s="1"/>
      <c r="R481" s="1"/>
      <c r="S481" s="1"/>
      <c r="T481" s="1"/>
      <c r="U481" s="1"/>
      <c r="V481" s="1"/>
      <c r="W481" s="1"/>
      <c r="X481" s="1"/>
      <c r="Y481" s="1"/>
      <c r="Z481" s="1"/>
    </row>
    <row r="482" spans="1:26">
      <c r="A482" s="1"/>
      <c r="B482" s="16"/>
      <c r="C482" s="16"/>
      <c r="D482" s="16"/>
      <c r="E482" s="16"/>
      <c r="F482" s="16"/>
      <c r="G482" s="16"/>
      <c r="K482" s="1"/>
      <c r="L482" s="1"/>
      <c r="M482" s="1"/>
      <c r="N482" s="1"/>
      <c r="O482" s="1"/>
      <c r="P482" s="1"/>
      <c r="Q482" s="1"/>
      <c r="R482" s="1"/>
      <c r="S482" s="1"/>
      <c r="T482" s="1"/>
      <c r="U482" s="1"/>
      <c r="V482" s="1"/>
      <c r="W482" s="1"/>
      <c r="X482" s="1"/>
      <c r="Y482" s="1"/>
      <c r="Z482" s="1"/>
    </row>
    <row r="483" spans="1:26">
      <c r="A483" s="1"/>
      <c r="B483" s="16"/>
      <c r="C483" s="16"/>
      <c r="D483" s="16"/>
      <c r="E483" s="16"/>
      <c r="F483" s="16"/>
      <c r="G483" s="16"/>
      <c r="K483" s="1"/>
      <c r="L483" s="1"/>
      <c r="M483" s="1"/>
      <c r="N483" s="1"/>
      <c r="O483" s="1"/>
      <c r="P483" s="1"/>
      <c r="Q483" s="1"/>
      <c r="R483" s="1"/>
      <c r="S483" s="1"/>
      <c r="T483" s="1"/>
      <c r="U483" s="1"/>
      <c r="V483" s="1"/>
      <c r="W483" s="1"/>
      <c r="X483" s="1"/>
      <c r="Y483" s="1"/>
      <c r="Z483" s="1"/>
    </row>
    <row r="484" spans="1:26">
      <c r="A484" s="1"/>
      <c r="B484" s="16"/>
      <c r="C484" s="16"/>
      <c r="D484" s="16"/>
      <c r="E484" s="16"/>
      <c r="F484" s="16"/>
      <c r="G484" s="16"/>
      <c r="K484" s="1"/>
      <c r="L484" s="1"/>
      <c r="M484" s="1"/>
      <c r="N484" s="1"/>
      <c r="O484" s="1"/>
      <c r="P484" s="1"/>
      <c r="Q484" s="1"/>
      <c r="R484" s="1"/>
      <c r="S484" s="1"/>
      <c r="T484" s="1"/>
      <c r="U484" s="1"/>
      <c r="V484" s="1"/>
      <c r="W484" s="1"/>
      <c r="X484" s="1"/>
      <c r="Y484" s="1"/>
      <c r="Z484" s="1"/>
    </row>
    <row r="485" spans="1:26">
      <c r="A485" s="1"/>
      <c r="B485" s="16"/>
      <c r="C485" s="16"/>
      <c r="D485" s="16"/>
      <c r="E485" s="16"/>
      <c r="F485" s="16"/>
      <c r="G485" s="16"/>
      <c r="K485" s="1"/>
      <c r="L485" s="1"/>
      <c r="M485" s="1"/>
      <c r="N485" s="1"/>
      <c r="O485" s="1"/>
      <c r="P485" s="1"/>
      <c r="Q485" s="1"/>
      <c r="R485" s="1"/>
      <c r="S485" s="1"/>
      <c r="T485" s="1"/>
      <c r="U485" s="1"/>
      <c r="V485" s="1"/>
      <c r="W485" s="1"/>
      <c r="X485" s="1"/>
      <c r="Y485" s="1"/>
      <c r="Z485" s="1"/>
    </row>
    <row r="486" spans="1:26">
      <c r="A486" s="1"/>
      <c r="B486" s="16"/>
      <c r="C486" s="16"/>
      <c r="D486" s="16"/>
      <c r="E486" s="16"/>
      <c r="F486" s="16"/>
      <c r="G486" s="16"/>
      <c r="K486" s="1"/>
      <c r="L486" s="1"/>
      <c r="M486" s="1"/>
      <c r="N486" s="1"/>
      <c r="O486" s="1"/>
      <c r="P486" s="1"/>
      <c r="Q486" s="1"/>
      <c r="R486" s="1"/>
      <c r="S486" s="1"/>
      <c r="T486" s="1"/>
      <c r="U486" s="1"/>
      <c r="V486" s="1"/>
      <c r="W486" s="1"/>
      <c r="X486" s="1"/>
      <c r="Y486" s="1"/>
      <c r="Z486" s="1"/>
    </row>
    <row r="487" spans="1:26">
      <c r="A487" s="1"/>
      <c r="B487" s="16"/>
      <c r="C487" s="16"/>
      <c r="D487" s="16"/>
      <c r="E487" s="16"/>
      <c r="F487" s="16"/>
      <c r="G487" s="16"/>
      <c r="K487" s="1"/>
      <c r="L487" s="1"/>
      <c r="M487" s="1"/>
      <c r="N487" s="1"/>
      <c r="O487" s="1"/>
      <c r="P487" s="1"/>
      <c r="Q487" s="1"/>
      <c r="R487" s="1"/>
      <c r="S487" s="1"/>
      <c r="T487" s="1"/>
      <c r="U487" s="1"/>
      <c r="V487" s="1"/>
      <c r="W487" s="1"/>
      <c r="X487" s="1"/>
      <c r="Y487" s="1"/>
      <c r="Z487" s="1"/>
    </row>
    <row r="488" spans="1:26">
      <c r="A488" s="1"/>
      <c r="B488" s="16"/>
      <c r="C488" s="16"/>
      <c r="D488" s="16"/>
      <c r="E488" s="16"/>
      <c r="F488" s="16"/>
      <c r="G488" s="16"/>
      <c r="K488" s="1"/>
      <c r="L488" s="1"/>
      <c r="M488" s="1"/>
      <c r="N488" s="1"/>
      <c r="O488" s="1"/>
      <c r="P488" s="1"/>
      <c r="Q488" s="1"/>
      <c r="R488" s="1"/>
      <c r="S488" s="1"/>
      <c r="T488" s="1"/>
      <c r="U488" s="1"/>
      <c r="V488" s="1"/>
      <c r="W488" s="1"/>
      <c r="X488" s="1"/>
      <c r="Y488" s="1"/>
      <c r="Z488" s="1"/>
    </row>
    <row r="489" spans="1:26">
      <c r="A489" s="1"/>
      <c r="B489" s="16"/>
      <c r="C489" s="16"/>
      <c r="D489" s="16"/>
      <c r="E489" s="16"/>
      <c r="F489" s="16"/>
      <c r="G489" s="16"/>
      <c r="K489" s="1"/>
      <c r="L489" s="1"/>
      <c r="M489" s="1"/>
      <c r="N489" s="1"/>
      <c r="O489" s="1"/>
      <c r="P489" s="1"/>
      <c r="Q489" s="1"/>
      <c r="R489" s="1"/>
      <c r="S489" s="1"/>
      <c r="T489" s="1"/>
      <c r="U489" s="1"/>
      <c r="V489" s="1"/>
      <c r="W489" s="1"/>
      <c r="X489" s="1"/>
      <c r="Y489" s="1"/>
      <c r="Z489" s="1"/>
    </row>
    <row r="490" spans="1:26">
      <c r="A490" s="1"/>
      <c r="B490" s="16"/>
      <c r="C490" s="16"/>
      <c r="D490" s="16"/>
      <c r="E490" s="16"/>
      <c r="F490" s="16"/>
      <c r="G490" s="16"/>
      <c r="K490" s="1"/>
      <c r="L490" s="1"/>
      <c r="M490" s="1"/>
      <c r="N490" s="1"/>
      <c r="O490" s="1"/>
      <c r="P490" s="1"/>
      <c r="Q490" s="1"/>
      <c r="R490" s="1"/>
      <c r="S490" s="1"/>
      <c r="T490" s="1"/>
      <c r="U490" s="1"/>
      <c r="V490" s="1"/>
      <c r="W490" s="1"/>
      <c r="X490" s="1"/>
      <c r="Y490" s="1"/>
      <c r="Z490" s="1"/>
    </row>
    <row r="491" spans="1:26">
      <c r="A491" s="1"/>
      <c r="B491" s="16"/>
      <c r="C491" s="16"/>
      <c r="D491" s="16"/>
      <c r="E491" s="16"/>
      <c r="F491" s="16"/>
      <c r="G491" s="16"/>
      <c r="K491" s="1"/>
      <c r="L491" s="1"/>
      <c r="M491" s="1"/>
      <c r="N491" s="1"/>
      <c r="O491" s="1"/>
      <c r="P491" s="1"/>
      <c r="Q491" s="1"/>
      <c r="R491" s="1"/>
      <c r="S491" s="1"/>
      <c r="T491" s="1"/>
      <c r="U491" s="1"/>
      <c r="V491" s="1"/>
      <c r="W491" s="1"/>
      <c r="X491" s="1"/>
      <c r="Y491" s="1"/>
      <c r="Z491" s="1"/>
    </row>
    <row r="492" spans="1:26">
      <c r="A492" s="1"/>
      <c r="B492" s="16"/>
      <c r="C492" s="16"/>
      <c r="D492" s="16"/>
      <c r="E492" s="16"/>
      <c r="F492" s="16"/>
      <c r="G492" s="16"/>
      <c r="K492" s="1"/>
      <c r="L492" s="1"/>
      <c r="M492" s="1"/>
      <c r="N492" s="1"/>
      <c r="O492" s="1"/>
      <c r="P492" s="1"/>
      <c r="Q492" s="1"/>
      <c r="R492" s="1"/>
      <c r="S492" s="1"/>
      <c r="T492" s="1"/>
      <c r="U492" s="1"/>
      <c r="V492" s="1"/>
      <c r="W492" s="1"/>
      <c r="X492" s="1"/>
      <c r="Y492" s="1"/>
      <c r="Z492" s="1"/>
    </row>
    <row r="493" spans="1:26">
      <c r="A493" s="1"/>
      <c r="B493" s="16"/>
      <c r="C493" s="16"/>
      <c r="D493" s="16"/>
      <c r="E493" s="16"/>
      <c r="F493" s="16"/>
      <c r="G493" s="16"/>
      <c r="K493" s="1"/>
      <c r="L493" s="1"/>
      <c r="M493" s="1"/>
      <c r="N493" s="1"/>
      <c r="O493" s="1"/>
      <c r="P493" s="1"/>
      <c r="Q493" s="1"/>
      <c r="R493" s="1"/>
      <c r="S493" s="1"/>
      <c r="T493" s="1"/>
      <c r="U493" s="1"/>
      <c r="V493" s="1"/>
      <c r="W493" s="1"/>
      <c r="X493" s="1"/>
      <c r="Y493" s="1"/>
      <c r="Z493" s="1"/>
    </row>
    <row r="494" spans="1:26">
      <c r="A494" s="1"/>
      <c r="B494" s="16"/>
      <c r="C494" s="16"/>
      <c r="D494" s="16"/>
      <c r="E494" s="16"/>
      <c r="F494" s="16"/>
      <c r="G494" s="16"/>
      <c r="K494" s="1"/>
      <c r="L494" s="1"/>
      <c r="M494" s="1"/>
      <c r="N494" s="1"/>
      <c r="O494" s="1"/>
      <c r="P494" s="1"/>
      <c r="Q494" s="1"/>
      <c r="R494" s="1"/>
      <c r="S494" s="1"/>
      <c r="T494" s="1"/>
      <c r="U494" s="1"/>
      <c r="V494" s="1"/>
      <c r="W494" s="1"/>
      <c r="X494" s="1"/>
      <c r="Y494" s="1"/>
      <c r="Z494" s="1"/>
    </row>
    <row r="495" spans="1:26">
      <c r="A495" s="1"/>
      <c r="B495" s="16"/>
      <c r="C495" s="16"/>
      <c r="D495" s="16"/>
      <c r="E495" s="16"/>
      <c r="F495" s="16"/>
      <c r="G495" s="16"/>
      <c r="K495" s="1"/>
      <c r="L495" s="1"/>
      <c r="M495" s="1"/>
      <c r="N495" s="1"/>
      <c r="O495" s="1"/>
      <c r="P495" s="1"/>
      <c r="Q495" s="1"/>
      <c r="R495" s="1"/>
      <c r="S495" s="1"/>
      <c r="T495" s="1"/>
      <c r="U495" s="1"/>
      <c r="V495" s="1"/>
      <c r="W495" s="1"/>
      <c r="X495" s="1"/>
      <c r="Y495" s="1"/>
      <c r="Z495" s="1"/>
    </row>
    <row r="496" spans="1:26">
      <c r="A496" s="1"/>
      <c r="B496" s="16"/>
      <c r="C496" s="16"/>
      <c r="D496" s="16"/>
      <c r="E496" s="16"/>
      <c r="F496" s="16"/>
      <c r="G496" s="16"/>
      <c r="K496" s="1"/>
      <c r="L496" s="1"/>
      <c r="M496" s="1"/>
      <c r="N496" s="1"/>
      <c r="O496" s="1"/>
      <c r="P496" s="1"/>
      <c r="Q496" s="1"/>
      <c r="R496" s="1"/>
      <c r="S496" s="1"/>
      <c r="T496" s="1"/>
      <c r="U496" s="1"/>
      <c r="V496" s="1"/>
      <c r="W496" s="1"/>
      <c r="X496" s="1"/>
      <c r="Y496" s="1"/>
      <c r="Z496" s="1"/>
    </row>
    <row r="497" spans="1:26">
      <c r="A497" s="1"/>
      <c r="B497" s="16"/>
      <c r="C497" s="16"/>
      <c r="D497" s="16"/>
      <c r="E497" s="16"/>
      <c r="F497" s="16"/>
      <c r="G497" s="16"/>
      <c r="K497" s="1"/>
      <c r="L497" s="1"/>
      <c r="M497" s="1"/>
      <c r="N497" s="1"/>
      <c r="O497" s="1"/>
      <c r="P497" s="1"/>
      <c r="Q497" s="1"/>
      <c r="R497" s="1"/>
      <c r="S497" s="1"/>
      <c r="T497" s="1"/>
      <c r="U497" s="1"/>
      <c r="V497" s="1"/>
      <c r="W497" s="1"/>
      <c r="X497" s="1"/>
      <c r="Y497" s="1"/>
      <c r="Z497" s="1"/>
    </row>
    <row r="498" spans="1:26">
      <c r="A498" s="1"/>
      <c r="B498" s="16"/>
      <c r="C498" s="16"/>
      <c r="D498" s="16"/>
      <c r="E498" s="16"/>
      <c r="F498" s="16"/>
      <c r="G498" s="16"/>
      <c r="K498" s="1"/>
      <c r="L498" s="1"/>
      <c r="M498" s="1"/>
      <c r="N498" s="1"/>
      <c r="O498" s="1"/>
      <c r="P498" s="1"/>
      <c r="Q498" s="1"/>
      <c r="R498" s="1"/>
      <c r="S498" s="1"/>
      <c r="T498" s="1"/>
      <c r="U498" s="1"/>
      <c r="V498" s="1"/>
      <c r="W498" s="1"/>
      <c r="X498" s="1"/>
      <c r="Y498" s="1"/>
      <c r="Z498" s="1"/>
    </row>
    <row r="499" spans="1:26">
      <c r="A499" s="1"/>
      <c r="B499" s="16"/>
      <c r="C499" s="16"/>
      <c r="D499" s="16"/>
      <c r="E499" s="16"/>
      <c r="F499" s="16"/>
      <c r="G499" s="16"/>
      <c r="K499" s="1"/>
      <c r="L499" s="1"/>
      <c r="M499" s="1"/>
      <c r="N499" s="1"/>
      <c r="O499" s="1"/>
      <c r="P499" s="1"/>
      <c r="Q499" s="1"/>
      <c r="R499" s="1"/>
      <c r="S499" s="1"/>
      <c r="T499" s="1"/>
      <c r="U499" s="1"/>
      <c r="V499" s="1"/>
      <c r="W499" s="1"/>
      <c r="X499" s="1"/>
      <c r="Y499" s="1"/>
      <c r="Z499" s="1"/>
    </row>
    <row r="500" spans="1:26">
      <c r="A500" s="1"/>
      <c r="B500" s="16"/>
      <c r="C500" s="16"/>
      <c r="D500" s="16"/>
      <c r="E500" s="16"/>
      <c r="F500" s="16"/>
      <c r="G500" s="16"/>
      <c r="K500" s="1"/>
      <c r="L500" s="1"/>
      <c r="M500" s="1"/>
      <c r="N500" s="1"/>
      <c r="O500" s="1"/>
      <c r="P500" s="1"/>
      <c r="Q500" s="1"/>
      <c r="R500" s="1"/>
      <c r="S500" s="1"/>
      <c r="T500" s="1"/>
      <c r="U500" s="1"/>
      <c r="V500" s="1"/>
      <c r="W500" s="1"/>
      <c r="X500" s="1"/>
      <c r="Y500" s="1"/>
      <c r="Z500" s="1"/>
    </row>
  </sheetData>
  <pageMargins left="0.75" right="0.75" top="1" bottom="1" header="0" footer="0"/>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19FFD5-5FBC-44A8-B211-CEAEE76DCB47}">
  <sheetPr codeName="Sheet9"/>
  <dimension ref="A1:Z500"/>
  <sheetViews>
    <sheetView zoomScale="80" workbookViewId="0"/>
  </sheetViews>
  <sheetFormatPr defaultRowHeight="12.75"/>
  <cols>
    <col min="1" max="1" width="19.7109375" customWidth="1"/>
    <col min="2" max="7" width="14.7109375" style="13" customWidth="1"/>
    <col min="8" max="8" width="17.7109375" style="20" customWidth="1"/>
    <col min="9" max="9" width="17.7109375" style="18" customWidth="1"/>
    <col min="10" max="10" width="14.7109375" style="18" customWidth="1"/>
  </cols>
  <sheetData>
    <row r="1" spans="1:26">
      <c r="A1" s="15" t="s">
        <v>1582</v>
      </c>
      <c r="B1" s="16"/>
      <c r="C1" s="16"/>
      <c r="D1" s="16"/>
      <c r="E1" s="16"/>
      <c r="F1" s="16"/>
      <c r="G1" s="16"/>
      <c r="H1" s="17" t="s">
        <v>1619</v>
      </c>
      <c r="K1" s="1"/>
      <c r="L1" s="1"/>
      <c r="M1" s="1"/>
      <c r="N1" s="1"/>
      <c r="O1" s="1"/>
      <c r="P1" s="1"/>
      <c r="Q1" s="1"/>
      <c r="R1" s="1"/>
      <c r="S1" s="1"/>
      <c r="T1" s="1"/>
      <c r="U1" s="1"/>
      <c r="V1" s="1"/>
      <c r="W1" s="1"/>
      <c r="X1" s="1"/>
      <c r="Y1" s="1"/>
      <c r="Z1" s="1"/>
    </row>
    <row r="2" spans="1:26">
      <c r="A2" s="19" t="s">
        <v>4029</v>
      </c>
      <c r="B2" s="16"/>
      <c r="C2" s="16"/>
      <c r="D2" s="16"/>
      <c r="E2" s="16"/>
      <c r="F2" s="16"/>
      <c r="G2" s="16"/>
      <c r="I2" s="18" t="s">
        <v>4046</v>
      </c>
      <c r="J2" s="18" t="s">
        <v>4049</v>
      </c>
      <c r="K2" s="1"/>
      <c r="L2" s="1"/>
      <c r="M2" s="1"/>
      <c r="N2" s="1"/>
      <c r="O2" s="1"/>
      <c r="P2" s="1"/>
      <c r="Q2" s="1"/>
      <c r="R2" s="1"/>
      <c r="S2" s="1"/>
      <c r="T2" s="1"/>
      <c r="U2" s="1"/>
      <c r="V2" s="1"/>
      <c r="W2" s="1"/>
      <c r="X2" s="1"/>
      <c r="Y2" s="1"/>
      <c r="Z2" s="1"/>
    </row>
    <row r="3" spans="1:26">
      <c r="A3" s="1"/>
      <c r="B3" s="16"/>
      <c r="C3" s="16"/>
      <c r="D3" s="16"/>
      <c r="E3" s="16"/>
      <c r="F3" s="16"/>
      <c r="G3" s="16"/>
      <c r="H3" s="20" t="s">
        <v>4046</v>
      </c>
      <c r="I3" s="18">
        <v>1</v>
      </c>
      <c r="J3" s="18">
        <v>0.97309900000000005</v>
      </c>
      <c r="K3" s="1"/>
      <c r="L3" s="1"/>
      <c r="M3" s="1"/>
      <c r="N3" s="1"/>
      <c r="O3" s="1"/>
      <c r="P3" s="1"/>
      <c r="Q3" s="1"/>
      <c r="R3" s="1"/>
      <c r="S3" s="1"/>
      <c r="T3" s="1"/>
      <c r="U3" s="1"/>
      <c r="V3" s="1"/>
      <c r="W3" s="1"/>
      <c r="X3" s="1"/>
      <c r="Y3" s="1"/>
      <c r="Z3" s="1"/>
    </row>
    <row r="4" spans="1:26">
      <c r="A4" s="1" t="s">
        <v>4061</v>
      </c>
      <c r="B4" s="16"/>
      <c r="C4" s="16"/>
      <c r="D4" s="16"/>
      <c r="E4" s="16"/>
      <c r="F4" s="16"/>
      <c r="G4" s="16"/>
      <c r="H4" s="20" t="s">
        <v>4049</v>
      </c>
      <c r="I4" s="18">
        <v>0.97309900000000005</v>
      </c>
      <c r="J4" s="18">
        <v>1</v>
      </c>
      <c r="K4" s="1"/>
      <c r="L4" s="1"/>
      <c r="M4" s="1"/>
      <c r="N4" s="1"/>
      <c r="O4" s="1"/>
      <c r="P4" s="1"/>
      <c r="Q4" s="1"/>
      <c r="R4" s="1"/>
      <c r="S4" s="1"/>
      <c r="T4" s="1"/>
      <c r="U4" s="1"/>
      <c r="V4" s="1"/>
      <c r="W4" s="1"/>
      <c r="X4" s="1"/>
      <c r="Y4" s="1"/>
      <c r="Z4" s="1"/>
    </row>
    <row r="5" spans="1:26">
      <c r="A5" s="1"/>
      <c r="B5" s="16"/>
      <c r="C5" s="16"/>
      <c r="D5" s="16"/>
      <c r="E5" s="16"/>
      <c r="F5" s="16"/>
      <c r="G5" s="16"/>
      <c r="K5" s="1"/>
      <c r="L5" s="1"/>
      <c r="M5" s="1"/>
      <c r="N5" s="1"/>
      <c r="O5" s="1"/>
      <c r="P5" s="1"/>
      <c r="Q5" s="1"/>
      <c r="R5" s="1"/>
      <c r="S5" s="1"/>
      <c r="T5" s="1"/>
      <c r="U5" s="1"/>
      <c r="V5" s="1"/>
      <c r="W5" s="1"/>
      <c r="X5" s="1"/>
      <c r="Y5" s="1"/>
      <c r="Z5" s="1"/>
    </row>
    <row r="6" spans="1:26">
      <c r="A6" s="1" t="s">
        <v>1587</v>
      </c>
      <c r="B6" s="16">
        <v>0.97309900000000005</v>
      </c>
      <c r="C6" s="16"/>
      <c r="D6" s="22" t="s">
        <v>1588</v>
      </c>
      <c r="E6" s="16"/>
      <c r="F6" s="16"/>
      <c r="G6" s="16"/>
      <c r="K6" s="1"/>
      <c r="L6" s="1"/>
      <c r="M6" s="1"/>
      <c r="N6" s="1"/>
      <c r="O6" s="1"/>
      <c r="P6" s="1"/>
      <c r="Q6" s="1"/>
      <c r="R6" s="1"/>
      <c r="S6" s="1"/>
      <c r="T6" s="1"/>
      <c r="U6" s="1"/>
      <c r="V6" s="1"/>
      <c r="W6" s="1"/>
      <c r="X6" s="1"/>
      <c r="Y6" s="1"/>
      <c r="Z6" s="1"/>
    </row>
    <row r="7" spans="1:26">
      <c r="A7" s="1" t="s">
        <v>1589</v>
      </c>
      <c r="B7" s="16">
        <v>0.96925499999999998</v>
      </c>
      <c r="C7" s="16"/>
      <c r="D7" s="16"/>
      <c r="E7" s="16"/>
      <c r="F7" s="16"/>
      <c r="G7" s="16"/>
      <c r="K7" s="1"/>
      <c r="L7" s="1"/>
      <c r="M7" s="1"/>
      <c r="N7" s="1"/>
      <c r="O7" s="1"/>
      <c r="P7" s="1"/>
      <c r="Q7" s="1"/>
      <c r="R7" s="1"/>
      <c r="S7" s="1"/>
      <c r="T7" s="1"/>
      <c r="U7" s="1"/>
      <c r="V7" s="1"/>
      <c r="W7" s="1"/>
      <c r="X7" s="1"/>
      <c r="Y7" s="1"/>
      <c r="Z7" s="1"/>
    </row>
    <row r="8" spans="1:26">
      <c r="A8" s="1" t="s">
        <v>4031</v>
      </c>
      <c r="B8" s="16">
        <v>50.202419999999996</v>
      </c>
      <c r="C8" s="16"/>
      <c r="D8" s="22" t="s">
        <v>4062</v>
      </c>
      <c r="E8" s="16"/>
      <c r="F8" s="16"/>
      <c r="G8" s="16"/>
      <c r="K8" s="1"/>
      <c r="L8" s="1"/>
      <c r="M8" s="1"/>
      <c r="N8" s="1"/>
      <c r="O8" s="1"/>
      <c r="P8" s="1"/>
      <c r="Q8" s="1"/>
      <c r="R8" s="1"/>
      <c r="S8" s="1"/>
      <c r="T8" s="1"/>
      <c r="U8" s="1"/>
      <c r="V8" s="1"/>
      <c r="W8" s="1"/>
      <c r="X8" s="1"/>
      <c r="Y8" s="1"/>
      <c r="Z8" s="1"/>
    </row>
    <row r="9" spans="1:26">
      <c r="A9" s="1" t="s">
        <v>412</v>
      </c>
      <c r="B9" s="16">
        <v>9</v>
      </c>
      <c r="C9" s="16"/>
      <c r="D9" s="16"/>
      <c r="E9" s="16"/>
      <c r="F9" s="16"/>
      <c r="G9" s="16"/>
      <c r="K9" s="1"/>
      <c r="L9" s="1"/>
      <c r="M9" s="1"/>
      <c r="N9" s="1"/>
      <c r="O9" s="1"/>
      <c r="P9" s="1"/>
      <c r="Q9" s="1"/>
      <c r="R9" s="1"/>
      <c r="S9" s="1"/>
      <c r="T9" s="1"/>
      <c r="U9" s="1"/>
      <c r="V9" s="1"/>
      <c r="W9" s="1"/>
      <c r="X9" s="1"/>
      <c r="Y9" s="1"/>
      <c r="Z9" s="1"/>
    </row>
    <row r="10" spans="1:26">
      <c r="A10" s="1"/>
      <c r="B10" s="16"/>
      <c r="C10" s="16"/>
      <c r="D10" s="16"/>
      <c r="E10" s="16"/>
      <c r="F10" s="16"/>
      <c r="G10" s="16"/>
      <c r="K10" s="1"/>
      <c r="L10" s="1"/>
      <c r="M10" s="1"/>
      <c r="N10" s="1"/>
      <c r="O10" s="1"/>
      <c r="P10" s="1"/>
      <c r="Q10" s="1"/>
      <c r="R10" s="1"/>
      <c r="S10" s="1"/>
      <c r="T10" s="1"/>
      <c r="U10" s="1"/>
      <c r="V10" s="1"/>
      <c r="W10" s="1"/>
      <c r="X10" s="1"/>
      <c r="Y10" s="1"/>
      <c r="Z10" s="1"/>
    </row>
    <row r="11" spans="1:26">
      <c r="A11" s="1"/>
      <c r="B11" s="16"/>
      <c r="C11" s="16"/>
      <c r="D11" s="16"/>
      <c r="E11" s="16"/>
      <c r="F11" s="16"/>
      <c r="G11" s="16"/>
      <c r="K11" s="1"/>
      <c r="L11" s="1"/>
      <c r="M11" s="1"/>
      <c r="N11" s="1"/>
      <c r="O11" s="1"/>
      <c r="P11" s="1"/>
      <c r="Q11" s="1"/>
      <c r="R11" s="1"/>
      <c r="S11" s="1"/>
      <c r="T11" s="1"/>
      <c r="U11" s="1"/>
      <c r="V11" s="1"/>
      <c r="W11" s="1"/>
      <c r="X11" s="1"/>
      <c r="Y11" s="1"/>
      <c r="Z11" s="1"/>
    </row>
    <row r="12" spans="1:26">
      <c r="A12" s="15" t="s">
        <v>1591</v>
      </c>
      <c r="B12" s="16"/>
      <c r="C12" s="16"/>
      <c r="D12" s="16"/>
      <c r="E12" s="16"/>
      <c r="F12" s="16"/>
      <c r="G12" s="16"/>
      <c r="K12" s="1"/>
      <c r="L12" s="1"/>
      <c r="M12" s="1"/>
      <c r="N12" s="1"/>
      <c r="O12" s="1"/>
      <c r="P12" s="1"/>
      <c r="Q12" s="1"/>
      <c r="R12" s="1"/>
      <c r="S12" s="1"/>
      <c r="T12" s="1"/>
      <c r="U12" s="1"/>
      <c r="V12" s="1"/>
      <c r="W12" s="1"/>
      <c r="X12" s="1"/>
      <c r="Y12" s="1"/>
      <c r="Z12" s="1"/>
    </row>
    <row r="13" spans="1:26">
      <c r="A13" s="1"/>
      <c r="B13" s="16"/>
      <c r="C13" s="16"/>
      <c r="D13" s="16"/>
      <c r="E13" s="16"/>
      <c r="F13" s="16"/>
      <c r="G13" s="16"/>
      <c r="K13" s="1"/>
      <c r="L13" s="1"/>
      <c r="M13" s="1"/>
      <c r="N13" s="1"/>
      <c r="O13" s="1"/>
      <c r="P13" s="1"/>
      <c r="Q13" s="1"/>
      <c r="R13" s="1"/>
      <c r="S13" s="1"/>
      <c r="T13" s="1"/>
      <c r="U13" s="1"/>
      <c r="V13" s="1"/>
      <c r="W13" s="1"/>
      <c r="X13" s="1"/>
      <c r="Y13" s="1"/>
      <c r="Z13" s="1"/>
    </row>
    <row r="14" spans="1:26">
      <c r="A14" s="1"/>
      <c r="B14" s="16" t="s">
        <v>1570</v>
      </c>
      <c r="C14" s="16" t="s">
        <v>687</v>
      </c>
      <c r="D14" s="16" t="s">
        <v>1571</v>
      </c>
      <c r="E14" s="16" t="s">
        <v>674</v>
      </c>
      <c r="F14" s="16"/>
      <c r="G14" s="16"/>
      <c r="K14" s="1"/>
      <c r="L14" s="1"/>
      <c r="M14" s="1"/>
      <c r="N14" s="1"/>
      <c r="O14" s="1"/>
      <c r="P14" s="1"/>
      <c r="Q14" s="1"/>
      <c r="R14" s="1"/>
      <c r="S14" s="1"/>
      <c r="T14" s="1"/>
      <c r="U14" s="1"/>
      <c r="V14" s="1"/>
      <c r="W14" s="1"/>
      <c r="X14" s="1"/>
      <c r="Y14" s="1"/>
      <c r="Z14" s="1"/>
    </row>
    <row r="15" spans="1:26">
      <c r="A15" s="1" t="s">
        <v>1573</v>
      </c>
      <c r="B15" s="16">
        <v>1</v>
      </c>
      <c r="C15" s="16">
        <v>638158.01944099995</v>
      </c>
      <c r="D15" s="16">
        <v>253.20887999999999</v>
      </c>
      <c r="E15" s="16" t="s">
        <v>4063</v>
      </c>
      <c r="F15" s="16"/>
      <c r="G15" s="16"/>
      <c r="K15" s="1"/>
      <c r="L15" s="1"/>
      <c r="M15" s="1"/>
      <c r="N15" s="1"/>
      <c r="O15" s="1"/>
      <c r="P15" s="1"/>
      <c r="Q15" s="1"/>
      <c r="R15" s="1"/>
      <c r="S15" s="1"/>
      <c r="T15" s="1"/>
      <c r="U15" s="1"/>
      <c r="V15" s="1"/>
      <c r="W15" s="1"/>
      <c r="X15" s="1"/>
      <c r="Y15" s="1"/>
      <c r="Z15" s="1"/>
    </row>
    <row r="16" spans="1:26">
      <c r="A16" s="1" t="s">
        <v>681</v>
      </c>
      <c r="B16" s="16">
        <v>7</v>
      </c>
      <c r="C16" s="16">
        <v>17641.980559</v>
      </c>
      <c r="D16" s="16"/>
      <c r="E16" s="16"/>
      <c r="F16" s="16"/>
      <c r="G16" s="16"/>
      <c r="K16" s="1"/>
      <c r="L16" s="1"/>
      <c r="M16" s="1"/>
      <c r="N16" s="1"/>
      <c r="O16" s="1"/>
      <c r="P16" s="1"/>
      <c r="Q16" s="1"/>
      <c r="R16" s="1"/>
      <c r="S16" s="1"/>
      <c r="T16" s="1"/>
      <c r="U16" s="1"/>
      <c r="V16" s="1"/>
      <c r="W16" s="1"/>
      <c r="X16" s="1"/>
      <c r="Y16" s="1"/>
      <c r="Z16" s="1"/>
    </row>
    <row r="17" spans="1:26">
      <c r="A17" s="1" t="s">
        <v>1574</v>
      </c>
      <c r="B17" s="16">
        <v>8</v>
      </c>
      <c r="C17" s="16">
        <v>655800</v>
      </c>
      <c r="D17" s="16"/>
      <c r="E17" s="16"/>
      <c r="F17" s="16"/>
      <c r="G17" s="16"/>
      <c r="K17" s="1"/>
      <c r="L17" s="1"/>
      <c r="M17" s="1"/>
      <c r="N17" s="1"/>
      <c r="O17" s="1"/>
      <c r="P17" s="1"/>
      <c r="Q17" s="1"/>
      <c r="R17" s="1"/>
      <c r="S17" s="1"/>
      <c r="T17" s="1"/>
      <c r="U17" s="1"/>
      <c r="V17" s="1"/>
      <c r="W17" s="1"/>
      <c r="X17" s="1"/>
      <c r="Y17" s="1"/>
      <c r="Z17" s="1"/>
    </row>
    <row r="18" spans="1:26">
      <c r="A18" s="1"/>
      <c r="B18" s="16"/>
      <c r="C18" s="16"/>
      <c r="D18" s="16"/>
      <c r="E18" s="16"/>
      <c r="F18" s="16"/>
      <c r="G18" s="16"/>
      <c r="K18" s="1"/>
      <c r="L18" s="1"/>
      <c r="M18" s="1"/>
      <c r="N18" s="1"/>
      <c r="O18" s="1"/>
      <c r="P18" s="1"/>
      <c r="Q18" s="1"/>
      <c r="R18" s="1"/>
      <c r="S18" s="1"/>
      <c r="T18" s="1"/>
      <c r="U18" s="1"/>
      <c r="V18" s="1"/>
      <c r="W18" s="1"/>
      <c r="X18" s="1"/>
      <c r="Y18" s="1"/>
      <c r="Z18" s="1"/>
    </row>
    <row r="19" spans="1:26">
      <c r="A19" s="1"/>
      <c r="B19" s="16"/>
      <c r="C19" s="16"/>
      <c r="D19" s="16"/>
      <c r="E19" s="16"/>
      <c r="F19" s="16"/>
      <c r="G19" s="16"/>
      <c r="K19" s="1"/>
      <c r="L19" s="1"/>
      <c r="M19" s="1"/>
      <c r="N19" s="1"/>
      <c r="O19" s="1"/>
      <c r="P19" s="1"/>
      <c r="Q19" s="1"/>
      <c r="R19" s="1"/>
      <c r="S19" s="1"/>
      <c r="T19" s="1"/>
      <c r="U19" s="1"/>
      <c r="V19" s="1"/>
      <c r="W19" s="1"/>
      <c r="X19" s="1"/>
      <c r="Y19" s="1"/>
      <c r="Z19" s="1"/>
    </row>
    <row r="20" spans="1:26">
      <c r="A20" s="15" t="s">
        <v>1592</v>
      </c>
      <c r="B20" s="16"/>
      <c r="C20" s="16"/>
      <c r="D20" s="16"/>
      <c r="E20" s="16"/>
      <c r="F20" s="16"/>
      <c r="G20" s="16"/>
      <c r="K20" s="1"/>
      <c r="L20" s="1"/>
      <c r="M20" s="1"/>
      <c r="N20" s="1"/>
      <c r="O20" s="1"/>
      <c r="P20" s="1"/>
      <c r="Q20" s="1"/>
      <c r="R20" s="1"/>
      <c r="S20" s="1"/>
      <c r="T20" s="1"/>
      <c r="U20" s="1"/>
      <c r="V20" s="1"/>
      <c r="W20" s="1"/>
      <c r="X20" s="1"/>
      <c r="Y20" s="1"/>
      <c r="Z20" s="1"/>
    </row>
    <row r="21" spans="1:26">
      <c r="A21" s="1"/>
      <c r="B21" s="16"/>
      <c r="C21" s="16"/>
      <c r="D21" s="22" t="s">
        <v>4033</v>
      </c>
      <c r="E21" s="16"/>
      <c r="F21" s="16"/>
      <c r="G21" s="16"/>
      <c r="K21" s="1"/>
      <c r="L21" s="1"/>
      <c r="M21" s="1"/>
      <c r="N21" s="1"/>
      <c r="O21" s="1"/>
      <c r="P21" s="1"/>
      <c r="Q21" s="1"/>
      <c r="R21" s="1"/>
      <c r="S21" s="1"/>
      <c r="T21" s="1"/>
      <c r="U21" s="1"/>
      <c r="V21" s="1"/>
      <c r="W21" s="1"/>
      <c r="X21" s="1"/>
      <c r="Y21" s="1"/>
      <c r="Z21" s="1"/>
    </row>
    <row r="22" spans="1:26">
      <c r="A22" s="1"/>
      <c r="B22" s="16" t="s">
        <v>1597</v>
      </c>
      <c r="C22" s="16" t="s">
        <v>1598</v>
      </c>
      <c r="D22" s="16" t="s">
        <v>1594</v>
      </c>
      <c r="E22" s="16" t="s">
        <v>1595</v>
      </c>
      <c r="F22" s="16"/>
      <c r="G22" s="16"/>
      <c r="K22" s="1"/>
      <c r="L22" s="1"/>
      <c r="M22" s="1"/>
      <c r="N22" s="1"/>
      <c r="O22" s="1"/>
      <c r="P22" s="1"/>
      <c r="Q22" s="1"/>
      <c r="R22" s="1"/>
      <c r="S22" s="1"/>
      <c r="T22" s="1"/>
      <c r="U22" s="1"/>
      <c r="V22" s="1"/>
      <c r="W22" s="1"/>
      <c r="X22" s="1"/>
      <c r="Y22" s="1"/>
      <c r="Z22" s="1"/>
    </row>
    <row r="23" spans="1:26">
      <c r="A23" s="1" t="s">
        <v>1596</v>
      </c>
      <c r="B23" s="16">
        <v>-253.14702299999999</v>
      </c>
      <c r="C23" s="58">
        <v>108.539002</v>
      </c>
      <c r="D23" s="16">
        <v>-509.80097999999998</v>
      </c>
      <c r="E23" s="16">
        <v>3.5069340000000002</v>
      </c>
      <c r="F23" s="16"/>
      <c r="G23" s="16"/>
      <c r="K23" s="1"/>
      <c r="L23" s="1"/>
      <c r="M23" s="1"/>
      <c r="N23" s="1"/>
      <c r="O23" s="1"/>
      <c r="P23" s="1"/>
      <c r="Q23" s="1"/>
      <c r="R23" s="1"/>
      <c r="S23" s="1"/>
      <c r="T23" s="1"/>
      <c r="U23" s="1"/>
      <c r="V23" s="1"/>
      <c r="W23" s="1"/>
      <c r="X23" s="1"/>
      <c r="Y23" s="1"/>
      <c r="Z23" s="1"/>
    </row>
    <row r="24" spans="1:26">
      <c r="A24" s="1" t="s">
        <v>4049</v>
      </c>
      <c r="B24" s="16">
        <v>11.814095</v>
      </c>
      <c r="C24" s="31">
        <v>0.74243899999999996</v>
      </c>
      <c r="D24" s="16">
        <v>10.058505</v>
      </c>
      <c r="E24" s="16">
        <v>13.569685</v>
      </c>
      <c r="F24" s="16"/>
      <c r="G24" s="16"/>
      <c r="K24" s="1"/>
      <c r="L24" s="1"/>
      <c r="M24" s="1"/>
      <c r="N24" s="1"/>
      <c r="O24" s="1"/>
      <c r="P24" s="1"/>
      <c r="Q24" s="1"/>
      <c r="R24" s="1"/>
      <c r="S24" s="1"/>
      <c r="T24" s="1"/>
      <c r="U24" s="1"/>
      <c r="V24" s="1"/>
      <c r="W24" s="1"/>
      <c r="X24" s="1"/>
      <c r="Y24" s="1"/>
      <c r="Z24" s="1"/>
    </row>
    <row r="25" spans="1:26">
      <c r="A25" s="1"/>
      <c r="B25" s="16"/>
      <c r="C25" s="16"/>
      <c r="D25" s="16"/>
      <c r="E25" s="16"/>
      <c r="F25" s="16"/>
      <c r="G25" s="16"/>
      <c r="K25" s="1"/>
      <c r="L25" s="1"/>
      <c r="M25" s="1"/>
      <c r="N25" s="1"/>
      <c r="O25" s="1"/>
      <c r="P25" s="1"/>
      <c r="Q25" s="1"/>
      <c r="R25" s="1"/>
      <c r="S25" s="1"/>
      <c r="T25" s="1"/>
      <c r="U25" s="1"/>
      <c r="V25" s="1"/>
      <c r="W25" s="1"/>
      <c r="X25" s="1"/>
      <c r="Y25" s="1"/>
      <c r="Z25" s="1"/>
    </row>
    <row r="26" spans="1:26">
      <c r="A26" s="1"/>
      <c r="B26" s="16"/>
      <c r="C26" s="16"/>
      <c r="D26" s="16"/>
      <c r="E26" s="16"/>
      <c r="F26" s="16"/>
      <c r="G26" s="16"/>
      <c r="K26" s="1"/>
      <c r="L26" s="1"/>
      <c r="M26" s="1"/>
      <c r="N26" s="1"/>
      <c r="O26" s="1"/>
      <c r="P26" s="1"/>
      <c r="Q26" s="1"/>
      <c r="R26" s="1"/>
      <c r="S26" s="1"/>
      <c r="T26" s="1"/>
      <c r="U26" s="1"/>
      <c r="V26" s="1"/>
      <c r="W26" s="1"/>
      <c r="X26" s="1"/>
      <c r="Y26" s="1"/>
      <c r="Z26" s="1"/>
    </row>
    <row r="27" spans="1:26">
      <c r="A27" s="15" t="s">
        <v>1599</v>
      </c>
      <c r="B27" s="16"/>
      <c r="C27" s="16"/>
      <c r="D27" s="16"/>
      <c r="E27" s="16"/>
      <c r="F27" s="16"/>
      <c r="G27" s="16"/>
      <c r="K27" s="1"/>
      <c r="L27" s="1"/>
      <c r="M27" s="1"/>
      <c r="N27" s="1"/>
      <c r="O27" s="1"/>
      <c r="P27" s="1"/>
      <c r="Q27" s="1"/>
      <c r="R27" s="1"/>
      <c r="S27" s="1"/>
      <c r="T27" s="1"/>
      <c r="U27" s="1"/>
      <c r="V27" s="1"/>
      <c r="W27" s="1"/>
      <c r="X27" s="1"/>
      <c r="Y27" s="1"/>
      <c r="Z27" s="1"/>
    </row>
    <row r="28" spans="1:26">
      <c r="A28" s="1"/>
      <c r="B28" s="16"/>
      <c r="C28" s="16"/>
      <c r="D28" s="16"/>
      <c r="E28" s="16" t="s">
        <v>674</v>
      </c>
      <c r="F28" s="16" t="s">
        <v>674</v>
      </c>
      <c r="G28" s="16" t="s">
        <v>1601</v>
      </c>
      <c r="K28" s="1"/>
      <c r="L28" s="1"/>
      <c r="M28" s="1"/>
      <c r="N28" s="1"/>
      <c r="O28" s="1"/>
      <c r="P28" s="1"/>
      <c r="Q28" s="1"/>
      <c r="R28" s="1"/>
      <c r="S28" s="1"/>
      <c r="T28" s="1"/>
      <c r="U28" s="1"/>
      <c r="V28" s="1"/>
      <c r="W28" s="1"/>
      <c r="X28" s="1"/>
      <c r="Y28" s="1"/>
      <c r="Z28" s="1"/>
    </row>
    <row r="29" spans="1:26">
      <c r="A29" s="1"/>
      <c r="B29" s="16" t="s">
        <v>1597</v>
      </c>
      <c r="C29" s="16" t="s">
        <v>4064</v>
      </c>
      <c r="D29" s="16" t="s">
        <v>1600</v>
      </c>
      <c r="E29" s="16" t="s">
        <v>1602</v>
      </c>
      <c r="F29" s="16" t="s">
        <v>1603</v>
      </c>
      <c r="G29" s="16" t="s">
        <v>1603</v>
      </c>
      <c r="K29" s="1"/>
      <c r="L29" s="1"/>
      <c r="M29" s="1"/>
      <c r="N29" s="1"/>
      <c r="O29" s="1"/>
      <c r="P29" s="1"/>
      <c r="Q29" s="1"/>
      <c r="R29" s="1"/>
      <c r="S29" s="1"/>
      <c r="T29" s="1"/>
      <c r="U29" s="1"/>
      <c r="V29" s="1"/>
      <c r="W29" s="1"/>
      <c r="X29" s="1"/>
      <c r="Y29" s="1"/>
      <c r="Z29" s="1"/>
    </row>
    <row r="30" spans="1:26">
      <c r="A30" s="1" t="s">
        <v>1596</v>
      </c>
      <c r="B30" s="16">
        <v>-253.14702299999999</v>
      </c>
      <c r="C30" s="59">
        <v>-300</v>
      </c>
      <c r="D30" s="60">
        <v>0.43167</v>
      </c>
      <c r="E30" s="61">
        <v>0.67896500000000004</v>
      </c>
      <c r="F30" s="16">
        <v>0.33948299999999998</v>
      </c>
      <c r="G30" s="30" t="s">
        <v>4069</v>
      </c>
      <c r="K30" s="1"/>
      <c r="L30" s="1"/>
      <c r="M30" s="1"/>
      <c r="N30" s="1"/>
      <c r="O30" s="1"/>
      <c r="P30" s="1"/>
      <c r="Q30" s="1"/>
      <c r="R30" s="1"/>
      <c r="S30" s="1"/>
      <c r="T30" s="1"/>
      <c r="U30" s="1"/>
      <c r="V30" s="1"/>
      <c r="W30" s="1"/>
      <c r="X30" s="1"/>
      <c r="Y30" s="1"/>
      <c r="Z30" s="1"/>
    </row>
    <row r="31" spans="1:26">
      <c r="A31" s="1" t="s">
        <v>4049</v>
      </c>
      <c r="B31" s="16">
        <v>11.814095</v>
      </c>
      <c r="C31" s="31">
        <v>10</v>
      </c>
      <c r="D31" s="31">
        <v>2.443425</v>
      </c>
      <c r="E31" s="16">
        <v>4.4534999999999998E-2</v>
      </c>
      <c r="F31" s="31">
        <v>2.2266999999999999E-2</v>
      </c>
      <c r="G31" s="33" t="s">
        <v>4070</v>
      </c>
      <c r="K31" s="1"/>
      <c r="L31" s="1"/>
      <c r="M31" s="1"/>
      <c r="N31" s="1"/>
      <c r="O31" s="1"/>
      <c r="P31" s="1"/>
      <c r="Q31" s="1"/>
      <c r="R31" s="1"/>
      <c r="S31" s="1"/>
      <c r="T31" s="1"/>
      <c r="U31" s="1"/>
      <c r="V31" s="1"/>
      <c r="W31" s="1"/>
      <c r="X31" s="1"/>
      <c r="Y31" s="1"/>
      <c r="Z31" s="1"/>
    </row>
    <row r="32" spans="1:26">
      <c r="A32" s="1"/>
      <c r="B32" s="16"/>
      <c r="C32" s="16"/>
      <c r="D32" s="16"/>
      <c r="E32" s="16"/>
      <c r="F32" s="16"/>
      <c r="G32" s="16"/>
      <c r="K32" s="1"/>
      <c r="L32" s="1"/>
      <c r="M32" s="1"/>
      <c r="N32" s="1"/>
      <c r="O32" s="1"/>
      <c r="P32" s="1"/>
      <c r="Q32" s="1"/>
      <c r="R32" s="1"/>
      <c r="S32" s="1"/>
      <c r="T32" s="1"/>
      <c r="U32" s="1"/>
      <c r="V32" s="1"/>
      <c r="W32" s="1"/>
      <c r="X32" s="1"/>
      <c r="Y32" s="1"/>
      <c r="Z32" s="1"/>
    </row>
    <row r="33" spans="1:26">
      <c r="A33" s="1"/>
      <c r="B33" s="16"/>
      <c r="C33" s="16"/>
      <c r="D33" s="16"/>
      <c r="E33" s="16"/>
      <c r="F33" s="16"/>
      <c r="G33" s="16"/>
      <c r="K33" s="1"/>
      <c r="L33" s="1"/>
      <c r="M33" s="1"/>
      <c r="N33" s="1"/>
      <c r="O33" s="1"/>
      <c r="P33" s="1"/>
      <c r="Q33" s="1"/>
      <c r="R33" s="1"/>
      <c r="S33" s="1"/>
      <c r="T33" s="1"/>
      <c r="U33" s="1"/>
      <c r="V33" s="1"/>
      <c r="W33" s="1"/>
      <c r="X33" s="1"/>
      <c r="Y33" s="1"/>
      <c r="Z33" s="1"/>
    </row>
    <row r="34" spans="1:26">
      <c r="A34" s="1"/>
      <c r="B34" s="16"/>
      <c r="C34" s="16"/>
      <c r="D34" s="16"/>
      <c r="E34" s="16"/>
      <c r="F34" s="16"/>
      <c r="G34" s="16"/>
      <c r="K34" s="1"/>
      <c r="L34" s="1"/>
      <c r="M34" s="1"/>
      <c r="N34" s="1"/>
      <c r="O34" s="1"/>
      <c r="P34" s="1"/>
      <c r="Q34" s="1"/>
      <c r="R34" s="1"/>
      <c r="S34" s="1"/>
      <c r="T34" s="1"/>
      <c r="U34" s="1"/>
      <c r="V34" s="1"/>
      <c r="W34" s="1"/>
      <c r="X34" s="1"/>
      <c r="Y34" s="1"/>
      <c r="Z34" s="1"/>
    </row>
    <row r="35" spans="1:26">
      <c r="A35" s="15" t="s">
        <v>1613</v>
      </c>
      <c r="B35" s="16"/>
      <c r="C35" s="16"/>
      <c r="D35" s="16"/>
      <c r="E35" s="16"/>
      <c r="F35" s="16"/>
      <c r="G35" s="16"/>
      <c r="K35" s="1"/>
      <c r="L35" s="1"/>
      <c r="M35" s="1"/>
      <c r="N35" s="1"/>
      <c r="O35" s="1"/>
      <c r="P35" s="1"/>
      <c r="Q35" s="1"/>
      <c r="R35" s="1"/>
      <c r="S35" s="1"/>
      <c r="T35" s="1"/>
      <c r="U35" s="1"/>
      <c r="V35" s="1"/>
      <c r="W35" s="1"/>
      <c r="X35" s="1"/>
      <c r="Y35" s="1"/>
      <c r="Z35" s="1"/>
    </row>
    <row r="36" spans="1:26">
      <c r="A36" s="1"/>
      <c r="B36" s="16"/>
      <c r="C36" s="16"/>
      <c r="D36" s="16"/>
      <c r="E36" s="16"/>
      <c r="F36" s="16"/>
      <c r="G36" s="16"/>
      <c r="K36" s="1"/>
      <c r="L36" s="1"/>
      <c r="M36" s="1"/>
      <c r="N36" s="1"/>
      <c r="O36" s="1"/>
      <c r="P36" s="1"/>
      <c r="Q36" s="1"/>
      <c r="R36" s="1"/>
      <c r="S36" s="1"/>
      <c r="T36" s="1"/>
      <c r="U36" s="1"/>
      <c r="V36" s="1"/>
      <c r="W36" s="1"/>
      <c r="X36" s="1"/>
      <c r="Y36" s="1"/>
      <c r="Z36" s="1"/>
    </row>
    <row r="37" spans="1:26">
      <c r="A37" s="1" t="s">
        <v>1614</v>
      </c>
      <c r="B37" s="16">
        <v>144.444444</v>
      </c>
      <c r="C37" s="16"/>
      <c r="D37" s="16"/>
      <c r="E37" s="16"/>
      <c r="F37" s="16"/>
      <c r="G37" s="16"/>
      <c r="K37" s="1"/>
      <c r="L37" s="1"/>
      <c r="M37" s="1"/>
      <c r="N37" s="1"/>
      <c r="O37" s="1"/>
      <c r="P37" s="1"/>
      <c r="Q37" s="1"/>
      <c r="R37" s="1"/>
      <c r="S37" s="1"/>
      <c r="T37" s="1"/>
      <c r="U37" s="1"/>
      <c r="V37" s="1"/>
      <c r="W37" s="1"/>
      <c r="X37" s="1"/>
      <c r="Y37" s="1"/>
      <c r="Z37" s="1"/>
    </row>
    <row r="38" spans="1:26">
      <c r="A38" s="1" t="s">
        <v>1615</v>
      </c>
      <c r="B38" s="16">
        <v>1453.333333</v>
      </c>
      <c r="C38" s="16"/>
      <c r="D38" s="16"/>
      <c r="E38" s="16"/>
      <c r="F38" s="16"/>
      <c r="G38" s="16"/>
      <c r="K38" s="1"/>
      <c r="L38" s="1"/>
      <c r="M38" s="1"/>
      <c r="N38" s="1"/>
      <c r="O38" s="1"/>
      <c r="P38" s="1"/>
      <c r="Q38" s="1"/>
      <c r="R38" s="1"/>
      <c r="S38" s="1"/>
      <c r="T38" s="1"/>
      <c r="U38" s="1"/>
      <c r="V38" s="1"/>
      <c r="W38" s="1"/>
      <c r="X38" s="1"/>
      <c r="Y38" s="1"/>
      <c r="Z38" s="1"/>
    </row>
    <row r="39" spans="1:26">
      <c r="A39" s="1" t="s">
        <v>1616</v>
      </c>
      <c r="B39" s="16">
        <v>4572.2222220000003</v>
      </c>
      <c r="C39" s="16"/>
      <c r="D39" s="16"/>
      <c r="E39" s="16"/>
      <c r="F39" s="16"/>
      <c r="G39" s="16"/>
      <c r="K39" s="1"/>
      <c r="L39" s="1"/>
      <c r="M39" s="1"/>
      <c r="N39" s="1"/>
      <c r="O39" s="1"/>
      <c r="P39" s="1"/>
      <c r="Q39" s="1"/>
      <c r="R39" s="1"/>
      <c r="S39" s="1"/>
      <c r="T39" s="1"/>
      <c r="U39" s="1"/>
      <c r="V39" s="1"/>
      <c r="W39" s="1"/>
      <c r="X39" s="1"/>
      <c r="Y39" s="1"/>
      <c r="Z39" s="1"/>
    </row>
    <row r="40" spans="1:26">
      <c r="A40" s="1" t="s">
        <v>1617</v>
      </c>
      <c r="B40" s="16">
        <v>655800</v>
      </c>
      <c r="C40" s="16"/>
      <c r="D40" s="16"/>
      <c r="E40" s="16"/>
      <c r="F40" s="16"/>
      <c r="G40" s="16"/>
      <c r="K40" s="1"/>
      <c r="L40" s="1"/>
      <c r="M40" s="1"/>
      <c r="N40" s="1"/>
      <c r="O40" s="1"/>
      <c r="P40" s="1"/>
      <c r="Q40" s="1"/>
      <c r="R40" s="1"/>
      <c r="S40" s="1"/>
      <c r="T40" s="1"/>
      <c r="U40" s="1"/>
      <c r="V40" s="1"/>
      <c r="W40" s="1"/>
      <c r="X40" s="1"/>
      <c r="Y40" s="1"/>
      <c r="Z40" s="1"/>
    </row>
    <row r="41" spans="1:26">
      <c r="A41" s="1" t="s">
        <v>1618</v>
      </c>
      <c r="B41" s="16">
        <v>54016.666666999998</v>
      </c>
      <c r="C41" s="16"/>
      <c r="D41" s="16"/>
      <c r="E41" s="16"/>
      <c r="F41" s="16"/>
      <c r="G41" s="16"/>
      <c r="K41" s="1"/>
      <c r="L41" s="1"/>
      <c r="M41" s="1"/>
      <c r="N41" s="1"/>
      <c r="O41" s="1"/>
      <c r="P41" s="1"/>
      <c r="Q41" s="1"/>
      <c r="R41" s="1"/>
      <c r="S41" s="1"/>
      <c r="T41" s="1"/>
      <c r="U41" s="1"/>
      <c r="V41" s="1"/>
      <c r="W41" s="1"/>
      <c r="X41" s="1"/>
      <c r="Y41" s="1"/>
      <c r="Z41" s="1"/>
    </row>
    <row r="42" spans="1:26">
      <c r="A42" s="1"/>
      <c r="B42" s="16"/>
      <c r="C42" s="16"/>
      <c r="D42" s="16"/>
      <c r="E42" s="16"/>
      <c r="F42" s="16"/>
      <c r="G42" s="16"/>
      <c r="K42" s="1"/>
      <c r="L42" s="1"/>
      <c r="M42" s="1"/>
      <c r="N42" s="1"/>
      <c r="O42" s="1"/>
      <c r="P42" s="1"/>
      <c r="Q42" s="1"/>
      <c r="R42" s="1"/>
      <c r="S42" s="1"/>
      <c r="T42" s="1"/>
      <c r="U42" s="1"/>
      <c r="V42" s="1"/>
      <c r="W42" s="1"/>
      <c r="X42" s="1"/>
      <c r="Y42" s="1"/>
      <c r="Z42" s="1"/>
    </row>
    <row r="43" spans="1:26">
      <c r="A43" s="1"/>
      <c r="B43" s="16"/>
      <c r="C43" s="16"/>
      <c r="D43" s="16"/>
      <c r="E43" s="16"/>
      <c r="F43" s="16"/>
      <c r="G43" s="16"/>
      <c r="K43" s="1"/>
      <c r="L43" s="1"/>
      <c r="M43" s="1"/>
      <c r="N43" s="1"/>
      <c r="O43" s="1"/>
      <c r="P43" s="1"/>
      <c r="Q43" s="1"/>
      <c r="R43" s="1"/>
      <c r="S43" s="1"/>
      <c r="T43" s="1"/>
      <c r="U43" s="1"/>
      <c r="V43" s="1"/>
      <c r="W43" s="1"/>
      <c r="X43" s="1"/>
      <c r="Y43" s="1"/>
      <c r="Z43" s="1"/>
    </row>
    <row r="44" spans="1:26">
      <c r="A44" s="1"/>
      <c r="B44" s="16"/>
      <c r="C44" s="16"/>
      <c r="D44" s="16"/>
      <c r="E44" s="16"/>
      <c r="F44" s="16"/>
      <c r="G44" s="16"/>
      <c r="K44" s="1"/>
      <c r="L44" s="1"/>
      <c r="M44" s="1"/>
      <c r="N44" s="1"/>
      <c r="O44" s="1"/>
      <c r="P44" s="1"/>
      <c r="Q44" s="1"/>
      <c r="R44" s="1"/>
      <c r="S44" s="1"/>
      <c r="T44" s="1"/>
      <c r="U44" s="1"/>
      <c r="V44" s="1"/>
      <c r="W44" s="1"/>
      <c r="X44" s="1"/>
      <c r="Y44" s="1"/>
      <c r="Z44" s="1"/>
    </row>
    <row r="45" spans="1:26">
      <c r="A45" s="1"/>
      <c r="B45" s="16"/>
      <c r="C45" s="16"/>
      <c r="D45" s="16"/>
      <c r="E45" s="16"/>
      <c r="F45" s="16"/>
      <c r="G45" s="16"/>
      <c r="K45" s="1"/>
      <c r="L45" s="1"/>
      <c r="M45" s="1"/>
      <c r="N45" s="1"/>
      <c r="O45" s="1"/>
      <c r="P45" s="1"/>
      <c r="Q45" s="1"/>
      <c r="R45" s="1"/>
      <c r="S45" s="1"/>
      <c r="T45" s="1"/>
      <c r="U45" s="1"/>
      <c r="V45" s="1"/>
      <c r="W45" s="1"/>
      <c r="X45" s="1"/>
      <c r="Y45" s="1"/>
      <c r="Z45" s="1"/>
    </row>
    <row r="46" spans="1:26">
      <c r="A46" s="1"/>
      <c r="B46" s="16"/>
      <c r="C46" s="16"/>
      <c r="D46" s="16"/>
      <c r="E46" s="16"/>
      <c r="F46" s="16"/>
      <c r="G46" s="16"/>
      <c r="K46" s="1"/>
      <c r="L46" s="1"/>
      <c r="M46" s="1"/>
      <c r="N46" s="1"/>
      <c r="O46" s="1"/>
      <c r="P46" s="1"/>
      <c r="Q46" s="1"/>
      <c r="R46" s="1"/>
      <c r="S46" s="1"/>
      <c r="T46" s="1"/>
      <c r="U46" s="1"/>
      <c r="V46" s="1"/>
      <c r="W46" s="1"/>
      <c r="X46" s="1"/>
      <c r="Y46" s="1"/>
      <c r="Z46" s="1"/>
    </row>
    <row r="47" spans="1:26">
      <c r="A47" s="1"/>
      <c r="B47" s="16"/>
      <c r="C47" s="16"/>
      <c r="D47" s="16"/>
      <c r="E47" s="16"/>
      <c r="F47" s="16"/>
      <c r="G47" s="16"/>
      <c r="K47" s="1"/>
      <c r="L47" s="1"/>
      <c r="M47" s="1"/>
      <c r="N47" s="1"/>
      <c r="O47" s="1"/>
      <c r="P47" s="1"/>
      <c r="Q47" s="1"/>
      <c r="R47" s="1"/>
      <c r="S47" s="1"/>
      <c r="T47" s="1"/>
      <c r="U47" s="1"/>
      <c r="V47" s="1"/>
      <c r="W47" s="1"/>
      <c r="X47" s="1"/>
      <c r="Y47" s="1"/>
      <c r="Z47" s="1"/>
    </row>
    <row r="48" spans="1:26">
      <c r="A48" s="1"/>
      <c r="B48" s="16"/>
      <c r="C48" s="16"/>
      <c r="D48" s="16"/>
      <c r="E48" s="16"/>
      <c r="F48" s="16"/>
      <c r="G48" s="16"/>
      <c r="K48" s="1"/>
      <c r="L48" s="1"/>
      <c r="M48" s="1"/>
      <c r="N48" s="1"/>
      <c r="O48" s="1"/>
      <c r="P48" s="1"/>
      <c r="Q48" s="1"/>
      <c r="R48" s="1"/>
      <c r="S48" s="1"/>
      <c r="T48" s="1"/>
      <c r="U48" s="1"/>
      <c r="V48" s="1"/>
      <c r="W48" s="1"/>
      <c r="X48" s="1"/>
      <c r="Y48" s="1"/>
      <c r="Z48" s="1"/>
    </row>
    <row r="49" spans="1:26">
      <c r="A49" s="1"/>
      <c r="B49" s="16"/>
      <c r="C49" s="16"/>
      <c r="D49" s="16"/>
      <c r="E49" s="16"/>
      <c r="F49" s="16"/>
      <c r="G49" s="16"/>
      <c r="K49" s="1"/>
      <c r="L49" s="1"/>
      <c r="M49" s="1"/>
      <c r="N49" s="1"/>
      <c r="O49" s="1"/>
      <c r="P49" s="1"/>
      <c r="Q49" s="1"/>
      <c r="R49" s="1"/>
      <c r="S49" s="1"/>
      <c r="T49" s="1"/>
      <c r="U49" s="1"/>
      <c r="V49" s="1"/>
      <c r="W49" s="1"/>
      <c r="X49" s="1"/>
      <c r="Y49" s="1"/>
      <c r="Z49" s="1"/>
    </row>
    <row r="50" spans="1:26">
      <c r="A50" s="1"/>
      <c r="B50" s="16"/>
      <c r="C50" s="16"/>
      <c r="D50" s="16"/>
      <c r="E50" s="16"/>
      <c r="F50" s="16"/>
      <c r="G50" s="16"/>
      <c r="K50" s="1"/>
      <c r="L50" s="1"/>
      <c r="M50" s="1"/>
      <c r="N50" s="1"/>
      <c r="O50" s="1"/>
      <c r="P50" s="1"/>
      <c r="Q50" s="1"/>
      <c r="R50" s="1"/>
      <c r="S50" s="1"/>
      <c r="T50" s="1"/>
      <c r="U50" s="1"/>
      <c r="V50" s="1"/>
      <c r="W50" s="1"/>
      <c r="X50" s="1"/>
      <c r="Y50" s="1"/>
      <c r="Z50" s="1"/>
    </row>
    <row r="51" spans="1:26">
      <c r="A51" s="1"/>
      <c r="B51" s="16"/>
      <c r="C51" s="16"/>
      <c r="D51" s="16"/>
      <c r="E51" s="16"/>
      <c r="F51" s="16"/>
      <c r="G51" s="16"/>
      <c r="K51" s="1"/>
      <c r="L51" s="1"/>
      <c r="M51" s="1"/>
      <c r="N51" s="1"/>
      <c r="O51" s="1"/>
      <c r="P51" s="1"/>
      <c r="Q51" s="1"/>
      <c r="R51" s="1"/>
      <c r="S51" s="1"/>
      <c r="T51" s="1"/>
      <c r="U51" s="1"/>
      <c r="V51" s="1"/>
      <c r="W51" s="1"/>
      <c r="X51" s="1"/>
      <c r="Y51" s="1"/>
      <c r="Z51" s="1"/>
    </row>
    <row r="52" spans="1:26">
      <c r="A52" s="1"/>
      <c r="B52" s="16"/>
      <c r="C52" s="16"/>
      <c r="D52" s="16"/>
      <c r="E52" s="16"/>
      <c r="F52" s="16"/>
      <c r="G52" s="16"/>
      <c r="K52" s="1"/>
      <c r="L52" s="1"/>
      <c r="M52" s="1"/>
      <c r="N52" s="1"/>
      <c r="O52" s="1"/>
      <c r="P52" s="1"/>
      <c r="Q52" s="1"/>
      <c r="R52" s="1"/>
      <c r="S52" s="1"/>
      <c r="T52" s="1"/>
      <c r="U52" s="1"/>
      <c r="V52" s="1"/>
      <c r="W52" s="1"/>
      <c r="X52" s="1"/>
      <c r="Y52" s="1"/>
      <c r="Z52" s="1"/>
    </row>
    <row r="53" spans="1:26">
      <c r="A53" s="1"/>
      <c r="B53" s="16"/>
      <c r="C53" s="16"/>
      <c r="D53" s="16"/>
      <c r="E53" s="16"/>
      <c r="F53" s="16"/>
      <c r="G53" s="16"/>
      <c r="K53" s="1"/>
      <c r="L53" s="1"/>
      <c r="M53" s="1"/>
      <c r="N53" s="1"/>
      <c r="O53" s="1"/>
      <c r="P53" s="1"/>
      <c r="Q53" s="1"/>
      <c r="R53" s="1"/>
      <c r="S53" s="1"/>
      <c r="T53" s="1"/>
      <c r="U53" s="1"/>
      <c r="V53" s="1"/>
      <c r="W53" s="1"/>
      <c r="X53" s="1"/>
      <c r="Y53" s="1"/>
      <c r="Z53" s="1"/>
    </row>
    <row r="54" spans="1:26">
      <c r="A54" s="1"/>
      <c r="B54" s="16"/>
      <c r="C54" s="16"/>
      <c r="D54" s="16"/>
      <c r="E54" s="16"/>
      <c r="F54" s="16"/>
      <c r="G54" s="16"/>
      <c r="K54" s="1"/>
      <c r="L54" s="1"/>
      <c r="M54" s="1"/>
      <c r="N54" s="1"/>
      <c r="O54" s="1"/>
      <c r="P54" s="1"/>
      <c r="Q54" s="1"/>
      <c r="R54" s="1"/>
      <c r="S54" s="1"/>
      <c r="T54" s="1"/>
      <c r="U54" s="1"/>
      <c r="V54" s="1"/>
      <c r="W54" s="1"/>
      <c r="X54" s="1"/>
      <c r="Y54" s="1"/>
      <c r="Z54" s="1"/>
    </row>
    <row r="55" spans="1:26">
      <c r="A55" s="1"/>
      <c r="B55" s="16"/>
      <c r="C55" s="16"/>
      <c r="D55" s="16"/>
      <c r="E55" s="16"/>
      <c r="F55" s="16"/>
      <c r="G55" s="16"/>
      <c r="K55" s="1"/>
      <c r="L55" s="1"/>
      <c r="M55" s="1"/>
      <c r="N55" s="1"/>
      <c r="O55" s="1"/>
      <c r="P55" s="1"/>
      <c r="Q55" s="1"/>
      <c r="R55" s="1"/>
      <c r="S55" s="1"/>
      <c r="T55" s="1"/>
      <c r="U55" s="1"/>
      <c r="V55" s="1"/>
      <c r="W55" s="1"/>
      <c r="X55" s="1"/>
      <c r="Y55" s="1"/>
      <c r="Z55" s="1"/>
    </row>
    <row r="56" spans="1:26">
      <c r="A56" s="1"/>
      <c r="B56" s="16"/>
      <c r="C56" s="16"/>
      <c r="D56" s="16"/>
      <c r="E56" s="16"/>
      <c r="F56" s="16"/>
      <c r="G56" s="16"/>
      <c r="K56" s="1"/>
      <c r="L56" s="1"/>
      <c r="M56" s="1"/>
      <c r="N56" s="1"/>
      <c r="O56" s="1"/>
      <c r="P56" s="1"/>
      <c r="Q56" s="1"/>
      <c r="R56" s="1"/>
      <c r="S56" s="1"/>
      <c r="T56" s="1"/>
      <c r="U56" s="1"/>
      <c r="V56" s="1"/>
      <c r="W56" s="1"/>
      <c r="X56" s="1"/>
      <c r="Y56" s="1"/>
      <c r="Z56" s="1"/>
    </row>
    <row r="57" spans="1:26">
      <c r="A57" s="1"/>
      <c r="B57" s="16"/>
      <c r="C57" s="16"/>
      <c r="D57" s="16"/>
      <c r="E57" s="16"/>
      <c r="F57" s="16"/>
      <c r="G57" s="16"/>
      <c r="K57" s="1"/>
      <c r="L57" s="1"/>
      <c r="M57" s="1"/>
      <c r="N57" s="1"/>
      <c r="O57" s="1"/>
      <c r="P57" s="1"/>
      <c r="Q57" s="1"/>
      <c r="R57" s="1"/>
      <c r="S57" s="1"/>
      <c r="T57" s="1"/>
      <c r="U57" s="1"/>
      <c r="V57" s="1"/>
      <c r="W57" s="1"/>
      <c r="X57" s="1"/>
      <c r="Y57" s="1"/>
      <c r="Z57" s="1"/>
    </row>
    <row r="58" spans="1:26">
      <c r="A58" s="1"/>
      <c r="B58" s="16"/>
      <c r="C58" s="16"/>
      <c r="D58" s="16"/>
      <c r="E58" s="16"/>
      <c r="F58" s="16"/>
      <c r="G58" s="16"/>
      <c r="K58" s="1"/>
      <c r="L58" s="1"/>
      <c r="M58" s="1"/>
      <c r="N58" s="1"/>
      <c r="O58" s="1"/>
      <c r="P58" s="1"/>
      <c r="Q58" s="1"/>
      <c r="R58" s="1"/>
      <c r="S58" s="1"/>
      <c r="T58" s="1"/>
      <c r="U58" s="1"/>
      <c r="V58" s="1"/>
      <c r="W58" s="1"/>
      <c r="X58" s="1"/>
      <c r="Y58" s="1"/>
      <c r="Z58" s="1"/>
    </row>
    <row r="59" spans="1:26">
      <c r="A59" s="1"/>
      <c r="B59" s="16"/>
      <c r="C59" s="16"/>
      <c r="D59" s="16"/>
      <c r="E59" s="16"/>
      <c r="F59" s="16"/>
      <c r="G59" s="16"/>
      <c r="K59" s="1"/>
      <c r="L59" s="1"/>
      <c r="M59" s="1"/>
      <c r="N59" s="1"/>
      <c r="O59" s="1"/>
      <c r="P59" s="1"/>
      <c r="Q59" s="1"/>
      <c r="R59" s="1"/>
      <c r="S59" s="1"/>
      <c r="T59" s="1"/>
      <c r="U59" s="1"/>
      <c r="V59" s="1"/>
      <c r="W59" s="1"/>
      <c r="X59" s="1"/>
      <c r="Y59" s="1"/>
      <c r="Z59" s="1"/>
    </row>
    <row r="60" spans="1:26">
      <c r="A60" s="1"/>
      <c r="B60" s="16"/>
      <c r="C60" s="16"/>
      <c r="D60" s="16"/>
      <c r="E60" s="16"/>
      <c r="F60" s="16"/>
      <c r="G60" s="16"/>
      <c r="K60" s="1"/>
      <c r="L60" s="1"/>
      <c r="M60" s="1"/>
      <c r="N60" s="1"/>
      <c r="O60" s="1"/>
      <c r="P60" s="1"/>
      <c r="Q60" s="1"/>
      <c r="R60" s="1"/>
      <c r="S60" s="1"/>
      <c r="T60" s="1"/>
      <c r="U60" s="1"/>
      <c r="V60" s="1"/>
      <c r="W60" s="1"/>
      <c r="X60" s="1"/>
      <c r="Y60" s="1"/>
      <c r="Z60" s="1"/>
    </row>
    <row r="61" spans="1:26">
      <c r="A61" s="1"/>
      <c r="B61" s="16"/>
      <c r="C61" s="16"/>
      <c r="D61" s="16"/>
      <c r="E61" s="16"/>
      <c r="F61" s="16"/>
      <c r="G61" s="16"/>
      <c r="K61" s="1"/>
      <c r="L61" s="1"/>
      <c r="M61" s="1"/>
      <c r="N61" s="1"/>
      <c r="O61" s="1"/>
      <c r="P61" s="1"/>
      <c r="Q61" s="1"/>
      <c r="R61" s="1"/>
      <c r="S61" s="1"/>
      <c r="T61" s="1"/>
      <c r="U61" s="1"/>
      <c r="V61" s="1"/>
      <c r="W61" s="1"/>
      <c r="X61" s="1"/>
      <c r="Y61" s="1"/>
      <c r="Z61" s="1"/>
    </row>
    <row r="62" spans="1:26">
      <c r="A62" s="1"/>
      <c r="B62" s="16"/>
      <c r="C62" s="16"/>
      <c r="D62" s="16"/>
      <c r="E62" s="16"/>
      <c r="F62" s="16"/>
      <c r="G62" s="16"/>
      <c r="K62" s="1"/>
      <c r="L62" s="1"/>
      <c r="M62" s="1"/>
      <c r="N62" s="1"/>
      <c r="O62" s="1"/>
      <c r="P62" s="1"/>
      <c r="Q62" s="1"/>
      <c r="R62" s="1"/>
      <c r="S62" s="1"/>
      <c r="T62" s="1"/>
      <c r="U62" s="1"/>
      <c r="V62" s="1"/>
      <c r="W62" s="1"/>
      <c r="X62" s="1"/>
      <c r="Y62" s="1"/>
      <c r="Z62" s="1"/>
    </row>
    <row r="63" spans="1:26">
      <c r="A63" s="1"/>
      <c r="B63" s="16"/>
      <c r="C63" s="16"/>
      <c r="D63" s="16"/>
      <c r="E63" s="16"/>
      <c r="F63" s="16"/>
      <c r="G63" s="16"/>
      <c r="K63" s="1"/>
      <c r="L63" s="1"/>
      <c r="M63" s="1"/>
      <c r="N63" s="1"/>
      <c r="O63" s="1"/>
      <c r="P63" s="1"/>
      <c r="Q63" s="1"/>
      <c r="R63" s="1"/>
      <c r="S63" s="1"/>
      <c r="T63" s="1"/>
      <c r="U63" s="1"/>
      <c r="V63" s="1"/>
      <c r="W63" s="1"/>
      <c r="X63" s="1"/>
      <c r="Y63" s="1"/>
      <c r="Z63" s="1"/>
    </row>
    <row r="64" spans="1:26">
      <c r="A64" s="1"/>
      <c r="B64" s="16"/>
      <c r="C64" s="16"/>
      <c r="D64" s="16"/>
      <c r="E64" s="16"/>
      <c r="F64" s="16"/>
      <c r="G64" s="16"/>
      <c r="K64" s="1"/>
      <c r="L64" s="1"/>
      <c r="M64" s="1"/>
      <c r="N64" s="1"/>
      <c r="O64" s="1"/>
      <c r="P64" s="1"/>
      <c r="Q64" s="1"/>
      <c r="R64" s="1"/>
      <c r="S64" s="1"/>
      <c r="T64" s="1"/>
      <c r="U64" s="1"/>
      <c r="V64" s="1"/>
      <c r="W64" s="1"/>
      <c r="X64" s="1"/>
      <c r="Y64" s="1"/>
      <c r="Z64" s="1"/>
    </row>
    <row r="65" spans="1:26">
      <c r="A65" s="1"/>
      <c r="B65" s="16"/>
      <c r="C65" s="16"/>
      <c r="D65" s="16"/>
      <c r="E65" s="16"/>
      <c r="F65" s="16"/>
      <c r="G65" s="16"/>
      <c r="K65" s="1"/>
      <c r="L65" s="1"/>
      <c r="M65" s="1"/>
      <c r="N65" s="1"/>
      <c r="O65" s="1"/>
      <c r="P65" s="1"/>
      <c r="Q65" s="1"/>
      <c r="R65" s="1"/>
      <c r="S65" s="1"/>
      <c r="T65" s="1"/>
      <c r="U65" s="1"/>
      <c r="V65" s="1"/>
      <c r="W65" s="1"/>
      <c r="X65" s="1"/>
      <c r="Y65" s="1"/>
      <c r="Z65" s="1"/>
    </row>
    <row r="66" spans="1:26">
      <c r="A66" s="1"/>
      <c r="B66" s="16"/>
      <c r="C66" s="16"/>
      <c r="D66" s="16"/>
      <c r="E66" s="16"/>
      <c r="F66" s="16"/>
      <c r="G66" s="16"/>
      <c r="K66" s="1"/>
      <c r="L66" s="1"/>
      <c r="M66" s="1"/>
      <c r="N66" s="1"/>
      <c r="O66" s="1"/>
      <c r="P66" s="1"/>
      <c r="Q66" s="1"/>
      <c r="R66" s="1"/>
      <c r="S66" s="1"/>
      <c r="T66" s="1"/>
      <c r="U66" s="1"/>
      <c r="V66" s="1"/>
      <c r="W66" s="1"/>
      <c r="X66" s="1"/>
      <c r="Y66" s="1"/>
      <c r="Z66" s="1"/>
    </row>
    <row r="67" spans="1:26">
      <c r="A67" s="1"/>
      <c r="B67" s="16"/>
      <c r="C67" s="16"/>
      <c r="D67" s="16"/>
      <c r="E67" s="16"/>
      <c r="F67" s="16"/>
      <c r="G67" s="16"/>
      <c r="K67" s="1"/>
      <c r="L67" s="1"/>
      <c r="M67" s="1"/>
      <c r="N67" s="1"/>
      <c r="O67" s="1"/>
      <c r="P67" s="1"/>
      <c r="Q67" s="1"/>
      <c r="R67" s="1"/>
      <c r="S67" s="1"/>
      <c r="T67" s="1"/>
      <c r="U67" s="1"/>
      <c r="V67" s="1"/>
      <c r="W67" s="1"/>
      <c r="X67" s="1"/>
      <c r="Y67" s="1"/>
      <c r="Z67" s="1"/>
    </row>
    <row r="68" spans="1:26">
      <c r="A68" s="1"/>
      <c r="B68" s="16"/>
      <c r="C68" s="16"/>
      <c r="D68" s="16"/>
      <c r="E68" s="16"/>
      <c r="F68" s="16"/>
      <c r="G68" s="16"/>
      <c r="K68" s="1"/>
      <c r="L68" s="1"/>
      <c r="M68" s="1"/>
      <c r="N68" s="1"/>
      <c r="O68" s="1"/>
      <c r="P68" s="1"/>
      <c r="Q68" s="1"/>
      <c r="R68" s="1"/>
      <c r="S68" s="1"/>
      <c r="T68" s="1"/>
      <c r="U68" s="1"/>
      <c r="V68" s="1"/>
      <c r="W68" s="1"/>
      <c r="X68" s="1"/>
      <c r="Y68" s="1"/>
      <c r="Z68" s="1"/>
    </row>
    <row r="69" spans="1:26">
      <c r="A69" s="1"/>
      <c r="B69" s="16"/>
      <c r="C69" s="16"/>
      <c r="D69" s="16"/>
      <c r="E69" s="16"/>
      <c r="F69" s="16"/>
      <c r="G69" s="16"/>
      <c r="K69" s="1"/>
      <c r="L69" s="1"/>
      <c r="M69" s="1"/>
      <c r="N69" s="1"/>
      <c r="O69" s="1"/>
      <c r="P69" s="1"/>
      <c r="Q69" s="1"/>
      <c r="R69" s="1"/>
      <c r="S69" s="1"/>
      <c r="T69" s="1"/>
      <c r="U69" s="1"/>
      <c r="V69" s="1"/>
      <c r="W69" s="1"/>
      <c r="X69" s="1"/>
      <c r="Y69" s="1"/>
      <c r="Z69" s="1"/>
    </row>
    <row r="70" spans="1:26">
      <c r="A70" s="1"/>
      <c r="B70" s="16"/>
      <c r="C70" s="16"/>
      <c r="D70" s="16"/>
      <c r="E70" s="16"/>
      <c r="F70" s="16"/>
      <c r="G70" s="16"/>
      <c r="K70" s="1"/>
      <c r="L70" s="1"/>
      <c r="M70" s="1"/>
      <c r="N70" s="1"/>
      <c r="O70" s="1"/>
      <c r="P70" s="1"/>
      <c r="Q70" s="1"/>
      <c r="R70" s="1"/>
      <c r="S70" s="1"/>
      <c r="T70" s="1"/>
      <c r="U70" s="1"/>
      <c r="V70" s="1"/>
      <c r="W70" s="1"/>
      <c r="X70" s="1"/>
      <c r="Y70" s="1"/>
      <c r="Z70" s="1"/>
    </row>
    <row r="71" spans="1:26">
      <c r="A71" s="1"/>
      <c r="B71" s="16"/>
      <c r="C71" s="16"/>
      <c r="D71" s="16"/>
      <c r="E71" s="16"/>
      <c r="F71" s="16"/>
      <c r="G71" s="16"/>
      <c r="K71" s="1"/>
      <c r="L71" s="1"/>
      <c r="M71" s="1"/>
      <c r="N71" s="1"/>
      <c r="O71" s="1"/>
      <c r="P71" s="1"/>
      <c r="Q71" s="1"/>
      <c r="R71" s="1"/>
      <c r="S71" s="1"/>
      <c r="T71" s="1"/>
      <c r="U71" s="1"/>
      <c r="V71" s="1"/>
      <c r="W71" s="1"/>
      <c r="X71" s="1"/>
      <c r="Y71" s="1"/>
      <c r="Z71" s="1"/>
    </row>
    <row r="72" spans="1:26">
      <c r="A72" s="1"/>
      <c r="B72" s="16"/>
      <c r="C72" s="16"/>
      <c r="D72" s="16"/>
      <c r="E72" s="16"/>
      <c r="F72" s="16"/>
      <c r="G72" s="16"/>
      <c r="K72" s="1"/>
      <c r="L72" s="1"/>
      <c r="M72" s="1"/>
      <c r="N72" s="1"/>
      <c r="O72" s="1"/>
      <c r="P72" s="1"/>
      <c r="Q72" s="1"/>
      <c r="R72" s="1"/>
      <c r="S72" s="1"/>
      <c r="T72" s="1"/>
      <c r="U72" s="1"/>
      <c r="V72" s="1"/>
      <c r="W72" s="1"/>
      <c r="X72" s="1"/>
      <c r="Y72" s="1"/>
      <c r="Z72" s="1"/>
    </row>
    <row r="73" spans="1:26">
      <c r="A73" s="1"/>
      <c r="B73" s="16"/>
      <c r="C73" s="16"/>
      <c r="D73" s="16"/>
      <c r="E73" s="16"/>
      <c r="F73" s="16"/>
      <c r="G73" s="16"/>
      <c r="K73" s="1"/>
      <c r="L73" s="1"/>
      <c r="M73" s="1"/>
      <c r="N73" s="1"/>
      <c r="O73" s="1"/>
      <c r="P73" s="1"/>
      <c r="Q73" s="1"/>
      <c r="R73" s="1"/>
      <c r="S73" s="1"/>
      <c r="T73" s="1"/>
      <c r="U73" s="1"/>
      <c r="V73" s="1"/>
      <c r="W73" s="1"/>
      <c r="X73" s="1"/>
      <c r="Y73" s="1"/>
      <c r="Z73" s="1"/>
    </row>
    <row r="74" spans="1:26">
      <c r="A74" s="1"/>
      <c r="B74" s="16"/>
      <c r="C74" s="16"/>
      <c r="D74" s="16"/>
      <c r="E74" s="16"/>
      <c r="F74" s="16"/>
      <c r="G74" s="16"/>
      <c r="K74" s="1"/>
      <c r="L74" s="1"/>
      <c r="M74" s="1"/>
      <c r="N74" s="1"/>
      <c r="O74" s="1"/>
      <c r="P74" s="1"/>
      <c r="Q74" s="1"/>
      <c r="R74" s="1"/>
      <c r="S74" s="1"/>
      <c r="T74" s="1"/>
      <c r="U74" s="1"/>
      <c r="V74" s="1"/>
      <c r="W74" s="1"/>
      <c r="X74" s="1"/>
      <c r="Y74" s="1"/>
      <c r="Z74" s="1"/>
    </row>
    <row r="75" spans="1:26">
      <c r="A75" s="1"/>
      <c r="B75" s="16"/>
      <c r="C75" s="16"/>
      <c r="D75" s="16"/>
      <c r="E75" s="16"/>
      <c r="F75" s="16"/>
      <c r="G75" s="16"/>
      <c r="K75" s="1"/>
      <c r="L75" s="1"/>
      <c r="M75" s="1"/>
      <c r="N75" s="1"/>
      <c r="O75" s="1"/>
      <c r="P75" s="1"/>
      <c r="Q75" s="1"/>
      <c r="R75" s="1"/>
      <c r="S75" s="1"/>
      <c r="T75" s="1"/>
      <c r="U75" s="1"/>
      <c r="V75" s="1"/>
      <c r="W75" s="1"/>
      <c r="X75" s="1"/>
      <c r="Y75" s="1"/>
      <c r="Z75" s="1"/>
    </row>
    <row r="76" spans="1:26">
      <c r="A76" s="1"/>
      <c r="B76" s="16"/>
      <c r="C76" s="16"/>
      <c r="D76" s="16"/>
      <c r="E76" s="16"/>
      <c r="F76" s="16"/>
      <c r="G76" s="16"/>
      <c r="K76" s="1"/>
      <c r="L76" s="1"/>
      <c r="M76" s="1"/>
      <c r="N76" s="1"/>
      <c r="O76" s="1"/>
      <c r="P76" s="1"/>
      <c r="Q76" s="1"/>
      <c r="R76" s="1"/>
      <c r="S76" s="1"/>
      <c r="T76" s="1"/>
      <c r="U76" s="1"/>
      <c r="V76" s="1"/>
      <c r="W76" s="1"/>
      <c r="X76" s="1"/>
      <c r="Y76" s="1"/>
      <c r="Z76" s="1"/>
    </row>
    <row r="77" spans="1:26">
      <c r="A77" s="1"/>
      <c r="B77" s="16"/>
      <c r="C77" s="16"/>
      <c r="D77" s="16"/>
      <c r="E77" s="16"/>
      <c r="F77" s="16"/>
      <c r="G77" s="16"/>
      <c r="K77" s="1"/>
      <c r="L77" s="1"/>
      <c r="M77" s="1"/>
      <c r="N77" s="1"/>
      <c r="O77" s="1"/>
      <c r="P77" s="1"/>
      <c r="Q77" s="1"/>
      <c r="R77" s="1"/>
      <c r="S77" s="1"/>
      <c r="T77" s="1"/>
      <c r="U77" s="1"/>
      <c r="V77" s="1"/>
      <c r="W77" s="1"/>
      <c r="X77" s="1"/>
      <c r="Y77" s="1"/>
      <c r="Z77" s="1"/>
    </row>
    <row r="78" spans="1:26">
      <c r="A78" s="1"/>
      <c r="B78" s="16"/>
      <c r="C78" s="16"/>
      <c r="D78" s="16"/>
      <c r="E78" s="16"/>
      <c r="F78" s="16"/>
      <c r="G78" s="16"/>
      <c r="K78" s="1"/>
      <c r="L78" s="1"/>
      <c r="M78" s="1"/>
      <c r="N78" s="1"/>
      <c r="O78" s="1"/>
      <c r="P78" s="1"/>
      <c r="Q78" s="1"/>
      <c r="R78" s="1"/>
      <c r="S78" s="1"/>
      <c r="T78" s="1"/>
      <c r="U78" s="1"/>
      <c r="V78" s="1"/>
      <c r="W78" s="1"/>
      <c r="X78" s="1"/>
      <c r="Y78" s="1"/>
      <c r="Z78" s="1"/>
    </row>
    <row r="79" spans="1:26">
      <c r="A79" s="1"/>
      <c r="B79" s="16"/>
      <c r="C79" s="16"/>
      <c r="D79" s="16"/>
      <c r="E79" s="16"/>
      <c r="F79" s="16"/>
      <c r="G79" s="16"/>
      <c r="K79" s="1"/>
      <c r="L79" s="1"/>
      <c r="M79" s="1"/>
      <c r="N79" s="1"/>
      <c r="O79" s="1"/>
      <c r="P79" s="1"/>
      <c r="Q79" s="1"/>
      <c r="R79" s="1"/>
      <c r="S79" s="1"/>
      <c r="T79" s="1"/>
      <c r="U79" s="1"/>
      <c r="V79" s="1"/>
      <c r="W79" s="1"/>
      <c r="X79" s="1"/>
      <c r="Y79" s="1"/>
      <c r="Z79" s="1"/>
    </row>
    <row r="80" spans="1:26">
      <c r="A80" s="1"/>
      <c r="B80" s="16"/>
      <c r="C80" s="16"/>
      <c r="D80" s="16"/>
      <c r="E80" s="16"/>
      <c r="F80" s="16"/>
      <c r="G80" s="16"/>
      <c r="K80" s="1"/>
      <c r="L80" s="1"/>
      <c r="M80" s="1"/>
      <c r="N80" s="1"/>
      <c r="O80" s="1"/>
      <c r="P80" s="1"/>
      <c r="Q80" s="1"/>
      <c r="R80" s="1"/>
      <c r="S80" s="1"/>
      <c r="T80" s="1"/>
      <c r="U80" s="1"/>
      <c r="V80" s="1"/>
      <c r="W80" s="1"/>
      <c r="X80" s="1"/>
      <c r="Y80" s="1"/>
      <c r="Z80" s="1"/>
    </row>
    <row r="81" spans="1:26">
      <c r="A81" s="1"/>
      <c r="B81" s="16"/>
      <c r="C81" s="16"/>
      <c r="D81" s="16"/>
      <c r="E81" s="16"/>
      <c r="F81" s="16"/>
      <c r="G81" s="16"/>
      <c r="K81" s="1"/>
      <c r="L81" s="1"/>
      <c r="M81" s="1"/>
      <c r="N81" s="1"/>
      <c r="O81" s="1"/>
      <c r="P81" s="1"/>
      <c r="Q81" s="1"/>
      <c r="R81" s="1"/>
      <c r="S81" s="1"/>
      <c r="T81" s="1"/>
      <c r="U81" s="1"/>
      <c r="V81" s="1"/>
      <c r="W81" s="1"/>
      <c r="X81" s="1"/>
      <c r="Y81" s="1"/>
      <c r="Z81" s="1"/>
    </row>
    <row r="82" spans="1:26">
      <c r="A82" s="1"/>
      <c r="B82" s="16"/>
      <c r="C82" s="16"/>
      <c r="D82" s="16"/>
      <c r="E82" s="16"/>
      <c r="F82" s="16"/>
      <c r="G82" s="16"/>
      <c r="K82" s="1"/>
      <c r="L82" s="1"/>
      <c r="M82" s="1"/>
      <c r="N82" s="1"/>
      <c r="O82" s="1"/>
      <c r="P82" s="1"/>
      <c r="Q82" s="1"/>
      <c r="R82" s="1"/>
      <c r="S82" s="1"/>
      <c r="T82" s="1"/>
      <c r="U82" s="1"/>
      <c r="V82" s="1"/>
      <c r="W82" s="1"/>
      <c r="X82" s="1"/>
      <c r="Y82" s="1"/>
      <c r="Z82" s="1"/>
    </row>
    <row r="83" spans="1:26">
      <c r="A83" s="1"/>
      <c r="B83" s="16"/>
      <c r="C83" s="16"/>
      <c r="D83" s="16"/>
      <c r="E83" s="16"/>
      <c r="F83" s="16"/>
      <c r="G83" s="16"/>
      <c r="K83" s="1"/>
      <c r="L83" s="1"/>
      <c r="M83" s="1"/>
      <c r="N83" s="1"/>
      <c r="O83" s="1"/>
      <c r="P83" s="1"/>
      <c r="Q83" s="1"/>
      <c r="R83" s="1"/>
      <c r="S83" s="1"/>
      <c r="T83" s="1"/>
      <c r="U83" s="1"/>
      <c r="V83" s="1"/>
      <c r="W83" s="1"/>
      <c r="X83" s="1"/>
      <c r="Y83" s="1"/>
      <c r="Z83" s="1"/>
    </row>
    <row r="84" spans="1:26">
      <c r="A84" s="1"/>
      <c r="B84" s="16"/>
      <c r="C84" s="16"/>
      <c r="D84" s="16"/>
      <c r="E84" s="16"/>
      <c r="F84" s="16"/>
      <c r="G84" s="16"/>
      <c r="K84" s="1"/>
      <c r="L84" s="1"/>
      <c r="M84" s="1"/>
      <c r="N84" s="1"/>
      <c r="O84" s="1"/>
      <c r="P84" s="1"/>
      <c r="Q84" s="1"/>
      <c r="R84" s="1"/>
      <c r="S84" s="1"/>
      <c r="T84" s="1"/>
      <c r="U84" s="1"/>
      <c r="V84" s="1"/>
      <c r="W84" s="1"/>
      <c r="X84" s="1"/>
      <c r="Y84" s="1"/>
      <c r="Z84" s="1"/>
    </row>
    <row r="85" spans="1:26">
      <c r="A85" s="1"/>
      <c r="B85" s="16"/>
      <c r="C85" s="16"/>
      <c r="D85" s="16"/>
      <c r="E85" s="16"/>
      <c r="F85" s="16"/>
      <c r="G85" s="16"/>
      <c r="K85" s="1"/>
      <c r="L85" s="1"/>
      <c r="M85" s="1"/>
      <c r="N85" s="1"/>
      <c r="O85" s="1"/>
      <c r="P85" s="1"/>
      <c r="Q85" s="1"/>
      <c r="R85" s="1"/>
      <c r="S85" s="1"/>
      <c r="T85" s="1"/>
      <c r="U85" s="1"/>
      <c r="V85" s="1"/>
      <c r="W85" s="1"/>
      <c r="X85" s="1"/>
      <c r="Y85" s="1"/>
      <c r="Z85" s="1"/>
    </row>
    <row r="86" spans="1:26">
      <c r="A86" s="1"/>
      <c r="B86" s="16"/>
      <c r="C86" s="16"/>
      <c r="D86" s="16"/>
      <c r="E86" s="16"/>
      <c r="F86" s="16"/>
      <c r="G86" s="16"/>
      <c r="K86" s="1"/>
      <c r="L86" s="1"/>
      <c r="M86" s="1"/>
      <c r="N86" s="1"/>
      <c r="O86" s="1"/>
      <c r="P86" s="1"/>
      <c r="Q86" s="1"/>
      <c r="R86" s="1"/>
      <c r="S86" s="1"/>
      <c r="T86" s="1"/>
      <c r="U86" s="1"/>
      <c r="V86" s="1"/>
      <c r="W86" s="1"/>
      <c r="X86" s="1"/>
      <c r="Y86" s="1"/>
      <c r="Z86" s="1"/>
    </row>
    <row r="87" spans="1:26">
      <c r="A87" s="1"/>
      <c r="B87" s="16"/>
      <c r="C87" s="16"/>
      <c r="D87" s="16"/>
      <c r="E87" s="16"/>
      <c r="F87" s="16"/>
      <c r="G87" s="16"/>
      <c r="K87" s="1"/>
      <c r="L87" s="1"/>
      <c r="M87" s="1"/>
      <c r="N87" s="1"/>
      <c r="O87" s="1"/>
      <c r="P87" s="1"/>
      <c r="Q87" s="1"/>
      <c r="R87" s="1"/>
      <c r="S87" s="1"/>
      <c r="T87" s="1"/>
      <c r="U87" s="1"/>
      <c r="V87" s="1"/>
      <c r="W87" s="1"/>
      <c r="X87" s="1"/>
      <c r="Y87" s="1"/>
      <c r="Z87" s="1"/>
    </row>
    <row r="88" spans="1:26">
      <c r="A88" s="1"/>
      <c r="B88" s="16"/>
      <c r="C88" s="16"/>
      <c r="D88" s="16"/>
      <c r="E88" s="16"/>
      <c r="F88" s="16"/>
      <c r="G88" s="16"/>
      <c r="K88" s="1"/>
      <c r="L88" s="1"/>
      <c r="M88" s="1"/>
      <c r="N88" s="1"/>
      <c r="O88" s="1"/>
      <c r="P88" s="1"/>
      <c r="Q88" s="1"/>
      <c r="R88" s="1"/>
      <c r="S88" s="1"/>
      <c r="T88" s="1"/>
      <c r="U88" s="1"/>
      <c r="V88" s="1"/>
      <c r="W88" s="1"/>
      <c r="X88" s="1"/>
      <c r="Y88" s="1"/>
      <c r="Z88" s="1"/>
    </row>
    <row r="89" spans="1:26">
      <c r="A89" s="1"/>
      <c r="B89" s="16"/>
      <c r="C89" s="16"/>
      <c r="D89" s="16"/>
      <c r="E89" s="16"/>
      <c r="F89" s="16"/>
      <c r="G89" s="16"/>
      <c r="K89" s="1"/>
      <c r="L89" s="1"/>
      <c r="M89" s="1"/>
      <c r="N89" s="1"/>
      <c r="O89" s="1"/>
      <c r="P89" s="1"/>
      <c r="Q89" s="1"/>
      <c r="R89" s="1"/>
      <c r="S89" s="1"/>
      <c r="T89" s="1"/>
      <c r="U89" s="1"/>
      <c r="V89" s="1"/>
      <c r="W89" s="1"/>
      <c r="X89" s="1"/>
      <c r="Y89" s="1"/>
      <c r="Z89" s="1"/>
    </row>
    <row r="90" spans="1:26">
      <c r="A90" s="1"/>
      <c r="B90" s="16"/>
      <c r="C90" s="16"/>
      <c r="D90" s="16"/>
      <c r="E90" s="16"/>
      <c r="F90" s="16"/>
      <c r="G90" s="16"/>
      <c r="K90" s="1"/>
      <c r="L90" s="1"/>
      <c r="M90" s="1"/>
      <c r="N90" s="1"/>
      <c r="O90" s="1"/>
      <c r="P90" s="1"/>
      <c r="Q90" s="1"/>
      <c r="R90" s="1"/>
      <c r="S90" s="1"/>
      <c r="T90" s="1"/>
      <c r="U90" s="1"/>
      <c r="V90" s="1"/>
      <c r="W90" s="1"/>
      <c r="X90" s="1"/>
      <c r="Y90" s="1"/>
      <c r="Z90" s="1"/>
    </row>
    <row r="91" spans="1:26">
      <c r="A91" s="1"/>
      <c r="B91" s="16"/>
      <c r="C91" s="16"/>
      <c r="D91" s="16"/>
      <c r="E91" s="16"/>
      <c r="F91" s="16"/>
      <c r="G91" s="16"/>
      <c r="K91" s="1"/>
      <c r="L91" s="1"/>
      <c r="M91" s="1"/>
      <c r="N91" s="1"/>
      <c r="O91" s="1"/>
      <c r="P91" s="1"/>
      <c r="Q91" s="1"/>
      <c r="R91" s="1"/>
      <c r="S91" s="1"/>
      <c r="T91" s="1"/>
      <c r="U91" s="1"/>
      <c r="V91" s="1"/>
      <c r="W91" s="1"/>
      <c r="X91" s="1"/>
      <c r="Y91" s="1"/>
      <c r="Z91" s="1"/>
    </row>
    <row r="92" spans="1:26">
      <c r="A92" s="1"/>
      <c r="B92" s="16"/>
      <c r="C92" s="16"/>
      <c r="D92" s="16"/>
      <c r="E92" s="16"/>
      <c r="F92" s="16"/>
      <c r="G92" s="16"/>
      <c r="K92" s="1"/>
      <c r="L92" s="1"/>
      <c r="M92" s="1"/>
      <c r="N92" s="1"/>
      <c r="O92" s="1"/>
      <c r="P92" s="1"/>
      <c r="Q92" s="1"/>
      <c r="R92" s="1"/>
      <c r="S92" s="1"/>
      <c r="T92" s="1"/>
      <c r="U92" s="1"/>
      <c r="V92" s="1"/>
      <c r="W92" s="1"/>
      <c r="X92" s="1"/>
      <c r="Y92" s="1"/>
      <c r="Z92" s="1"/>
    </row>
    <row r="93" spans="1:26">
      <c r="A93" s="1"/>
      <c r="B93" s="16"/>
      <c r="C93" s="16"/>
      <c r="D93" s="16"/>
      <c r="E93" s="16"/>
      <c r="F93" s="16"/>
      <c r="G93" s="16"/>
      <c r="K93" s="1"/>
      <c r="L93" s="1"/>
      <c r="M93" s="1"/>
      <c r="N93" s="1"/>
      <c r="O93" s="1"/>
      <c r="P93" s="1"/>
      <c r="Q93" s="1"/>
      <c r="R93" s="1"/>
      <c r="S93" s="1"/>
      <c r="T93" s="1"/>
      <c r="U93" s="1"/>
      <c r="V93" s="1"/>
      <c r="W93" s="1"/>
      <c r="X93" s="1"/>
      <c r="Y93" s="1"/>
      <c r="Z93" s="1"/>
    </row>
    <row r="94" spans="1:26">
      <c r="A94" s="1"/>
      <c r="B94" s="16"/>
      <c r="C94" s="16"/>
      <c r="D94" s="16"/>
      <c r="E94" s="16"/>
      <c r="F94" s="16"/>
      <c r="G94" s="16"/>
      <c r="K94" s="1"/>
      <c r="L94" s="1"/>
      <c r="M94" s="1"/>
      <c r="N94" s="1"/>
      <c r="O94" s="1"/>
      <c r="P94" s="1"/>
      <c r="Q94" s="1"/>
      <c r="R94" s="1"/>
      <c r="S94" s="1"/>
      <c r="T94" s="1"/>
      <c r="U94" s="1"/>
      <c r="V94" s="1"/>
      <c r="W94" s="1"/>
      <c r="X94" s="1"/>
      <c r="Y94" s="1"/>
      <c r="Z94" s="1"/>
    </row>
    <row r="95" spans="1:26">
      <c r="A95" s="1"/>
      <c r="B95" s="16"/>
      <c r="C95" s="16"/>
      <c r="D95" s="16"/>
      <c r="E95" s="16"/>
      <c r="F95" s="16"/>
      <c r="G95" s="16"/>
      <c r="K95" s="1"/>
      <c r="L95" s="1"/>
      <c r="M95" s="1"/>
      <c r="N95" s="1"/>
      <c r="O95" s="1"/>
      <c r="P95" s="1"/>
      <c r="Q95" s="1"/>
      <c r="R95" s="1"/>
      <c r="S95" s="1"/>
      <c r="T95" s="1"/>
      <c r="U95" s="1"/>
      <c r="V95" s="1"/>
      <c r="W95" s="1"/>
      <c r="X95" s="1"/>
      <c r="Y95" s="1"/>
      <c r="Z95" s="1"/>
    </row>
    <row r="96" spans="1:26">
      <c r="A96" s="1"/>
      <c r="B96" s="16"/>
      <c r="C96" s="16"/>
      <c r="D96" s="16"/>
      <c r="E96" s="16"/>
      <c r="F96" s="16"/>
      <c r="G96" s="16"/>
      <c r="K96" s="1"/>
      <c r="L96" s="1"/>
      <c r="M96" s="1"/>
      <c r="N96" s="1"/>
      <c r="O96" s="1"/>
      <c r="P96" s="1"/>
      <c r="Q96" s="1"/>
      <c r="R96" s="1"/>
      <c r="S96" s="1"/>
      <c r="T96" s="1"/>
      <c r="U96" s="1"/>
      <c r="V96" s="1"/>
      <c r="W96" s="1"/>
      <c r="X96" s="1"/>
      <c r="Y96" s="1"/>
      <c r="Z96" s="1"/>
    </row>
    <row r="97" spans="1:26">
      <c r="A97" s="1"/>
      <c r="B97" s="16"/>
      <c r="C97" s="16"/>
      <c r="D97" s="16"/>
      <c r="E97" s="16"/>
      <c r="F97" s="16"/>
      <c r="G97" s="16"/>
      <c r="K97" s="1"/>
      <c r="L97" s="1"/>
      <c r="M97" s="1"/>
      <c r="N97" s="1"/>
      <c r="O97" s="1"/>
      <c r="P97" s="1"/>
      <c r="Q97" s="1"/>
      <c r="R97" s="1"/>
      <c r="S97" s="1"/>
      <c r="T97" s="1"/>
      <c r="U97" s="1"/>
      <c r="V97" s="1"/>
      <c r="W97" s="1"/>
      <c r="X97" s="1"/>
      <c r="Y97" s="1"/>
      <c r="Z97" s="1"/>
    </row>
    <row r="98" spans="1:26">
      <c r="A98" s="1"/>
      <c r="B98" s="16"/>
      <c r="C98" s="16"/>
      <c r="D98" s="16"/>
      <c r="E98" s="16"/>
      <c r="F98" s="16"/>
      <c r="G98" s="16"/>
      <c r="K98" s="1"/>
      <c r="L98" s="1"/>
      <c r="M98" s="1"/>
      <c r="N98" s="1"/>
      <c r="O98" s="1"/>
      <c r="P98" s="1"/>
      <c r="Q98" s="1"/>
      <c r="R98" s="1"/>
      <c r="S98" s="1"/>
      <c r="T98" s="1"/>
      <c r="U98" s="1"/>
      <c r="V98" s="1"/>
      <c r="W98" s="1"/>
      <c r="X98" s="1"/>
      <c r="Y98" s="1"/>
      <c r="Z98" s="1"/>
    </row>
    <row r="99" spans="1:26">
      <c r="A99" s="1"/>
      <c r="B99" s="16"/>
      <c r="C99" s="16"/>
      <c r="D99" s="16"/>
      <c r="E99" s="16"/>
      <c r="F99" s="16"/>
      <c r="G99" s="16"/>
      <c r="K99" s="1"/>
      <c r="L99" s="1"/>
      <c r="M99" s="1"/>
      <c r="N99" s="1"/>
      <c r="O99" s="1"/>
      <c r="P99" s="1"/>
      <c r="Q99" s="1"/>
      <c r="R99" s="1"/>
      <c r="S99" s="1"/>
      <c r="T99" s="1"/>
      <c r="U99" s="1"/>
      <c r="V99" s="1"/>
      <c r="W99" s="1"/>
      <c r="X99" s="1"/>
      <c r="Y99" s="1"/>
      <c r="Z99" s="1"/>
    </row>
    <row r="100" spans="1:26">
      <c r="A100" s="1"/>
      <c r="B100" s="16"/>
      <c r="C100" s="16"/>
      <c r="D100" s="16"/>
      <c r="E100" s="16"/>
      <c r="F100" s="16"/>
      <c r="G100" s="16"/>
      <c r="K100" s="1"/>
      <c r="L100" s="1"/>
      <c r="M100" s="1"/>
      <c r="N100" s="1"/>
      <c r="O100" s="1"/>
      <c r="P100" s="1"/>
      <c r="Q100" s="1"/>
      <c r="R100" s="1"/>
      <c r="S100" s="1"/>
      <c r="T100" s="1"/>
      <c r="U100" s="1"/>
      <c r="V100" s="1"/>
      <c r="W100" s="1"/>
      <c r="X100" s="1"/>
      <c r="Y100" s="1"/>
      <c r="Z100" s="1"/>
    </row>
    <row r="101" spans="1:26">
      <c r="A101" s="1"/>
      <c r="B101" s="16"/>
      <c r="C101" s="16"/>
      <c r="D101" s="16"/>
      <c r="E101" s="16"/>
      <c r="F101" s="16"/>
      <c r="G101" s="16"/>
      <c r="K101" s="1"/>
      <c r="L101" s="1"/>
      <c r="M101" s="1"/>
      <c r="N101" s="1"/>
      <c r="O101" s="1"/>
      <c r="P101" s="1"/>
      <c r="Q101" s="1"/>
      <c r="R101" s="1"/>
      <c r="S101" s="1"/>
      <c r="T101" s="1"/>
      <c r="U101" s="1"/>
      <c r="V101" s="1"/>
      <c r="W101" s="1"/>
      <c r="X101" s="1"/>
      <c r="Y101" s="1"/>
      <c r="Z101" s="1"/>
    </row>
    <row r="102" spans="1:26">
      <c r="A102" s="1"/>
      <c r="B102" s="16"/>
      <c r="C102" s="16"/>
      <c r="D102" s="16"/>
      <c r="E102" s="16"/>
      <c r="F102" s="16"/>
      <c r="G102" s="16"/>
      <c r="K102" s="1"/>
      <c r="L102" s="1"/>
      <c r="M102" s="1"/>
      <c r="N102" s="1"/>
      <c r="O102" s="1"/>
      <c r="P102" s="1"/>
      <c r="Q102" s="1"/>
      <c r="R102" s="1"/>
      <c r="S102" s="1"/>
      <c r="T102" s="1"/>
      <c r="U102" s="1"/>
      <c r="V102" s="1"/>
      <c r="W102" s="1"/>
      <c r="X102" s="1"/>
      <c r="Y102" s="1"/>
      <c r="Z102" s="1"/>
    </row>
    <row r="103" spans="1:26">
      <c r="A103" s="1"/>
      <c r="B103" s="16"/>
      <c r="C103" s="16"/>
      <c r="D103" s="16"/>
      <c r="E103" s="16"/>
      <c r="F103" s="16"/>
      <c r="G103" s="16"/>
      <c r="K103" s="1"/>
      <c r="L103" s="1"/>
      <c r="M103" s="1"/>
      <c r="N103" s="1"/>
      <c r="O103" s="1"/>
      <c r="P103" s="1"/>
      <c r="Q103" s="1"/>
      <c r="R103" s="1"/>
      <c r="S103" s="1"/>
      <c r="T103" s="1"/>
      <c r="U103" s="1"/>
      <c r="V103" s="1"/>
      <c r="W103" s="1"/>
      <c r="X103" s="1"/>
      <c r="Y103" s="1"/>
      <c r="Z103" s="1"/>
    </row>
    <row r="104" spans="1:26">
      <c r="A104" s="1"/>
      <c r="B104" s="16"/>
      <c r="C104" s="16"/>
      <c r="D104" s="16"/>
      <c r="E104" s="16"/>
      <c r="F104" s="16"/>
      <c r="G104" s="16"/>
      <c r="K104" s="1"/>
      <c r="L104" s="1"/>
      <c r="M104" s="1"/>
      <c r="N104" s="1"/>
      <c r="O104" s="1"/>
      <c r="P104" s="1"/>
      <c r="Q104" s="1"/>
      <c r="R104" s="1"/>
      <c r="S104" s="1"/>
      <c r="T104" s="1"/>
      <c r="U104" s="1"/>
      <c r="V104" s="1"/>
      <c r="W104" s="1"/>
      <c r="X104" s="1"/>
      <c r="Y104" s="1"/>
      <c r="Z104" s="1"/>
    </row>
    <row r="105" spans="1:26">
      <c r="A105" s="1"/>
      <c r="B105" s="16"/>
      <c r="C105" s="16"/>
      <c r="D105" s="16"/>
      <c r="E105" s="16"/>
      <c r="F105" s="16"/>
      <c r="G105" s="16"/>
      <c r="K105" s="1"/>
      <c r="L105" s="1"/>
      <c r="M105" s="1"/>
      <c r="N105" s="1"/>
      <c r="O105" s="1"/>
      <c r="P105" s="1"/>
      <c r="Q105" s="1"/>
      <c r="R105" s="1"/>
      <c r="S105" s="1"/>
      <c r="T105" s="1"/>
      <c r="U105" s="1"/>
      <c r="V105" s="1"/>
      <c r="W105" s="1"/>
      <c r="X105" s="1"/>
      <c r="Y105" s="1"/>
      <c r="Z105" s="1"/>
    </row>
    <row r="106" spans="1:26">
      <c r="A106" s="1"/>
      <c r="B106" s="16"/>
      <c r="C106" s="16"/>
      <c r="D106" s="16"/>
      <c r="E106" s="16"/>
      <c r="F106" s="16"/>
      <c r="G106" s="16"/>
      <c r="K106" s="1"/>
      <c r="L106" s="1"/>
      <c r="M106" s="1"/>
      <c r="N106" s="1"/>
      <c r="O106" s="1"/>
      <c r="P106" s="1"/>
      <c r="Q106" s="1"/>
      <c r="R106" s="1"/>
      <c r="S106" s="1"/>
      <c r="T106" s="1"/>
      <c r="U106" s="1"/>
      <c r="V106" s="1"/>
      <c r="W106" s="1"/>
      <c r="X106" s="1"/>
      <c r="Y106" s="1"/>
      <c r="Z106" s="1"/>
    </row>
    <row r="107" spans="1:26">
      <c r="A107" s="1"/>
      <c r="B107" s="16"/>
      <c r="C107" s="16"/>
      <c r="D107" s="16"/>
      <c r="E107" s="16"/>
      <c r="F107" s="16"/>
      <c r="G107" s="16"/>
      <c r="K107" s="1"/>
      <c r="L107" s="1"/>
      <c r="M107" s="1"/>
      <c r="N107" s="1"/>
      <c r="O107" s="1"/>
      <c r="P107" s="1"/>
      <c r="Q107" s="1"/>
      <c r="R107" s="1"/>
      <c r="S107" s="1"/>
      <c r="T107" s="1"/>
      <c r="U107" s="1"/>
      <c r="V107" s="1"/>
      <c r="W107" s="1"/>
      <c r="X107" s="1"/>
      <c r="Y107" s="1"/>
      <c r="Z107" s="1"/>
    </row>
    <row r="108" spans="1:26">
      <c r="A108" s="1"/>
      <c r="B108" s="16"/>
      <c r="C108" s="16"/>
      <c r="D108" s="16"/>
      <c r="E108" s="16"/>
      <c r="F108" s="16"/>
      <c r="G108" s="16"/>
      <c r="K108" s="1"/>
      <c r="L108" s="1"/>
      <c r="M108" s="1"/>
      <c r="N108" s="1"/>
      <c r="O108" s="1"/>
      <c r="P108" s="1"/>
      <c r="Q108" s="1"/>
      <c r="R108" s="1"/>
      <c r="S108" s="1"/>
      <c r="T108" s="1"/>
      <c r="U108" s="1"/>
      <c r="V108" s="1"/>
      <c r="W108" s="1"/>
      <c r="X108" s="1"/>
      <c r="Y108" s="1"/>
      <c r="Z108" s="1"/>
    </row>
    <row r="109" spans="1:26">
      <c r="A109" s="1"/>
      <c r="B109" s="16"/>
      <c r="C109" s="16"/>
      <c r="D109" s="16"/>
      <c r="E109" s="16"/>
      <c r="F109" s="16"/>
      <c r="G109" s="16"/>
      <c r="K109" s="1"/>
      <c r="L109" s="1"/>
      <c r="M109" s="1"/>
      <c r="N109" s="1"/>
      <c r="O109" s="1"/>
      <c r="P109" s="1"/>
      <c r="Q109" s="1"/>
      <c r="R109" s="1"/>
      <c r="S109" s="1"/>
      <c r="T109" s="1"/>
      <c r="U109" s="1"/>
      <c r="V109" s="1"/>
      <c r="W109" s="1"/>
      <c r="X109" s="1"/>
      <c r="Y109" s="1"/>
      <c r="Z109" s="1"/>
    </row>
    <row r="110" spans="1:26">
      <c r="A110" s="1"/>
      <c r="B110" s="16"/>
      <c r="C110" s="16"/>
      <c r="D110" s="16"/>
      <c r="E110" s="16"/>
      <c r="F110" s="16"/>
      <c r="G110" s="16"/>
      <c r="K110" s="1"/>
      <c r="L110" s="1"/>
      <c r="M110" s="1"/>
      <c r="N110" s="1"/>
      <c r="O110" s="1"/>
      <c r="P110" s="1"/>
      <c r="Q110" s="1"/>
      <c r="R110" s="1"/>
      <c r="S110" s="1"/>
      <c r="T110" s="1"/>
      <c r="U110" s="1"/>
      <c r="V110" s="1"/>
      <c r="W110" s="1"/>
      <c r="X110" s="1"/>
      <c r="Y110" s="1"/>
      <c r="Z110" s="1"/>
    </row>
    <row r="111" spans="1:26">
      <c r="A111" s="1"/>
      <c r="B111" s="16"/>
      <c r="C111" s="16"/>
      <c r="D111" s="16"/>
      <c r="E111" s="16"/>
      <c r="F111" s="16"/>
      <c r="G111" s="16"/>
      <c r="K111" s="1"/>
      <c r="L111" s="1"/>
      <c r="M111" s="1"/>
      <c r="N111" s="1"/>
      <c r="O111" s="1"/>
      <c r="P111" s="1"/>
      <c r="Q111" s="1"/>
      <c r="R111" s="1"/>
      <c r="S111" s="1"/>
      <c r="T111" s="1"/>
      <c r="U111" s="1"/>
      <c r="V111" s="1"/>
      <c r="W111" s="1"/>
      <c r="X111" s="1"/>
      <c r="Y111" s="1"/>
      <c r="Z111" s="1"/>
    </row>
    <row r="112" spans="1:26">
      <c r="A112" s="1"/>
      <c r="B112" s="16"/>
      <c r="C112" s="16"/>
      <c r="D112" s="16"/>
      <c r="E112" s="16"/>
      <c r="F112" s="16"/>
      <c r="G112" s="16"/>
      <c r="K112" s="1"/>
      <c r="L112" s="1"/>
      <c r="M112" s="1"/>
      <c r="N112" s="1"/>
      <c r="O112" s="1"/>
      <c r="P112" s="1"/>
      <c r="Q112" s="1"/>
      <c r="R112" s="1"/>
      <c r="S112" s="1"/>
      <c r="T112" s="1"/>
      <c r="U112" s="1"/>
      <c r="V112" s="1"/>
      <c r="W112" s="1"/>
      <c r="X112" s="1"/>
      <c r="Y112" s="1"/>
      <c r="Z112" s="1"/>
    </row>
    <row r="113" spans="1:26">
      <c r="A113" s="1"/>
      <c r="B113" s="16"/>
      <c r="C113" s="16"/>
      <c r="D113" s="16"/>
      <c r="E113" s="16"/>
      <c r="F113" s="16"/>
      <c r="G113" s="16"/>
      <c r="K113" s="1"/>
      <c r="L113" s="1"/>
      <c r="M113" s="1"/>
      <c r="N113" s="1"/>
      <c r="O113" s="1"/>
      <c r="P113" s="1"/>
      <c r="Q113" s="1"/>
      <c r="R113" s="1"/>
      <c r="S113" s="1"/>
      <c r="T113" s="1"/>
      <c r="U113" s="1"/>
      <c r="V113" s="1"/>
      <c r="W113" s="1"/>
      <c r="X113" s="1"/>
      <c r="Y113" s="1"/>
      <c r="Z113" s="1"/>
    </row>
    <row r="114" spans="1:26">
      <c r="A114" s="1"/>
      <c r="B114" s="16"/>
      <c r="C114" s="16"/>
      <c r="D114" s="16"/>
      <c r="E114" s="16"/>
      <c r="F114" s="16"/>
      <c r="G114" s="16"/>
      <c r="K114" s="1"/>
      <c r="L114" s="1"/>
      <c r="M114" s="1"/>
      <c r="N114" s="1"/>
      <c r="O114" s="1"/>
      <c r="P114" s="1"/>
      <c r="Q114" s="1"/>
      <c r="R114" s="1"/>
      <c r="S114" s="1"/>
      <c r="T114" s="1"/>
      <c r="U114" s="1"/>
      <c r="V114" s="1"/>
      <c r="W114" s="1"/>
      <c r="X114" s="1"/>
      <c r="Y114" s="1"/>
      <c r="Z114" s="1"/>
    </row>
    <row r="115" spans="1:26">
      <c r="A115" s="1"/>
      <c r="B115" s="16"/>
      <c r="C115" s="16"/>
      <c r="D115" s="16"/>
      <c r="E115" s="16"/>
      <c r="F115" s="16"/>
      <c r="G115" s="16"/>
      <c r="K115" s="1"/>
      <c r="L115" s="1"/>
      <c r="M115" s="1"/>
      <c r="N115" s="1"/>
      <c r="O115" s="1"/>
      <c r="P115" s="1"/>
      <c r="Q115" s="1"/>
      <c r="R115" s="1"/>
      <c r="S115" s="1"/>
      <c r="T115" s="1"/>
      <c r="U115" s="1"/>
      <c r="V115" s="1"/>
      <c r="W115" s="1"/>
      <c r="X115" s="1"/>
      <c r="Y115" s="1"/>
      <c r="Z115" s="1"/>
    </row>
    <row r="116" spans="1:26">
      <c r="A116" s="1"/>
      <c r="B116" s="16"/>
      <c r="C116" s="16"/>
      <c r="D116" s="16"/>
      <c r="E116" s="16"/>
      <c r="F116" s="16"/>
      <c r="G116" s="16"/>
      <c r="K116" s="1"/>
      <c r="L116" s="1"/>
      <c r="M116" s="1"/>
      <c r="N116" s="1"/>
      <c r="O116" s="1"/>
      <c r="P116" s="1"/>
      <c r="Q116" s="1"/>
      <c r="R116" s="1"/>
      <c r="S116" s="1"/>
      <c r="T116" s="1"/>
      <c r="U116" s="1"/>
      <c r="V116" s="1"/>
      <c r="W116" s="1"/>
      <c r="X116" s="1"/>
      <c r="Y116" s="1"/>
      <c r="Z116" s="1"/>
    </row>
    <row r="117" spans="1:26">
      <c r="A117" s="1"/>
      <c r="B117" s="16"/>
      <c r="C117" s="16"/>
      <c r="D117" s="16"/>
      <c r="E117" s="16"/>
      <c r="F117" s="16"/>
      <c r="G117" s="16"/>
      <c r="K117" s="1"/>
      <c r="L117" s="1"/>
      <c r="M117" s="1"/>
      <c r="N117" s="1"/>
      <c r="O117" s="1"/>
      <c r="P117" s="1"/>
      <c r="Q117" s="1"/>
      <c r="R117" s="1"/>
      <c r="S117" s="1"/>
      <c r="T117" s="1"/>
      <c r="U117" s="1"/>
      <c r="V117" s="1"/>
      <c r="W117" s="1"/>
      <c r="X117" s="1"/>
      <c r="Y117" s="1"/>
      <c r="Z117" s="1"/>
    </row>
    <row r="118" spans="1:26">
      <c r="A118" s="1"/>
      <c r="B118" s="16"/>
      <c r="C118" s="16"/>
      <c r="D118" s="16"/>
      <c r="E118" s="16"/>
      <c r="F118" s="16"/>
      <c r="G118" s="16"/>
      <c r="K118" s="1"/>
      <c r="L118" s="1"/>
      <c r="M118" s="1"/>
      <c r="N118" s="1"/>
      <c r="O118" s="1"/>
      <c r="P118" s="1"/>
      <c r="Q118" s="1"/>
      <c r="R118" s="1"/>
      <c r="S118" s="1"/>
      <c r="T118" s="1"/>
      <c r="U118" s="1"/>
      <c r="V118" s="1"/>
      <c r="W118" s="1"/>
      <c r="X118" s="1"/>
      <c r="Y118" s="1"/>
      <c r="Z118" s="1"/>
    </row>
    <row r="119" spans="1:26">
      <c r="A119" s="1"/>
      <c r="B119" s="16"/>
      <c r="C119" s="16"/>
      <c r="D119" s="16"/>
      <c r="E119" s="16"/>
      <c r="F119" s="16"/>
      <c r="G119" s="16"/>
      <c r="K119" s="1"/>
      <c r="L119" s="1"/>
      <c r="M119" s="1"/>
      <c r="N119" s="1"/>
      <c r="O119" s="1"/>
      <c r="P119" s="1"/>
      <c r="Q119" s="1"/>
      <c r="R119" s="1"/>
      <c r="S119" s="1"/>
      <c r="T119" s="1"/>
      <c r="U119" s="1"/>
      <c r="V119" s="1"/>
      <c r="W119" s="1"/>
      <c r="X119" s="1"/>
      <c r="Y119" s="1"/>
      <c r="Z119" s="1"/>
    </row>
    <row r="120" spans="1:26">
      <c r="A120" s="1"/>
      <c r="B120" s="16"/>
      <c r="C120" s="16"/>
      <c r="D120" s="16"/>
      <c r="E120" s="16"/>
      <c r="F120" s="16"/>
      <c r="G120" s="16"/>
      <c r="K120" s="1"/>
      <c r="L120" s="1"/>
      <c r="M120" s="1"/>
      <c r="N120" s="1"/>
      <c r="O120" s="1"/>
      <c r="P120" s="1"/>
      <c r="Q120" s="1"/>
      <c r="R120" s="1"/>
      <c r="S120" s="1"/>
      <c r="T120" s="1"/>
      <c r="U120" s="1"/>
      <c r="V120" s="1"/>
      <c r="W120" s="1"/>
      <c r="X120" s="1"/>
      <c r="Y120" s="1"/>
      <c r="Z120" s="1"/>
    </row>
    <row r="121" spans="1:26">
      <c r="A121" s="1"/>
      <c r="B121" s="16"/>
      <c r="C121" s="16"/>
      <c r="D121" s="16"/>
      <c r="E121" s="16"/>
      <c r="F121" s="16"/>
      <c r="G121" s="16"/>
      <c r="K121" s="1"/>
      <c r="L121" s="1"/>
      <c r="M121" s="1"/>
      <c r="N121" s="1"/>
      <c r="O121" s="1"/>
      <c r="P121" s="1"/>
      <c r="Q121" s="1"/>
      <c r="R121" s="1"/>
      <c r="S121" s="1"/>
      <c r="T121" s="1"/>
      <c r="U121" s="1"/>
      <c r="V121" s="1"/>
      <c r="W121" s="1"/>
      <c r="X121" s="1"/>
      <c r="Y121" s="1"/>
      <c r="Z121" s="1"/>
    </row>
    <row r="122" spans="1:26">
      <c r="A122" s="1"/>
      <c r="B122" s="16"/>
      <c r="C122" s="16"/>
      <c r="D122" s="16"/>
      <c r="E122" s="16"/>
      <c r="F122" s="16"/>
      <c r="G122" s="16"/>
      <c r="K122" s="1"/>
      <c r="L122" s="1"/>
      <c r="M122" s="1"/>
      <c r="N122" s="1"/>
      <c r="O122" s="1"/>
      <c r="P122" s="1"/>
      <c r="Q122" s="1"/>
      <c r="R122" s="1"/>
      <c r="S122" s="1"/>
      <c r="T122" s="1"/>
      <c r="U122" s="1"/>
      <c r="V122" s="1"/>
      <c r="W122" s="1"/>
      <c r="X122" s="1"/>
      <c r="Y122" s="1"/>
      <c r="Z122" s="1"/>
    </row>
    <row r="123" spans="1:26">
      <c r="A123" s="1"/>
      <c r="B123" s="16"/>
      <c r="C123" s="16"/>
      <c r="D123" s="16"/>
      <c r="E123" s="16"/>
      <c r="F123" s="16"/>
      <c r="G123" s="16"/>
      <c r="K123" s="1"/>
      <c r="L123" s="1"/>
      <c r="M123" s="1"/>
      <c r="N123" s="1"/>
      <c r="O123" s="1"/>
      <c r="P123" s="1"/>
      <c r="Q123" s="1"/>
      <c r="R123" s="1"/>
      <c r="S123" s="1"/>
      <c r="T123" s="1"/>
      <c r="U123" s="1"/>
      <c r="V123" s="1"/>
      <c r="W123" s="1"/>
      <c r="X123" s="1"/>
      <c r="Y123" s="1"/>
      <c r="Z123" s="1"/>
    </row>
    <row r="124" spans="1:26">
      <c r="A124" s="1"/>
      <c r="B124" s="16"/>
      <c r="C124" s="16"/>
      <c r="D124" s="16"/>
      <c r="E124" s="16"/>
      <c r="F124" s="16"/>
      <c r="G124" s="16"/>
      <c r="K124" s="1"/>
      <c r="L124" s="1"/>
      <c r="M124" s="1"/>
      <c r="N124" s="1"/>
      <c r="O124" s="1"/>
      <c r="P124" s="1"/>
      <c r="Q124" s="1"/>
      <c r="R124" s="1"/>
      <c r="S124" s="1"/>
      <c r="T124" s="1"/>
      <c r="U124" s="1"/>
      <c r="V124" s="1"/>
      <c r="W124" s="1"/>
      <c r="X124" s="1"/>
      <c r="Y124" s="1"/>
      <c r="Z124" s="1"/>
    </row>
    <row r="125" spans="1:26">
      <c r="A125" s="1"/>
      <c r="B125" s="16"/>
      <c r="C125" s="16"/>
      <c r="D125" s="16"/>
      <c r="E125" s="16"/>
      <c r="F125" s="16"/>
      <c r="G125" s="16"/>
      <c r="K125" s="1"/>
      <c r="L125" s="1"/>
      <c r="M125" s="1"/>
      <c r="N125" s="1"/>
      <c r="O125" s="1"/>
      <c r="P125" s="1"/>
      <c r="Q125" s="1"/>
      <c r="R125" s="1"/>
      <c r="S125" s="1"/>
      <c r="T125" s="1"/>
      <c r="U125" s="1"/>
      <c r="V125" s="1"/>
      <c r="W125" s="1"/>
      <c r="X125" s="1"/>
      <c r="Y125" s="1"/>
      <c r="Z125" s="1"/>
    </row>
    <row r="126" spans="1:26">
      <c r="A126" s="1"/>
      <c r="B126" s="16"/>
      <c r="C126" s="16"/>
      <c r="D126" s="16"/>
      <c r="E126" s="16"/>
      <c r="F126" s="16"/>
      <c r="G126" s="16"/>
      <c r="K126" s="1"/>
      <c r="L126" s="1"/>
      <c r="M126" s="1"/>
      <c r="N126" s="1"/>
      <c r="O126" s="1"/>
      <c r="P126" s="1"/>
      <c r="Q126" s="1"/>
      <c r="R126" s="1"/>
      <c r="S126" s="1"/>
      <c r="T126" s="1"/>
      <c r="U126" s="1"/>
      <c r="V126" s="1"/>
      <c r="W126" s="1"/>
      <c r="X126" s="1"/>
      <c r="Y126" s="1"/>
      <c r="Z126" s="1"/>
    </row>
    <row r="127" spans="1:26">
      <c r="A127" s="1"/>
      <c r="B127" s="16"/>
      <c r="C127" s="16"/>
      <c r="D127" s="16"/>
      <c r="E127" s="16"/>
      <c r="F127" s="16"/>
      <c r="G127" s="16"/>
      <c r="K127" s="1"/>
      <c r="L127" s="1"/>
      <c r="M127" s="1"/>
      <c r="N127" s="1"/>
      <c r="O127" s="1"/>
      <c r="P127" s="1"/>
      <c r="Q127" s="1"/>
      <c r="R127" s="1"/>
      <c r="S127" s="1"/>
      <c r="T127" s="1"/>
      <c r="U127" s="1"/>
      <c r="V127" s="1"/>
      <c r="W127" s="1"/>
      <c r="X127" s="1"/>
      <c r="Y127" s="1"/>
      <c r="Z127" s="1"/>
    </row>
    <row r="128" spans="1:26">
      <c r="A128" s="1"/>
      <c r="B128" s="16"/>
      <c r="C128" s="16"/>
      <c r="D128" s="16"/>
      <c r="E128" s="16"/>
      <c r="F128" s="16"/>
      <c r="G128" s="16"/>
      <c r="K128" s="1"/>
      <c r="L128" s="1"/>
      <c r="M128" s="1"/>
      <c r="N128" s="1"/>
      <c r="O128" s="1"/>
      <c r="P128" s="1"/>
      <c r="Q128" s="1"/>
      <c r="R128" s="1"/>
      <c r="S128" s="1"/>
      <c r="T128" s="1"/>
      <c r="U128" s="1"/>
      <c r="V128" s="1"/>
      <c r="W128" s="1"/>
      <c r="X128" s="1"/>
      <c r="Y128" s="1"/>
      <c r="Z128" s="1"/>
    </row>
    <row r="129" spans="1:26">
      <c r="A129" s="1"/>
      <c r="B129" s="16"/>
      <c r="C129" s="16"/>
      <c r="D129" s="16"/>
      <c r="E129" s="16"/>
      <c r="F129" s="16"/>
      <c r="G129" s="16"/>
      <c r="K129" s="1"/>
      <c r="L129" s="1"/>
      <c r="M129" s="1"/>
      <c r="N129" s="1"/>
      <c r="O129" s="1"/>
      <c r="P129" s="1"/>
      <c r="Q129" s="1"/>
      <c r="R129" s="1"/>
      <c r="S129" s="1"/>
      <c r="T129" s="1"/>
      <c r="U129" s="1"/>
      <c r="V129" s="1"/>
      <c r="W129" s="1"/>
      <c r="X129" s="1"/>
      <c r="Y129" s="1"/>
      <c r="Z129" s="1"/>
    </row>
    <row r="130" spans="1:26">
      <c r="A130" s="1"/>
      <c r="B130" s="16"/>
      <c r="C130" s="16"/>
      <c r="D130" s="16"/>
      <c r="E130" s="16"/>
      <c r="F130" s="16"/>
      <c r="G130" s="16"/>
      <c r="K130" s="1"/>
      <c r="L130" s="1"/>
      <c r="M130" s="1"/>
      <c r="N130" s="1"/>
      <c r="O130" s="1"/>
      <c r="P130" s="1"/>
      <c r="Q130" s="1"/>
      <c r="R130" s="1"/>
      <c r="S130" s="1"/>
      <c r="T130" s="1"/>
      <c r="U130" s="1"/>
      <c r="V130" s="1"/>
      <c r="W130" s="1"/>
      <c r="X130" s="1"/>
      <c r="Y130" s="1"/>
      <c r="Z130" s="1"/>
    </row>
    <row r="131" spans="1:26">
      <c r="A131" s="1"/>
      <c r="B131" s="16"/>
      <c r="C131" s="16"/>
      <c r="D131" s="16"/>
      <c r="E131" s="16"/>
      <c r="F131" s="16"/>
      <c r="G131" s="16"/>
      <c r="K131" s="1"/>
      <c r="L131" s="1"/>
      <c r="M131" s="1"/>
      <c r="N131" s="1"/>
      <c r="O131" s="1"/>
      <c r="P131" s="1"/>
      <c r="Q131" s="1"/>
      <c r="R131" s="1"/>
      <c r="S131" s="1"/>
      <c r="T131" s="1"/>
      <c r="U131" s="1"/>
      <c r="V131" s="1"/>
      <c r="W131" s="1"/>
      <c r="X131" s="1"/>
      <c r="Y131" s="1"/>
      <c r="Z131" s="1"/>
    </row>
    <row r="132" spans="1:26">
      <c r="A132" s="1"/>
      <c r="B132" s="16"/>
      <c r="C132" s="16"/>
      <c r="D132" s="16"/>
      <c r="E132" s="16"/>
      <c r="F132" s="16"/>
      <c r="G132" s="16"/>
      <c r="K132" s="1"/>
      <c r="L132" s="1"/>
      <c r="M132" s="1"/>
      <c r="N132" s="1"/>
      <c r="O132" s="1"/>
      <c r="P132" s="1"/>
      <c r="Q132" s="1"/>
      <c r="R132" s="1"/>
      <c r="S132" s="1"/>
      <c r="T132" s="1"/>
      <c r="U132" s="1"/>
      <c r="V132" s="1"/>
      <c r="W132" s="1"/>
      <c r="X132" s="1"/>
      <c r="Y132" s="1"/>
      <c r="Z132" s="1"/>
    </row>
    <row r="133" spans="1:26">
      <c r="A133" s="1"/>
      <c r="B133" s="16"/>
      <c r="C133" s="16"/>
      <c r="D133" s="16"/>
      <c r="E133" s="16"/>
      <c r="F133" s="16"/>
      <c r="G133" s="16"/>
      <c r="K133" s="1"/>
      <c r="L133" s="1"/>
      <c r="M133" s="1"/>
      <c r="N133" s="1"/>
      <c r="O133" s="1"/>
      <c r="P133" s="1"/>
      <c r="Q133" s="1"/>
      <c r="R133" s="1"/>
      <c r="S133" s="1"/>
      <c r="T133" s="1"/>
      <c r="U133" s="1"/>
      <c r="V133" s="1"/>
      <c r="W133" s="1"/>
      <c r="X133" s="1"/>
      <c r="Y133" s="1"/>
      <c r="Z133" s="1"/>
    </row>
    <row r="134" spans="1:26">
      <c r="A134" s="1"/>
      <c r="B134" s="16"/>
      <c r="C134" s="16"/>
      <c r="D134" s="16"/>
      <c r="E134" s="16"/>
      <c r="F134" s="16"/>
      <c r="G134" s="16"/>
      <c r="K134" s="1"/>
      <c r="L134" s="1"/>
      <c r="M134" s="1"/>
      <c r="N134" s="1"/>
      <c r="O134" s="1"/>
      <c r="P134" s="1"/>
      <c r="Q134" s="1"/>
      <c r="R134" s="1"/>
      <c r="S134" s="1"/>
      <c r="T134" s="1"/>
      <c r="U134" s="1"/>
      <c r="V134" s="1"/>
      <c r="W134" s="1"/>
      <c r="X134" s="1"/>
      <c r="Y134" s="1"/>
      <c r="Z134" s="1"/>
    </row>
    <row r="135" spans="1:26">
      <c r="A135" s="1"/>
      <c r="B135" s="16"/>
      <c r="C135" s="16"/>
      <c r="D135" s="16"/>
      <c r="E135" s="16"/>
      <c r="F135" s="16"/>
      <c r="G135" s="16"/>
      <c r="K135" s="1"/>
      <c r="L135" s="1"/>
      <c r="M135" s="1"/>
      <c r="N135" s="1"/>
      <c r="O135" s="1"/>
      <c r="P135" s="1"/>
      <c r="Q135" s="1"/>
      <c r="R135" s="1"/>
      <c r="S135" s="1"/>
      <c r="T135" s="1"/>
      <c r="U135" s="1"/>
      <c r="V135" s="1"/>
      <c r="W135" s="1"/>
      <c r="X135" s="1"/>
      <c r="Y135" s="1"/>
      <c r="Z135" s="1"/>
    </row>
    <row r="136" spans="1:26">
      <c r="A136" s="1"/>
      <c r="B136" s="16"/>
      <c r="C136" s="16"/>
      <c r="D136" s="16"/>
      <c r="E136" s="16"/>
      <c r="F136" s="16"/>
      <c r="G136" s="16"/>
      <c r="K136" s="1"/>
      <c r="L136" s="1"/>
      <c r="M136" s="1"/>
      <c r="N136" s="1"/>
      <c r="O136" s="1"/>
      <c r="P136" s="1"/>
      <c r="Q136" s="1"/>
      <c r="R136" s="1"/>
      <c r="S136" s="1"/>
      <c r="T136" s="1"/>
      <c r="U136" s="1"/>
      <c r="V136" s="1"/>
      <c r="W136" s="1"/>
      <c r="X136" s="1"/>
      <c r="Y136" s="1"/>
      <c r="Z136" s="1"/>
    </row>
    <row r="137" spans="1:26">
      <c r="A137" s="1"/>
      <c r="B137" s="16"/>
      <c r="C137" s="16"/>
      <c r="D137" s="16"/>
      <c r="E137" s="16"/>
      <c r="F137" s="16"/>
      <c r="G137" s="16"/>
      <c r="K137" s="1"/>
      <c r="L137" s="1"/>
      <c r="M137" s="1"/>
      <c r="N137" s="1"/>
      <c r="O137" s="1"/>
      <c r="P137" s="1"/>
      <c r="Q137" s="1"/>
      <c r="R137" s="1"/>
      <c r="S137" s="1"/>
      <c r="T137" s="1"/>
      <c r="U137" s="1"/>
      <c r="V137" s="1"/>
      <c r="W137" s="1"/>
      <c r="X137" s="1"/>
      <c r="Y137" s="1"/>
      <c r="Z137" s="1"/>
    </row>
    <row r="138" spans="1:26">
      <c r="A138" s="1"/>
      <c r="B138" s="16"/>
      <c r="C138" s="16"/>
      <c r="D138" s="16"/>
      <c r="E138" s="16"/>
      <c r="F138" s="16"/>
      <c r="G138" s="16"/>
      <c r="K138" s="1"/>
      <c r="L138" s="1"/>
      <c r="M138" s="1"/>
      <c r="N138" s="1"/>
      <c r="O138" s="1"/>
      <c r="P138" s="1"/>
      <c r="Q138" s="1"/>
      <c r="R138" s="1"/>
      <c r="S138" s="1"/>
      <c r="T138" s="1"/>
      <c r="U138" s="1"/>
      <c r="V138" s="1"/>
      <c r="W138" s="1"/>
      <c r="X138" s="1"/>
      <c r="Y138" s="1"/>
      <c r="Z138" s="1"/>
    </row>
    <row r="139" spans="1:26">
      <c r="A139" s="1"/>
      <c r="B139" s="16"/>
      <c r="C139" s="16"/>
      <c r="D139" s="16"/>
      <c r="E139" s="16"/>
      <c r="F139" s="16"/>
      <c r="G139" s="16"/>
      <c r="K139" s="1"/>
      <c r="L139" s="1"/>
      <c r="M139" s="1"/>
      <c r="N139" s="1"/>
      <c r="O139" s="1"/>
      <c r="P139" s="1"/>
      <c r="Q139" s="1"/>
      <c r="R139" s="1"/>
      <c r="S139" s="1"/>
      <c r="T139" s="1"/>
      <c r="U139" s="1"/>
      <c r="V139" s="1"/>
      <c r="W139" s="1"/>
      <c r="X139" s="1"/>
      <c r="Y139" s="1"/>
      <c r="Z139" s="1"/>
    </row>
    <row r="140" spans="1:26">
      <c r="A140" s="1"/>
      <c r="B140" s="16"/>
      <c r="C140" s="16"/>
      <c r="D140" s="16"/>
      <c r="E140" s="16"/>
      <c r="F140" s="16"/>
      <c r="G140" s="16"/>
      <c r="K140" s="1"/>
      <c r="L140" s="1"/>
      <c r="M140" s="1"/>
      <c r="N140" s="1"/>
      <c r="O140" s="1"/>
      <c r="P140" s="1"/>
      <c r="Q140" s="1"/>
      <c r="R140" s="1"/>
      <c r="S140" s="1"/>
      <c r="T140" s="1"/>
      <c r="U140" s="1"/>
      <c r="V140" s="1"/>
      <c r="W140" s="1"/>
      <c r="X140" s="1"/>
      <c r="Y140" s="1"/>
      <c r="Z140" s="1"/>
    </row>
    <row r="141" spans="1:26">
      <c r="A141" s="1"/>
      <c r="B141" s="16"/>
      <c r="C141" s="16"/>
      <c r="D141" s="16"/>
      <c r="E141" s="16"/>
      <c r="F141" s="16"/>
      <c r="G141" s="16"/>
      <c r="K141" s="1"/>
      <c r="L141" s="1"/>
      <c r="M141" s="1"/>
      <c r="N141" s="1"/>
      <c r="O141" s="1"/>
      <c r="P141" s="1"/>
      <c r="Q141" s="1"/>
      <c r="R141" s="1"/>
      <c r="S141" s="1"/>
      <c r="T141" s="1"/>
      <c r="U141" s="1"/>
      <c r="V141" s="1"/>
      <c r="W141" s="1"/>
      <c r="X141" s="1"/>
      <c r="Y141" s="1"/>
      <c r="Z141" s="1"/>
    </row>
    <row r="142" spans="1:26">
      <c r="A142" s="1"/>
      <c r="B142" s="16"/>
      <c r="C142" s="16"/>
      <c r="D142" s="16"/>
      <c r="E142" s="16"/>
      <c r="F142" s="16"/>
      <c r="G142" s="16"/>
      <c r="K142" s="1"/>
      <c r="L142" s="1"/>
      <c r="M142" s="1"/>
      <c r="N142" s="1"/>
      <c r="O142" s="1"/>
      <c r="P142" s="1"/>
      <c r="Q142" s="1"/>
      <c r="R142" s="1"/>
      <c r="S142" s="1"/>
      <c r="T142" s="1"/>
      <c r="U142" s="1"/>
      <c r="V142" s="1"/>
      <c r="W142" s="1"/>
      <c r="X142" s="1"/>
      <c r="Y142" s="1"/>
      <c r="Z142" s="1"/>
    </row>
    <row r="143" spans="1:26">
      <c r="A143" s="1"/>
      <c r="B143" s="16"/>
      <c r="C143" s="16"/>
      <c r="D143" s="16"/>
      <c r="E143" s="16"/>
      <c r="F143" s="16"/>
      <c r="G143" s="16"/>
      <c r="K143" s="1"/>
      <c r="L143" s="1"/>
      <c r="M143" s="1"/>
      <c r="N143" s="1"/>
      <c r="O143" s="1"/>
      <c r="P143" s="1"/>
      <c r="Q143" s="1"/>
      <c r="R143" s="1"/>
      <c r="S143" s="1"/>
      <c r="T143" s="1"/>
      <c r="U143" s="1"/>
      <c r="V143" s="1"/>
      <c r="W143" s="1"/>
      <c r="X143" s="1"/>
      <c r="Y143" s="1"/>
      <c r="Z143" s="1"/>
    </row>
    <row r="144" spans="1:26">
      <c r="A144" s="1"/>
      <c r="B144" s="16"/>
      <c r="C144" s="16"/>
      <c r="D144" s="16"/>
      <c r="E144" s="16"/>
      <c r="F144" s="16"/>
      <c r="G144" s="16"/>
      <c r="K144" s="1"/>
      <c r="L144" s="1"/>
      <c r="M144" s="1"/>
      <c r="N144" s="1"/>
      <c r="O144" s="1"/>
      <c r="P144" s="1"/>
      <c r="Q144" s="1"/>
      <c r="R144" s="1"/>
      <c r="S144" s="1"/>
      <c r="T144" s="1"/>
      <c r="U144" s="1"/>
      <c r="V144" s="1"/>
      <c r="W144" s="1"/>
      <c r="X144" s="1"/>
      <c r="Y144" s="1"/>
      <c r="Z144" s="1"/>
    </row>
    <row r="145" spans="1:26">
      <c r="A145" s="1"/>
      <c r="B145" s="16"/>
      <c r="C145" s="16"/>
      <c r="D145" s="16"/>
      <c r="E145" s="16"/>
      <c r="F145" s="16"/>
      <c r="G145" s="16"/>
      <c r="K145" s="1"/>
      <c r="L145" s="1"/>
      <c r="M145" s="1"/>
      <c r="N145" s="1"/>
      <c r="O145" s="1"/>
      <c r="P145" s="1"/>
      <c r="Q145" s="1"/>
      <c r="R145" s="1"/>
      <c r="S145" s="1"/>
      <c r="T145" s="1"/>
      <c r="U145" s="1"/>
      <c r="V145" s="1"/>
      <c r="W145" s="1"/>
      <c r="X145" s="1"/>
      <c r="Y145" s="1"/>
      <c r="Z145" s="1"/>
    </row>
    <row r="146" spans="1:26">
      <c r="A146" s="1"/>
      <c r="B146" s="16"/>
      <c r="C146" s="16"/>
      <c r="D146" s="16"/>
      <c r="E146" s="16"/>
      <c r="F146" s="16"/>
      <c r="G146" s="16"/>
      <c r="K146" s="1"/>
      <c r="L146" s="1"/>
      <c r="M146" s="1"/>
      <c r="N146" s="1"/>
      <c r="O146" s="1"/>
      <c r="P146" s="1"/>
      <c r="Q146" s="1"/>
      <c r="R146" s="1"/>
      <c r="S146" s="1"/>
      <c r="T146" s="1"/>
      <c r="U146" s="1"/>
      <c r="V146" s="1"/>
      <c r="W146" s="1"/>
      <c r="X146" s="1"/>
      <c r="Y146" s="1"/>
      <c r="Z146" s="1"/>
    </row>
    <row r="147" spans="1:26">
      <c r="A147" s="1"/>
      <c r="B147" s="16"/>
      <c r="C147" s="16"/>
      <c r="D147" s="16"/>
      <c r="E147" s="16"/>
      <c r="F147" s="16"/>
      <c r="G147" s="16"/>
      <c r="K147" s="1"/>
      <c r="L147" s="1"/>
      <c r="M147" s="1"/>
      <c r="N147" s="1"/>
      <c r="O147" s="1"/>
      <c r="P147" s="1"/>
      <c r="Q147" s="1"/>
      <c r="R147" s="1"/>
      <c r="S147" s="1"/>
      <c r="T147" s="1"/>
      <c r="U147" s="1"/>
      <c r="V147" s="1"/>
      <c r="W147" s="1"/>
      <c r="X147" s="1"/>
      <c r="Y147" s="1"/>
      <c r="Z147" s="1"/>
    </row>
    <row r="148" spans="1:26">
      <c r="A148" s="1"/>
      <c r="B148" s="16"/>
      <c r="C148" s="16"/>
      <c r="D148" s="16"/>
      <c r="E148" s="16"/>
      <c r="F148" s="16"/>
      <c r="G148" s="16"/>
      <c r="K148" s="1"/>
      <c r="L148" s="1"/>
      <c r="M148" s="1"/>
      <c r="N148" s="1"/>
      <c r="O148" s="1"/>
      <c r="P148" s="1"/>
      <c r="Q148" s="1"/>
      <c r="R148" s="1"/>
      <c r="S148" s="1"/>
      <c r="T148" s="1"/>
      <c r="U148" s="1"/>
      <c r="V148" s="1"/>
      <c r="W148" s="1"/>
      <c r="X148" s="1"/>
      <c r="Y148" s="1"/>
      <c r="Z148" s="1"/>
    </row>
    <row r="149" spans="1:26">
      <c r="A149" s="1"/>
      <c r="B149" s="16"/>
      <c r="C149" s="16"/>
      <c r="D149" s="16"/>
      <c r="E149" s="16"/>
      <c r="F149" s="16"/>
      <c r="G149" s="16"/>
      <c r="K149" s="1"/>
      <c r="L149" s="1"/>
      <c r="M149" s="1"/>
      <c r="N149" s="1"/>
      <c r="O149" s="1"/>
      <c r="P149" s="1"/>
      <c r="Q149" s="1"/>
      <c r="R149" s="1"/>
      <c r="S149" s="1"/>
      <c r="T149" s="1"/>
      <c r="U149" s="1"/>
      <c r="V149" s="1"/>
      <c r="W149" s="1"/>
      <c r="X149" s="1"/>
      <c r="Y149" s="1"/>
      <c r="Z149" s="1"/>
    </row>
    <row r="150" spans="1:26">
      <c r="A150" s="1"/>
      <c r="B150" s="16"/>
      <c r="C150" s="16"/>
      <c r="D150" s="16"/>
      <c r="E150" s="16"/>
      <c r="F150" s="16"/>
      <c r="G150" s="16"/>
      <c r="K150" s="1"/>
      <c r="L150" s="1"/>
      <c r="M150" s="1"/>
      <c r="N150" s="1"/>
      <c r="O150" s="1"/>
      <c r="P150" s="1"/>
      <c r="Q150" s="1"/>
      <c r="R150" s="1"/>
      <c r="S150" s="1"/>
      <c r="T150" s="1"/>
      <c r="U150" s="1"/>
      <c r="V150" s="1"/>
      <c r="W150" s="1"/>
      <c r="X150" s="1"/>
      <c r="Y150" s="1"/>
      <c r="Z150" s="1"/>
    </row>
    <row r="151" spans="1:26">
      <c r="A151" s="1"/>
      <c r="B151" s="16"/>
      <c r="C151" s="16"/>
      <c r="D151" s="16"/>
      <c r="E151" s="16"/>
      <c r="F151" s="16"/>
      <c r="G151" s="16"/>
      <c r="K151" s="1"/>
      <c r="L151" s="1"/>
      <c r="M151" s="1"/>
      <c r="N151" s="1"/>
      <c r="O151" s="1"/>
      <c r="P151" s="1"/>
      <c r="Q151" s="1"/>
      <c r="R151" s="1"/>
      <c r="S151" s="1"/>
      <c r="T151" s="1"/>
      <c r="U151" s="1"/>
      <c r="V151" s="1"/>
      <c r="W151" s="1"/>
      <c r="X151" s="1"/>
      <c r="Y151" s="1"/>
      <c r="Z151" s="1"/>
    </row>
    <row r="152" spans="1:26">
      <c r="A152" s="1"/>
      <c r="B152" s="16"/>
      <c r="C152" s="16"/>
      <c r="D152" s="16"/>
      <c r="E152" s="16"/>
      <c r="F152" s="16"/>
      <c r="G152" s="16"/>
      <c r="K152" s="1"/>
      <c r="L152" s="1"/>
      <c r="M152" s="1"/>
      <c r="N152" s="1"/>
      <c r="O152" s="1"/>
      <c r="P152" s="1"/>
      <c r="Q152" s="1"/>
      <c r="R152" s="1"/>
      <c r="S152" s="1"/>
      <c r="T152" s="1"/>
      <c r="U152" s="1"/>
      <c r="V152" s="1"/>
      <c r="W152" s="1"/>
      <c r="X152" s="1"/>
      <c r="Y152" s="1"/>
      <c r="Z152" s="1"/>
    </row>
    <row r="153" spans="1:26">
      <c r="A153" s="1"/>
      <c r="B153" s="16"/>
      <c r="C153" s="16"/>
      <c r="D153" s="16"/>
      <c r="E153" s="16"/>
      <c r="F153" s="16"/>
      <c r="G153" s="16"/>
      <c r="K153" s="1"/>
      <c r="L153" s="1"/>
      <c r="M153" s="1"/>
      <c r="N153" s="1"/>
      <c r="O153" s="1"/>
      <c r="P153" s="1"/>
      <c r="Q153" s="1"/>
      <c r="R153" s="1"/>
      <c r="S153" s="1"/>
      <c r="T153" s="1"/>
      <c r="U153" s="1"/>
      <c r="V153" s="1"/>
      <c r="W153" s="1"/>
      <c r="X153" s="1"/>
      <c r="Y153" s="1"/>
      <c r="Z153" s="1"/>
    </row>
    <row r="154" spans="1:26">
      <c r="A154" s="1"/>
      <c r="B154" s="16"/>
      <c r="C154" s="16"/>
      <c r="D154" s="16"/>
      <c r="E154" s="16"/>
      <c r="F154" s="16"/>
      <c r="G154" s="16"/>
      <c r="K154" s="1"/>
      <c r="L154" s="1"/>
      <c r="M154" s="1"/>
      <c r="N154" s="1"/>
      <c r="O154" s="1"/>
      <c r="P154" s="1"/>
      <c r="Q154" s="1"/>
      <c r="R154" s="1"/>
      <c r="S154" s="1"/>
      <c r="T154" s="1"/>
      <c r="U154" s="1"/>
      <c r="V154" s="1"/>
      <c r="W154" s="1"/>
      <c r="X154" s="1"/>
      <c r="Y154" s="1"/>
      <c r="Z154" s="1"/>
    </row>
    <row r="155" spans="1:26">
      <c r="A155" s="1"/>
      <c r="B155" s="16"/>
      <c r="C155" s="16"/>
      <c r="D155" s="16"/>
      <c r="E155" s="16"/>
      <c r="F155" s="16"/>
      <c r="G155" s="16"/>
      <c r="K155" s="1"/>
      <c r="L155" s="1"/>
      <c r="M155" s="1"/>
      <c r="N155" s="1"/>
      <c r="O155" s="1"/>
      <c r="P155" s="1"/>
      <c r="Q155" s="1"/>
      <c r="R155" s="1"/>
      <c r="S155" s="1"/>
      <c r="T155" s="1"/>
      <c r="U155" s="1"/>
      <c r="V155" s="1"/>
      <c r="W155" s="1"/>
      <c r="X155" s="1"/>
      <c r="Y155" s="1"/>
      <c r="Z155" s="1"/>
    </row>
    <row r="156" spans="1:26">
      <c r="A156" s="1"/>
      <c r="B156" s="16"/>
      <c r="C156" s="16"/>
      <c r="D156" s="16"/>
      <c r="E156" s="16"/>
      <c r="F156" s="16"/>
      <c r="G156" s="16"/>
      <c r="K156" s="1"/>
      <c r="L156" s="1"/>
      <c r="M156" s="1"/>
      <c r="N156" s="1"/>
      <c r="O156" s="1"/>
      <c r="P156" s="1"/>
      <c r="Q156" s="1"/>
      <c r="R156" s="1"/>
      <c r="S156" s="1"/>
      <c r="T156" s="1"/>
      <c r="U156" s="1"/>
      <c r="V156" s="1"/>
      <c r="W156" s="1"/>
      <c r="X156" s="1"/>
      <c r="Y156" s="1"/>
      <c r="Z156" s="1"/>
    </row>
    <row r="157" spans="1:26">
      <c r="A157" s="1"/>
      <c r="B157" s="16"/>
      <c r="C157" s="16"/>
      <c r="D157" s="16"/>
      <c r="E157" s="16"/>
      <c r="F157" s="16"/>
      <c r="G157" s="16"/>
      <c r="K157" s="1"/>
      <c r="L157" s="1"/>
      <c r="M157" s="1"/>
      <c r="N157" s="1"/>
      <c r="O157" s="1"/>
      <c r="P157" s="1"/>
      <c r="Q157" s="1"/>
      <c r="R157" s="1"/>
      <c r="S157" s="1"/>
      <c r="T157" s="1"/>
      <c r="U157" s="1"/>
      <c r="V157" s="1"/>
      <c r="W157" s="1"/>
      <c r="X157" s="1"/>
      <c r="Y157" s="1"/>
      <c r="Z157" s="1"/>
    </row>
    <row r="158" spans="1:26">
      <c r="A158" s="1"/>
      <c r="B158" s="16"/>
      <c r="C158" s="16"/>
      <c r="D158" s="16"/>
      <c r="E158" s="16"/>
      <c r="F158" s="16"/>
      <c r="G158" s="16"/>
      <c r="K158" s="1"/>
      <c r="L158" s="1"/>
      <c r="M158" s="1"/>
      <c r="N158" s="1"/>
      <c r="O158" s="1"/>
      <c r="P158" s="1"/>
      <c r="Q158" s="1"/>
      <c r="R158" s="1"/>
      <c r="S158" s="1"/>
      <c r="T158" s="1"/>
      <c r="U158" s="1"/>
      <c r="V158" s="1"/>
      <c r="W158" s="1"/>
      <c r="X158" s="1"/>
      <c r="Y158" s="1"/>
      <c r="Z158" s="1"/>
    </row>
    <row r="159" spans="1:26">
      <c r="A159" s="1"/>
      <c r="B159" s="16"/>
      <c r="C159" s="16"/>
      <c r="D159" s="16"/>
      <c r="E159" s="16"/>
      <c r="F159" s="16"/>
      <c r="G159" s="16"/>
      <c r="K159" s="1"/>
      <c r="L159" s="1"/>
      <c r="M159" s="1"/>
      <c r="N159" s="1"/>
      <c r="O159" s="1"/>
      <c r="P159" s="1"/>
      <c r="Q159" s="1"/>
      <c r="R159" s="1"/>
      <c r="S159" s="1"/>
      <c r="T159" s="1"/>
      <c r="U159" s="1"/>
      <c r="V159" s="1"/>
      <c r="W159" s="1"/>
      <c r="X159" s="1"/>
      <c r="Y159" s="1"/>
      <c r="Z159" s="1"/>
    </row>
    <row r="160" spans="1:26">
      <c r="A160" s="1"/>
      <c r="B160" s="16"/>
      <c r="C160" s="16"/>
      <c r="D160" s="16"/>
      <c r="E160" s="16"/>
      <c r="F160" s="16"/>
      <c r="G160" s="16"/>
      <c r="K160" s="1"/>
      <c r="L160" s="1"/>
      <c r="M160" s="1"/>
      <c r="N160" s="1"/>
      <c r="O160" s="1"/>
      <c r="P160" s="1"/>
      <c r="Q160" s="1"/>
      <c r="R160" s="1"/>
      <c r="S160" s="1"/>
      <c r="T160" s="1"/>
      <c r="U160" s="1"/>
      <c r="V160" s="1"/>
      <c r="W160" s="1"/>
      <c r="X160" s="1"/>
      <c r="Y160" s="1"/>
      <c r="Z160" s="1"/>
    </row>
    <row r="161" spans="1:26">
      <c r="A161" s="1"/>
      <c r="B161" s="16"/>
      <c r="C161" s="16"/>
      <c r="D161" s="16"/>
      <c r="E161" s="16"/>
      <c r="F161" s="16"/>
      <c r="G161" s="16"/>
      <c r="K161" s="1"/>
      <c r="L161" s="1"/>
      <c r="M161" s="1"/>
      <c r="N161" s="1"/>
      <c r="O161" s="1"/>
      <c r="P161" s="1"/>
      <c r="Q161" s="1"/>
      <c r="R161" s="1"/>
      <c r="S161" s="1"/>
      <c r="T161" s="1"/>
      <c r="U161" s="1"/>
      <c r="V161" s="1"/>
      <c r="W161" s="1"/>
      <c r="X161" s="1"/>
      <c r="Y161" s="1"/>
      <c r="Z161" s="1"/>
    </row>
    <row r="162" spans="1:26">
      <c r="A162" s="1"/>
      <c r="B162" s="16"/>
      <c r="C162" s="16"/>
      <c r="D162" s="16"/>
      <c r="E162" s="16"/>
      <c r="F162" s="16"/>
      <c r="G162" s="16"/>
      <c r="K162" s="1"/>
      <c r="L162" s="1"/>
      <c r="M162" s="1"/>
      <c r="N162" s="1"/>
      <c r="O162" s="1"/>
      <c r="P162" s="1"/>
      <c r="Q162" s="1"/>
      <c r="R162" s="1"/>
      <c r="S162" s="1"/>
      <c r="T162" s="1"/>
      <c r="U162" s="1"/>
      <c r="V162" s="1"/>
      <c r="W162" s="1"/>
      <c r="X162" s="1"/>
      <c r="Y162" s="1"/>
      <c r="Z162" s="1"/>
    </row>
    <row r="163" spans="1:26">
      <c r="A163" s="1"/>
      <c r="B163" s="16"/>
      <c r="C163" s="16"/>
      <c r="D163" s="16"/>
      <c r="E163" s="16"/>
      <c r="F163" s="16"/>
      <c r="G163" s="16"/>
      <c r="K163" s="1"/>
      <c r="L163" s="1"/>
      <c r="M163" s="1"/>
      <c r="N163" s="1"/>
      <c r="O163" s="1"/>
      <c r="P163" s="1"/>
      <c r="Q163" s="1"/>
      <c r="R163" s="1"/>
      <c r="S163" s="1"/>
      <c r="T163" s="1"/>
      <c r="U163" s="1"/>
      <c r="V163" s="1"/>
      <c r="W163" s="1"/>
      <c r="X163" s="1"/>
      <c r="Y163" s="1"/>
      <c r="Z163" s="1"/>
    </row>
    <row r="164" spans="1:26">
      <c r="A164" s="1"/>
      <c r="B164" s="16"/>
      <c r="C164" s="16"/>
      <c r="D164" s="16"/>
      <c r="E164" s="16"/>
      <c r="F164" s="16"/>
      <c r="G164" s="16"/>
      <c r="K164" s="1"/>
      <c r="L164" s="1"/>
      <c r="M164" s="1"/>
      <c r="N164" s="1"/>
      <c r="O164" s="1"/>
      <c r="P164" s="1"/>
      <c r="Q164" s="1"/>
      <c r="R164" s="1"/>
      <c r="S164" s="1"/>
      <c r="T164" s="1"/>
      <c r="U164" s="1"/>
      <c r="V164" s="1"/>
      <c r="W164" s="1"/>
      <c r="X164" s="1"/>
      <c r="Y164" s="1"/>
      <c r="Z164" s="1"/>
    </row>
    <row r="165" spans="1:26">
      <c r="A165" s="1"/>
      <c r="B165" s="16"/>
      <c r="C165" s="16"/>
      <c r="D165" s="16"/>
      <c r="E165" s="16"/>
      <c r="F165" s="16"/>
      <c r="G165" s="16"/>
      <c r="K165" s="1"/>
      <c r="L165" s="1"/>
      <c r="M165" s="1"/>
      <c r="N165" s="1"/>
      <c r="O165" s="1"/>
      <c r="P165" s="1"/>
      <c r="Q165" s="1"/>
      <c r="R165" s="1"/>
      <c r="S165" s="1"/>
      <c r="T165" s="1"/>
      <c r="U165" s="1"/>
      <c r="V165" s="1"/>
      <c r="W165" s="1"/>
      <c r="X165" s="1"/>
      <c r="Y165" s="1"/>
      <c r="Z165" s="1"/>
    </row>
    <row r="166" spans="1:26">
      <c r="A166" s="1"/>
      <c r="B166" s="16"/>
      <c r="C166" s="16"/>
      <c r="D166" s="16"/>
      <c r="E166" s="16"/>
      <c r="F166" s="16"/>
      <c r="G166" s="16"/>
      <c r="K166" s="1"/>
      <c r="L166" s="1"/>
      <c r="M166" s="1"/>
      <c r="N166" s="1"/>
      <c r="O166" s="1"/>
      <c r="P166" s="1"/>
      <c r="Q166" s="1"/>
      <c r="R166" s="1"/>
      <c r="S166" s="1"/>
      <c r="T166" s="1"/>
      <c r="U166" s="1"/>
      <c r="V166" s="1"/>
      <c r="W166" s="1"/>
      <c r="X166" s="1"/>
      <c r="Y166" s="1"/>
      <c r="Z166" s="1"/>
    </row>
    <row r="167" spans="1:26">
      <c r="A167" s="1"/>
      <c r="B167" s="16"/>
      <c r="C167" s="16"/>
      <c r="D167" s="16"/>
      <c r="E167" s="16"/>
      <c r="F167" s="16"/>
      <c r="G167" s="16"/>
      <c r="K167" s="1"/>
      <c r="L167" s="1"/>
      <c r="M167" s="1"/>
      <c r="N167" s="1"/>
      <c r="O167" s="1"/>
      <c r="P167" s="1"/>
      <c r="Q167" s="1"/>
      <c r="R167" s="1"/>
      <c r="S167" s="1"/>
      <c r="T167" s="1"/>
      <c r="U167" s="1"/>
      <c r="V167" s="1"/>
      <c r="W167" s="1"/>
      <c r="X167" s="1"/>
      <c r="Y167" s="1"/>
      <c r="Z167" s="1"/>
    </row>
    <row r="168" spans="1:26">
      <c r="A168" s="1"/>
      <c r="B168" s="16"/>
      <c r="C168" s="16"/>
      <c r="D168" s="16"/>
      <c r="E168" s="16"/>
      <c r="F168" s="16"/>
      <c r="G168" s="16"/>
      <c r="K168" s="1"/>
      <c r="L168" s="1"/>
      <c r="M168" s="1"/>
      <c r="N168" s="1"/>
      <c r="O168" s="1"/>
      <c r="P168" s="1"/>
      <c r="Q168" s="1"/>
      <c r="R168" s="1"/>
      <c r="S168" s="1"/>
      <c r="T168" s="1"/>
      <c r="U168" s="1"/>
      <c r="V168" s="1"/>
      <c r="W168" s="1"/>
      <c r="X168" s="1"/>
      <c r="Y168" s="1"/>
      <c r="Z168" s="1"/>
    </row>
    <row r="169" spans="1:26">
      <c r="A169" s="1"/>
      <c r="B169" s="16"/>
      <c r="C169" s="16"/>
      <c r="D169" s="16"/>
      <c r="E169" s="16"/>
      <c r="F169" s="16"/>
      <c r="G169" s="16"/>
      <c r="K169" s="1"/>
      <c r="L169" s="1"/>
      <c r="M169" s="1"/>
      <c r="N169" s="1"/>
      <c r="O169" s="1"/>
      <c r="P169" s="1"/>
      <c r="Q169" s="1"/>
      <c r="R169" s="1"/>
      <c r="S169" s="1"/>
      <c r="T169" s="1"/>
      <c r="U169" s="1"/>
      <c r="V169" s="1"/>
      <c r="W169" s="1"/>
      <c r="X169" s="1"/>
      <c r="Y169" s="1"/>
      <c r="Z169" s="1"/>
    </row>
    <row r="170" spans="1:26">
      <c r="A170" s="1"/>
      <c r="B170" s="16"/>
      <c r="C170" s="16"/>
      <c r="D170" s="16"/>
      <c r="E170" s="16"/>
      <c r="F170" s="16"/>
      <c r="G170" s="16"/>
      <c r="K170" s="1"/>
      <c r="L170" s="1"/>
      <c r="M170" s="1"/>
      <c r="N170" s="1"/>
      <c r="O170" s="1"/>
      <c r="P170" s="1"/>
      <c r="Q170" s="1"/>
      <c r="R170" s="1"/>
      <c r="S170" s="1"/>
      <c r="T170" s="1"/>
      <c r="U170" s="1"/>
      <c r="V170" s="1"/>
      <c r="W170" s="1"/>
      <c r="X170" s="1"/>
      <c r="Y170" s="1"/>
      <c r="Z170" s="1"/>
    </row>
    <row r="171" spans="1:26">
      <c r="A171" s="1"/>
      <c r="B171" s="16"/>
      <c r="C171" s="16"/>
      <c r="D171" s="16"/>
      <c r="E171" s="16"/>
      <c r="F171" s="16"/>
      <c r="G171" s="16"/>
      <c r="K171" s="1"/>
      <c r="L171" s="1"/>
      <c r="M171" s="1"/>
      <c r="N171" s="1"/>
      <c r="O171" s="1"/>
      <c r="P171" s="1"/>
      <c r="Q171" s="1"/>
      <c r="R171" s="1"/>
      <c r="S171" s="1"/>
      <c r="T171" s="1"/>
      <c r="U171" s="1"/>
      <c r="V171" s="1"/>
      <c r="W171" s="1"/>
      <c r="X171" s="1"/>
      <c r="Y171" s="1"/>
      <c r="Z171" s="1"/>
    </row>
    <row r="172" spans="1:26">
      <c r="A172" s="1"/>
      <c r="B172" s="16"/>
      <c r="C172" s="16"/>
      <c r="D172" s="16"/>
      <c r="E172" s="16"/>
      <c r="F172" s="16"/>
      <c r="G172" s="16"/>
      <c r="K172" s="1"/>
      <c r="L172" s="1"/>
      <c r="M172" s="1"/>
      <c r="N172" s="1"/>
      <c r="O172" s="1"/>
      <c r="P172" s="1"/>
      <c r="Q172" s="1"/>
      <c r="R172" s="1"/>
      <c r="S172" s="1"/>
      <c r="T172" s="1"/>
      <c r="U172" s="1"/>
      <c r="V172" s="1"/>
      <c r="W172" s="1"/>
      <c r="X172" s="1"/>
      <c r="Y172" s="1"/>
      <c r="Z172" s="1"/>
    </row>
    <row r="173" spans="1:26">
      <c r="A173" s="1"/>
      <c r="B173" s="16"/>
      <c r="C173" s="16"/>
      <c r="D173" s="16"/>
      <c r="E173" s="16"/>
      <c r="F173" s="16"/>
      <c r="G173" s="16"/>
      <c r="K173" s="1"/>
      <c r="L173" s="1"/>
      <c r="M173" s="1"/>
      <c r="N173" s="1"/>
      <c r="O173" s="1"/>
      <c r="P173" s="1"/>
      <c r="Q173" s="1"/>
      <c r="R173" s="1"/>
      <c r="S173" s="1"/>
      <c r="T173" s="1"/>
      <c r="U173" s="1"/>
      <c r="V173" s="1"/>
      <c r="W173" s="1"/>
      <c r="X173" s="1"/>
      <c r="Y173" s="1"/>
      <c r="Z173" s="1"/>
    </row>
    <row r="174" spans="1:26">
      <c r="A174" s="1"/>
      <c r="B174" s="16"/>
      <c r="C174" s="16"/>
      <c r="D174" s="16"/>
      <c r="E174" s="16"/>
      <c r="F174" s="16"/>
      <c r="G174" s="16"/>
      <c r="K174" s="1"/>
      <c r="L174" s="1"/>
      <c r="M174" s="1"/>
      <c r="N174" s="1"/>
      <c r="O174" s="1"/>
      <c r="P174" s="1"/>
      <c r="Q174" s="1"/>
      <c r="R174" s="1"/>
      <c r="S174" s="1"/>
      <c r="T174" s="1"/>
      <c r="U174" s="1"/>
      <c r="V174" s="1"/>
      <c r="W174" s="1"/>
      <c r="X174" s="1"/>
      <c r="Y174" s="1"/>
      <c r="Z174" s="1"/>
    </row>
    <row r="175" spans="1:26">
      <c r="A175" s="1"/>
      <c r="B175" s="16"/>
      <c r="C175" s="16"/>
      <c r="D175" s="16"/>
      <c r="E175" s="16"/>
      <c r="F175" s="16"/>
      <c r="G175" s="16"/>
      <c r="K175" s="1"/>
      <c r="L175" s="1"/>
      <c r="M175" s="1"/>
      <c r="N175" s="1"/>
      <c r="O175" s="1"/>
      <c r="P175" s="1"/>
      <c r="Q175" s="1"/>
      <c r="R175" s="1"/>
      <c r="S175" s="1"/>
      <c r="T175" s="1"/>
      <c r="U175" s="1"/>
      <c r="V175" s="1"/>
      <c r="W175" s="1"/>
      <c r="X175" s="1"/>
      <c r="Y175" s="1"/>
      <c r="Z175" s="1"/>
    </row>
    <row r="176" spans="1:26">
      <c r="A176" s="1"/>
      <c r="B176" s="16"/>
      <c r="C176" s="16"/>
      <c r="D176" s="16"/>
      <c r="E176" s="16"/>
      <c r="F176" s="16"/>
      <c r="G176" s="16"/>
      <c r="K176" s="1"/>
      <c r="L176" s="1"/>
      <c r="M176" s="1"/>
      <c r="N176" s="1"/>
      <c r="O176" s="1"/>
      <c r="P176" s="1"/>
      <c r="Q176" s="1"/>
      <c r="R176" s="1"/>
      <c r="S176" s="1"/>
      <c r="T176" s="1"/>
      <c r="U176" s="1"/>
      <c r="V176" s="1"/>
      <c r="W176" s="1"/>
      <c r="X176" s="1"/>
      <c r="Y176" s="1"/>
      <c r="Z176" s="1"/>
    </row>
    <row r="177" spans="1:26">
      <c r="A177" s="1"/>
      <c r="B177" s="16"/>
      <c r="C177" s="16"/>
      <c r="D177" s="16"/>
      <c r="E177" s="16"/>
      <c r="F177" s="16"/>
      <c r="G177" s="16"/>
      <c r="K177" s="1"/>
      <c r="L177" s="1"/>
      <c r="M177" s="1"/>
      <c r="N177" s="1"/>
      <c r="O177" s="1"/>
      <c r="P177" s="1"/>
      <c r="Q177" s="1"/>
      <c r="R177" s="1"/>
      <c r="S177" s="1"/>
      <c r="T177" s="1"/>
      <c r="U177" s="1"/>
      <c r="V177" s="1"/>
      <c r="W177" s="1"/>
      <c r="X177" s="1"/>
      <c r="Y177" s="1"/>
      <c r="Z177" s="1"/>
    </row>
    <row r="178" spans="1:26">
      <c r="A178" s="1"/>
      <c r="B178" s="16"/>
      <c r="C178" s="16"/>
      <c r="D178" s="16"/>
      <c r="E178" s="16"/>
      <c r="F178" s="16"/>
      <c r="G178" s="16"/>
      <c r="K178" s="1"/>
      <c r="L178" s="1"/>
      <c r="M178" s="1"/>
      <c r="N178" s="1"/>
      <c r="O178" s="1"/>
      <c r="P178" s="1"/>
      <c r="Q178" s="1"/>
      <c r="R178" s="1"/>
      <c r="S178" s="1"/>
      <c r="T178" s="1"/>
      <c r="U178" s="1"/>
      <c r="V178" s="1"/>
      <c r="W178" s="1"/>
      <c r="X178" s="1"/>
      <c r="Y178" s="1"/>
      <c r="Z178" s="1"/>
    </row>
    <row r="179" spans="1:26">
      <c r="A179" s="1"/>
      <c r="B179" s="16"/>
      <c r="C179" s="16"/>
      <c r="D179" s="16"/>
      <c r="E179" s="16"/>
      <c r="F179" s="16"/>
      <c r="G179" s="16"/>
      <c r="K179" s="1"/>
      <c r="L179" s="1"/>
      <c r="M179" s="1"/>
      <c r="N179" s="1"/>
      <c r="O179" s="1"/>
      <c r="P179" s="1"/>
      <c r="Q179" s="1"/>
      <c r="R179" s="1"/>
      <c r="S179" s="1"/>
      <c r="T179" s="1"/>
      <c r="U179" s="1"/>
      <c r="V179" s="1"/>
      <c r="W179" s="1"/>
      <c r="X179" s="1"/>
      <c r="Y179" s="1"/>
      <c r="Z179" s="1"/>
    </row>
    <row r="180" spans="1:26">
      <c r="A180" s="1"/>
      <c r="B180" s="16"/>
      <c r="C180" s="16"/>
      <c r="D180" s="16"/>
      <c r="E180" s="16"/>
      <c r="F180" s="16"/>
      <c r="G180" s="16"/>
      <c r="K180" s="1"/>
      <c r="L180" s="1"/>
      <c r="M180" s="1"/>
      <c r="N180" s="1"/>
      <c r="O180" s="1"/>
      <c r="P180" s="1"/>
      <c r="Q180" s="1"/>
      <c r="R180" s="1"/>
      <c r="S180" s="1"/>
      <c r="T180" s="1"/>
      <c r="U180" s="1"/>
      <c r="V180" s="1"/>
      <c r="W180" s="1"/>
      <c r="X180" s="1"/>
      <c r="Y180" s="1"/>
      <c r="Z180" s="1"/>
    </row>
    <row r="181" spans="1:26">
      <c r="A181" s="1"/>
      <c r="B181" s="16"/>
      <c r="C181" s="16"/>
      <c r="D181" s="16"/>
      <c r="E181" s="16"/>
      <c r="F181" s="16"/>
      <c r="G181" s="16"/>
      <c r="K181" s="1"/>
      <c r="L181" s="1"/>
      <c r="M181" s="1"/>
      <c r="N181" s="1"/>
      <c r="O181" s="1"/>
      <c r="P181" s="1"/>
      <c r="Q181" s="1"/>
      <c r="R181" s="1"/>
      <c r="S181" s="1"/>
      <c r="T181" s="1"/>
      <c r="U181" s="1"/>
      <c r="V181" s="1"/>
      <c r="W181" s="1"/>
      <c r="X181" s="1"/>
      <c r="Y181" s="1"/>
      <c r="Z181" s="1"/>
    </row>
    <row r="182" spans="1:26">
      <c r="A182" s="1"/>
      <c r="B182" s="16"/>
      <c r="C182" s="16"/>
      <c r="D182" s="16"/>
      <c r="E182" s="16"/>
      <c r="F182" s="16"/>
      <c r="G182" s="16"/>
      <c r="K182" s="1"/>
      <c r="L182" s="1"/>
      <c r="M182" s="1"/>
      <c r="N182" s="1"/>
      <c r="O182" s="1"/>
      <c r="P182" s="1"/>
      <c r="Q182" s="1"/>
      <c r="R182" s="1"/>
      <c r="S182" s="1"/>
      <c r="T182" s="1"/>
      <c r="U182" s="1"/>
      <c r="V182" s="1"/>
      <c r="W182" s="1"/>
      <c r="X182" s="1"/>
      <c r="Y182" s="1"/>
      <c r="Z182" s="1"/>
    </row>
    <row r="183" spans="1:26">
      <c r="A183" s="1"/>
      <c r="B183" s="16"/>
      <c r="C183" s="16"/>
      <c r="D183" s="16"/>
      <c r="E183" s="16"/>
      <c r="F183" s="16"/>
      <c r="G183" s="16"/>
      <c r="K183" s="1"/>
      <c r="L183" s="1"/>
      <c r="M183" s="1"/>
      <c r="N183" s="1"/>
      <c r="O183" s="1"/>
      <c r="P183" s="1"/>
      <c r="Q183" s="1"/>
      <c r="R183" s="1"/>
      <c r="S183" s="1"/>
      <c r="T183" s="1"/>
      <c r="U183" s="1"/>
      <c r="V183" s="1"/>
      <c r="W183" s="1"/>
      <c r="X183" s="1"/>
      <c r="Y183" s="1"/>
      <c r="Z183" s="1"/>
    </row>
    <row r="184" spans="1:26">
      <c r="A184" s="1"/>
      <c r="B184" s="16"/>
      <c r="C184" s="16"/>
      <c r="D184" s="16"/>
      <c r="E184" s="16"/>
      <c r="F184" s="16"/>
      <c r="G184" s="16"/>
      <c r="K184" s="1"/>
      <c r="L184" s="1"/>
      <c r="M184" s="1"/>
      <c r="N184" s="1"/>
      <c r="O184" s="1"/>
      <c r="P184" s="1"/>
      <c r="Q184" s="1"/>
      <c r="R184" s="1"/>
      <c r="S184" s="1"/>
      <c r="T184" s="1"/>
      <c r="U184" s="1"/>
      <c r="V184" s="1"/>
      <c r="W184" s="1"/>
      <c r="X184" s="1"/>
      <c r="Y184" s="1"/>
      <c r="Z184" s="1"/>
    </row>
    <row r="185" spans="1:26">
      <c r="A185" s="1"/>
      <c r="B185" s="16"/>
      <c r="C185" s="16"/>
      <c r="D185" s="16"/>
      <c r="E185" s="16"/>
      <c r="F185" s="16"/>
      <c r="G185" s="16"/>
      <c r="K185" s="1"/>
      <c r="L185" s="1"/>
      <c r="M185" s="1"/>
      <c r="N185" s="1"/>
      <c r="O185" s="1"/>
      <c r="P185" s="1"/>
      <c r="Q185" s="1"/>
      <c r="R185" s="1"/>
      <c r="S185" s="1"/>
      <c r="T185" s="1"/>
      <c r="U185" s="1"/>
      <c r="V185" s="1"/>
      <c r="W185" s="1"/>
      <c r="X185" s="1"/>
      <c r="Y185" s="1"/>
      <c r="Z185" s="1"/>
    </row>
    <row r="186" spans="1:26">
      <c r="A186" s="1"/>
      <c r="B186" s="16"/>
      <c r="C186" s="16"/>
      <c r="D186" s="16"/>
      <c r="E186" s="16"/>
      <c r="F186" s="16"/>
      <c r="G186" s="16"/>
      <c r="K186" s="1"/>
      <c r="L186" s="1"/>
      <c r="M186" s="1"/>
      <c r="N186" s="1"/>
      <c r="O186" s="1"/>
      <c r="P186" s="1"/>
      <c r="Q186" s="1"/>
      <c r="R186" s="1"/>
      <c r="S186" s="1"/>
      <c r="T186" s="1"/>
      <c r="U186" s="1"/>
      <c r="V186" s="1"/>
      <c r="W186" s="1"/>
      <c r="X186" s="1"/>
      <c r="Y186" s="1"/>
      <c r="Z186" s="1"/>
    </row>
    <row r="187" spans="1:26">
      <c r="A187" s="1"/>
      <c r="B187" s="16"/>
      <c r="C187" s="16"/>
      <c r="D187" s="16"/>
      <c r="E187" s="16"/>
      <c r="F187" s="16"/>
      <c r="G187" s="16"/>
      <c r="K187" s="1"/>
      <c r="L187" s="1"/>
      <c r="M187" s="1"/>
      <c r="N187" s="1"/>
      <c r="O187" s="1"/>
      <c r="P187" s="1"/>
      <c r="Q187" s="1"/>
      <c r="R187" s="1"/>
      <c r="S187" s="1"/>
      <c r="T187" s="1"/>
      <c r="U187" s="1"/>
      <c r="V187" s="1"/>
      <c r="W187" s="1"/>
      <c r="X187" s="1"/>
      <c r="Y187" s="1"/>
      <c r="Z187" s="1"/>
    </row>
    <row r="188" spans="1:26">
      <c r="A188" s="1"/>
      <c r="B188" s="16"/>
      <c r="C188" s="16"/>
      <c r="D188" s="16"/>
      <c r="E188" s="16"/>
      <c r="F188" s="16"/>
      <c r="G188" s="16"/>
      <c r="K188" s="1"/>
      <c r="L188" s="1"/>
      <c r="M188" s="1"/>
      <c r="N188" s="1"/>
      <c r="O188" s="1"/>
      <c r="P188" s="1"/>
      <c r="Q188" s="1"/>
      <c r="R188" s="1"/>
      <c r="S188" s="1"/>
      <c r="T188" s="1"/>
      <c r="U188" s="1"/>
      <c r="V188" s="1"/>
      <c r="W188" s="1"/>
      <c r="X188" s="1"/>
      <c r="Y188" s="1"/>
      <c r="Z188" s="1"/>
    </row>
    <row r="189" spans="1:26">
      <c r="A189" s="1"/>
      <c r="B189" s="16"/>
      <c r="C189" s="16"/>
      <c r="D189" s="16"/>
      <c r="E189" s="16"/>
      <c r="F189" s="16"/>
      <c r="G189" s="16"/>
      <c r="K189" s="1"/>
      <c r="L189" s="1"/>
      <c r="M189" s="1"/>
      <c r="N189" s="1"/>
      <c r="O189" s="1"/>
      <c r="P189" s="1"/>
      <c r="Q189" s="1"/>
      <c r="R189" s="1"/>
      <c r="S189" s="1"/>
      <c r="T189" s="1"/>
      <c r="U189" s="1"/>
      <c r="V189" s="1"/>
      <c r="W189" s="1"/>
      <c r="X189" s="1"/>
      <c r="Y189" s="1"/>
      <c r="Z189" s="1"/>
    </row>
    <row r="190" spans="1:26">
      <c r="A190" s="1"/>
      <c r="B190" s="16"/>
      <c r="C190" s="16"/>
      <c r="D190" s="16"/>
      <c r="E190" s="16"/>
      <c r="F190" s="16"/>
      <c r="G190" s="16"/>
      <c r="K190" s="1"/>
      <c r="L190" s="1"/>
      <c r="M190" s="1"/>
      <c r="N190" s="1"/>
      <c r="O190" s="1"/>
      <c r="P190" s="1"/>
      <c r="Q190" s="1"/>
      <c r="R190" s="1"/>
      <c r="S190" s="1"/>
      <c r="T190" s="1"/>
      <c r="U190" s="1"/>
      <c r="V190" s="1"/>
      <c r="W190" s="1"/>
      <c r="X190" s="1"/>
      <c r="Y190" s="1"/>
      <c r="Z190" s="1"/>
    </row>
    <row r="191" spans="1:26">
      <c r="A191" s="1"/>
      <c r="B191" s="16"/>
      <c r="C191" s="16"/>
      <c r="D191" s="16"/>
      <c r="E191" s="16"/>
      <c r="F191" s="16"/>
      <c r="G191" s="16"/>
      <c r="K191" s="1"/>
      <c r="L191" s="1"/>
      <c r="M191" s="1"/>
      <c r="N191" s="1"/>
      <c r="O191" s="1"/>
      <c r="P191" s="1"/>
      <c r="Q191" s="1"/>
      <c r="R191" s="1"/>
      <c r="S191" s="1"/>
      <c r="T191" s="1"/>
      <c r="U191" s="1"/>
      <c r="V191" s="1"/>
      <c r="W191" s="1"/>
      <c r="X191" s="1"/>
      <c r="Y191" s="1"/>
      <c r="Z191" s="1"/>
    </row>
    <row r="192" spans="1:26">
      <c r="A192" s="1"/>
      <c r="B192" s="16"/>
      <c r="C192" s="16"/>
      <c r="D192" s="16"/>
      <c r="E192" s="16"/>
      <c r="F192" s="16"/>
      <c r="G192" s="16"/>
      <c r="K192" s="1"/>
      <c r="L192" s="1"/>
      <c r="M192" s="1"/>
      <c r="N192" s="1"/>
      <c r="O192" s="1"/>
      <c r="P192" s="1"/>
      <c r="Q192" s="1"/>
      <c r="R192" s="1"/>
      <c r="S192" s="1"/>
      <c r="T192" s="1"/>
      <c r="U192" s="1"/>
      <c r="V192" s="1"/>
      <c r="W192" s="1"/>
      <c r="X192" s="1"/>
      <c r="Y192" s="1"/>
      <c r="Z192" s="1"/>
    </row>
    <row r="193" spans="1:26">
      <c r="A193" s="1"/>
      <c r="B193" s="16"/>
      <c r="C193" s="16"/>
      <c r="D193" s="16"/>
      <c r="E193" s="16"/>
      <c r="F193" s="16"/>
      <c r="G193" s="16"/>
      <c r="K193" s="1"/>
      <c r="L193" s="1"/>
      <c r="M193" s="1"/>
      <c r="N193" s="1"/>
      <c r="O193" s="1"/>
      <c r="P193" s="1"/>
      <c r="Q193" s="1"/>
      <c r="R193" s="1"/>
      <c r="S193" s="1"/>
      <c r="T193" s="1"/>
      <c r="U193" s="1"/>
      <c r="V193" s="1"/>
      <c r="W193" s="1"/>
      <c r="X193" s="1"/>
      <c r="Y193" s="1"/>
      <c r="Z193" s="1"/>
    </row>
    <row r="194" spans="1:26">
      <c r="A194" s="1"/>
      <c r="B194" s="16"/>
      <c r="C194" s="16"/>
      <c r="D194" s="16"/>
      <c r="E194" s="16"/>
      <c r="F194" s="16"/>
      <c r="G194" s="16"/>
      <c r="K194" s="1"/>
      <c r="L194" s="1"/>
      <c r="M194" s="1"/>
      <c r="N194" s="1"/>
      <c r="O194" s="1"/>
      <c r="P194" s="1"/>
      <c r="Q194" s="1"/>
      <c r="R194" s="1"/>
      <c r="S194" s="1"/>
      <c r="T194" s="1"/>
      <c r="U194" s="1"/>
      <c r="V194" s="1"/>
      <c r="W194" s="1"/>
      <c r="X194" s="1"/>
      <c r="Y194" s="1"/>
      <c r="Z194" s="1"/>
    </row>
    <row r="195" spans="1:26">
      <c r="A195" s="1"/>
      <c r="B195" s="16"/>
      <c r="C195" s="16"/>
      <c r="D195" s="16"/>
      <c r="E195" s="16"/>
      <c r="F195" s="16"/>
      <c r="G195" s="16"/>
      <c r="K195" s="1"/>
      <c r="L195" s="1"/>
      <c r="M195" s="1"/>
      <c r="N195" s="1"/>
      <c r="O195" s="1"/>
      <c r="P195" s="1"/>
      <c r="Q195" s="1"/>
      <c r="R195" s="1"/>
      <c r="S195" s="1"/>
      <c r="T195" s="1"/>
      <c r="U195" s="1"/>
      <c r="V195" s="1"/>
      <c r="W195" s="1"/>
      <c r="X195" s="1"/>
      <c r="Y195" s="1"/>
      <c r="Z195" s="1"/>
    </row>
    <row r="196" spans="1:26">
      <c r="A196" s="1"/>
      <c r="B196" s="16"/>
      <c r="C196" s="16"/>
      <c r="D196" s="16"/>
      <c r="E196" s="16"/>
      <c r="F196" s="16"/>
      <c r="G196" s="16"/>
      <c r="K196" s="1"/>
      <c r="L196" s="1"/>
      <c r="M196" s="1"/>
      <c r="N196" s="1"/>
      <c r="O196" s="1"/>
      <c r="P196" s="1"/>
      <c r="Q196" s="1"/>
      <c r="R196" s="1"/>
      <c r="S196" s="1"/>
      <c r="T196" s="1"/>
      <c r="U196" s="1"/>
      <c r="V196" s="1"/>
      <c r="W196" s="1"/>
      <c r="X196" s="1"/>
      <c r="Y196" s="1"/>
      <c r="Z196" s="1"/>
    </row>
    <row r="197" spans="1:26">
      <c r="A197" s="1"/>
      <c r="B197" s="16"/>
      <c r="C197" s="16"/>
      <c r="D197" s="16"/>
      <c r="E197" s="16"/>
      <c r="F197" s="16"/>
      <c r="G197" s="16"/>
      <c r="K197" s="1"/>
      <c r="L197" s="1"/>
      <c r="M197" s="1"/>
      <c r="N197" s="1"/>
      <c r="O197" s="1"/>
      <c r="P197" s="1"/>
      <c r="Q197" s="1"/>
      <c r="R197" s="1"/>
      <c r="S197" s="1"/>
      <c r="T197" s="1"/>
      <c r="U197" s="1"/>
      <c r="V197" s="1"/>
      <c r="W197" s="1"/>
      <c r="X197" s="1"/>
      <c r="Y197" s="1"/>
      <c r="Z197" s="1"/>
    </row>
    <row r="198" spans="1:26">
      <c r="A198" s="1"/>
      <c r="B198" s="16"/>
      <c r="C198" s="16"/>
      <c r="D198" s="16"/>
      <c r="E198" s="16"/>
      <c r="F198" s="16"/>
      <c r="G198" s="16"/>
      <c r="K198" s="1"/>
      <c r="L198" s="1"/>
      <c r="M198" s="1"/>
      <c r="N198" s="1"/>
      <c r="O198" s="1"/>
      <c r="P198" s="1"/>
      <c r="Q198" s="1"/>
      <c r="R198" s="1"/>
      <c r="S198" s="1"/>
      <c r="T198" s="1"/>
      <c r="U198" s="1"/>
      <c r="V198" s="1"/>
      <c r="W198" s="1"/>
      <c r="X198" s="1"/>
      <c r="Y198" s="1"/>
      <c r="Z198" s="1"/>
    </row>
    <row r="199" spans="1:26">
      <c r="A199" s="1"/>
      <c r="B199" s="16"/>
      <c r="C199" s="16"/>
      <c r="D199" s="16"/>
      <c r="E199" s="16"/>
      <c r="F199" s="16"/>
      <c r="G199" s="16"/>
      <c r="K199" s="1"/>
      <c r="L199" s="1"/>
      <c r="M199" s="1"/>
      <c r="N199" s="1"/>
      <c r="O199" s="1"/>
      <c r="P199" s="1"/>
      <c r="Q199" s="1"/>
      <c r="R199" s="1"/>
      <c r="S199" s="1"/>
      <c r="T199" s="1"/>
      <c r="U199" s="1"/>
      <c r="V199" s="1"/>
      <c r="W199" s="1"/>
      <c r="X199" s="1"/>
      <c r="Y199" s="1"/>
      <c r="Z199" s="1"/>
    </row>
    <row r="200" spans="1:26">
      <c r="A200" s="1"/>
      <c r="B200" s="16"/>
      <c r="C200" s="16"/>
      <c r="D200" s="16"/>
      <c r="E200" s="16"/>
      <c r="F200" s="16"/>
      <c r="G200" s="16"/>
      <c r="K200" s="1"/>
      <c r="L200" s="1"/>
      <c r="M200" s="1"/>
      <c r="N200" s="1"/>
      <c r="O200" s="1"/>
      <c r="P200" s="1"/>
      <c r="Q200" s="1"/>
      <c r="R200" s="1"/>
      <c r="S200" s="1"/>
      <c r="T200" s="1"/>
      <c r="U200" s="1"/>
      <c r="V200" s="1"/>
      <c r="W200" s="1"/>
      <c r="X200" s="1"/>
      <c r="Y200" s="1"/>
      <c r="Z200" s="1"/>
    </row>
    <row r="201" spans="1:26">
      <c r="A201" s="1"/>
      <c r="B201" s="16"/>
      <c r="C201" s="16"/>
      <c r="D201" s="16"/>
      <c r="E201" s="16"/>
      <c r="F201" s="16"/>
      <c r="G201" s="16"/>
      <c r="K201" s="1"/>
      <c r="L201" s="1"/>
      <c r="M201" s="1"/>
      <c r="N201" s="1"/>
      <c r="O201" s="1"/>
      <c r="P201" s="1"/>
      <c r="Q201" s="1"/>
      <c r="R201" s="1"/>
      <c r="S201" s="1"/>
      <c r="T201" s="1"/>
      <c r="U201" s="1"/>
      <c r="V201" s="1"/>
      <c r="W201" s="1"/>
      <c r="X201" s="1"/>
      <c r="Y201" s="1"/>
      <c r="Z201" s="1"/>
    </row>
    <row r="202" spans="1:26">
      <c r="A202" s="1"/>
      <c r="B202" s="16"/>
      <c r="C202" s="16"/>
      <c r="D202" s="16"/>
      <c r="E202" s="16"/>
      <c r="F202" s="16"/>
      <c r="G202" s="16"/>
      <c r="K202" s="1"/>
      <c r="L202" s="1"/>
      <c r="M202" s="1"/>
      <c r="N202" s="1"/>
      <c r="O202" s="1"/>
      <c r="P202" s="1"/>
      <c r="Q202" s="1"/>
      <c r="R202" s="1"/>
      <c r="S202" s="1"/>
      <c r="T202" s="1"/>
      <c r="U202" s="1"/>
      <c r="V202" s="1"/>
      <c r="W202" s="1"/>
      <c r="X202" s="1"/>
      <c r="Y202" s="1"/>
      <c r="Z202" s="1"/>
    </row>
    <row r="203" spans="1:26">
      <c r="A203" s="1"/>
      <c r="B203" s="16"/>
      <c r="C203" s="16"/>
      <c r="D203" s="16"/>
      <c r="E203" s="16"/>
      <c r="F203" s="16"/>
      <c r="G203" s="16"/>
      <c r="K203" s="1"/>
      <c r="L203" s="1"/>
      <c r="M203" s="1"/>
      <c r="N203" s="1"/>
      <c r="O203" s="1"/>
      <c r="P203" s="1"/>
      <c r="Q203" s="1"/>
      <c r="R203" s="1"/>
      <c r="S203" s="1"/>
      <c r="T203" s="1"/>
      <c r="U203" s="1"/>
      <c r="V203" s="1"/>
      <c r="W203" s="1"/>
      <c r="X203" s="1"/>
      <c r="Y203" s="1"/>
      <c r="Z203" s="1"/>
    </row>
    <row r="204" spans="1:26">
      <c r="A204" s="1"/>
      <c r="B204" s="16"/>
      <c r="C204" s="16"/>
      <c r="D204" s="16"/>
      <c r="E204" s="16"/>
      <c r="F204" s="16"/>
      <c r="G204" s="16"/>
      <c r="K204" s="1"/>
      <c r="L204" s="1"/>
      <c r="M204" s="1"/>
      <c r="N204" s="1"/>
      <c r="O204" s="1"/>
      <c r="P204" s="1"/>
      <c r="Q204" s="1"/>
      <c r="R204" s="1"/>
      <c r="S204" s="1"/>
      <c r="T204" s="1"/>
      <c r="U204" s="1"/>
      <c r="V204" s="1"/>
      <c r="W204" s="1"/>
      <c r="X204" s="1"/>
      <c r="Y204" s="1"/>
      <c r="Z204" s="1"/>
    </row>
    <row r="205" spans="1:26">
      <c r="A205" s="1"/>
      <c r="B205" s="16"/>
      <c r="C205" s="16"/>
      <c r="D205" s="16"/>
      <c r="E205" s="16"/>
      <c r="F205" s="16"/>
      <c r="G205" s="16"/>
      <c r="K205" s="1"/>
      <c r="L205" s="1"/>
      <c r="M205" s="1"/>
      <c r="N205" s="1"/>
      <c r="O205" s="1"/>
      <c r="P205" s="1"/>
      <c r="Q205" s="1"/>
      <c r="R205" s="1"/>
      <c r="S205" s="1"/>
      <c r="T205" s="1"/>
      <c r="U205" s="1"/>
      <c r="V205" s="1"/>
      <c r="W205" s="1"/>
      <c r="X205" s="1"/>
      <c r="Y205" s="1"/>
      <c r="Z205" s="1"/>
    </row>
    <row r="206" spans="1:26">
      <c r="A206" s="1"/>
      <c r="B206" s="16"/>
      <c r="C206" s="16"/>
      <c r="D206" s="16"/>
      <c r="E206" s="16"/>
      <c r="F206" s="16"/>
      <c r="G206" s="16"/>
      <c r="K206" s="1"/>
      <c r="L206" s="1"/>
      <c r="M206" s="1"/>
      <c r="N206" s="1"/>
      <c r="O206" s="1"/>
      <c r="P206" s="1"/>
      <c r="Q206" s="1"/>
      <c r="R206" s="1"/>
      <c r="S206" s="1"/>
      <c r="T206" s="1"/>
      <c r="U206" s="1"/>
      <c r="V206" s="1"/>
      <c r="W206" s="1"/>
      <c r="X206" s="1"/>
      <c r="Y206" s="1"/>
      <c r="Z206" s="1"/>
    </row>
    <row r="207" spans="1:26">
      <c r="A207" s="1"/>
      <c r="B207" s="16"/>
      <c r="C207" s="16"/>
      <c r="D207" s="16"/>
      <c r="E207" s="16"/>
      <c r="F207" s="16"/>
      <c r="G207" s="16"/>
      <c r="K207" s="1"/>
      <c r="L207" s="1"/>
      <c r="M207" s="1"/>
      <c r="N207" s="1"/>
      <c r="O207" s="1"/>
      <c r="P207" s="1"/>
      <c r="Q207" s="1"/>
      <c r="R207" s="1"/>
      <c r="S207" s="1"/>
      <c r="T207" s="1"/>
      <c r="U207" s="1"/>
      <c r="V207" s="1"/>
      <c r="W207" s="1"/>
      <c r="X207" s="1"/>
      <c r="Y207" s="1"/>
      <c r="Z207" s="1"/>
    </row>
    <row r="208" spans="1:26">
      <c r="A208" s="1"/>
      <c r="B208" s="16"/>
      <c r="C208" s="16"/>
      <c r="D208" s="16"/>
      <c r="E208" s="16"/>
      <c r="F208" s="16"/>
      <c r="G208" s="16"/>
      <c r="K208" s="1"/>
      <c r="L208" s="1"/>
      <c r="M208" s="1"/>
      <c r="N208" s="1"/>
      <c r="O208" s="1"/>
      <c r="P208" s="1"/>
      <c r="Q208" s="1"/>
      <c r="R208" s="1"/>
      <c r="S208" s="1"/>
      <c r="T208" s="1"/>
      <c r="U208" s="1"/>
      <c r="V208" s="1"/>
      <c r="W208" s="1"/>
      <c r="X208" s="1"/>
      <c r="Y208" s="1"/>
      <c r="Z208" s="1"/>
    </row>
    <row r="209" spans="1:26">
      <c r="A209" s="1"/>
      <c r="B209" s="16"/>
      <c r="C209" s="16"/>
      <c r="D209" s="16"/>
      <c r="E209" s="16"/>
      <c r="F209" s="16"/>
      <c r="G209" s="16"/>
      <c r="K209" s="1"/>
      <c r="L209" s="1"/>
      <c r="M209" s="1"/>
      <c r="N209" s="1"/>
      <c r="O209" s="1"/>
      <c r="P209" s="1"/>
      <c r="Q209" s="1"/>
      <c r="R209" s="1"/>
      <c r="S209" s="1"/>
      <c r="T209" s="1"/>
      <c r="U209" s="1"/>
      <c r="V209" s="1"/>
      <c r="W209" s="1"/>
      <c r="X209" s="1"/>
      <c r="Y209" s="1"/>
      <c r="Z209" s="1"/>
    </row>
    <row r="210" spans="1:26">
      <c r="A210" s="1"/>
      <c r="B210" s="16"/>
      <c r="C210" s="16"/>
      <c r="D210" s="16"/>
      <c r="E210" s="16"/>
      <c r="F210" s="16"/>
      <c r="G210" s="16"/>
      <c r="K210" s="1"/>
      <c r="L210" s="1"/>
      <c r="M210" s="1"/>
      <c r="N210" s="1"/>
      <c r="O210" s="1"/>
      <c r="P210" s="1"/>
      <c r="Q210" s="1"/>
      <c r="R210" s="1"/>
      <c r="S210" s="1"/>
      <c r="T210" s="1"/>
      <c r="U210" s="1"/>
      <c r="V210" s="1"/>
      <c r="W210" s="1"/>
      <c r="X210" s="1"/>
      <c r="Y210" s="1"/>
      <c r="Z210" s="1"/>
    </row>
    <row r="211" spans="1:26">
      <c r="A211" s="1"/>
      <c r="B211" s="16"/>
      <c r="C211" s="16"/>
      <c r="D211" s="16"/>
      <c r="E211" s="16"/>
      <c r="F211" s="16"/>
      <c r="G211" s="16"/>
      <c r="K211" s="1"/>
      <c r="L211" s="1"/>
      <c r="M211" s="1"/>
      <c r="N211" s="1"/>
      <c r="O211" s="1"/>
      <c r="P211" s="1"/>
      <c r="Q211" s="1"/>
      <c r="R211" s="1"/>
      <c r="S211" s="1"/>
      <c r="T211" s="1"/>
      <c r="U211" s="1"/>
      <c r="V211" s="1"/>
      <c r="W211" s="1"/>
      <c r="X211" s="1"/>
      <c r="Y211" s="1"/>
      <c r="Z211" s="1"/>
    </row>
    <row r="212" spans="1:26">
      <c r="A212" s="1"/>
      <c r="B212" s="16"/>
      <c r="C212" s="16"/>
      <c r="D212" s="16"/>
      <c r="E212" s="16"/>
      <c r="F212" s="16"/>
      <c r="G212" s="16"/>
      <c r="K212" s="1"/>
      <c r="L212" s="1"/>
      <c r="M212" s="1"/>
      <c r="N212" s="1"/>
      <c r="O212" s="1"/>
      <c r="P212" s="1"/>
      <c r="Q212" s="1"/>
      <c r="R212" s="1"/>
      <c r="S212" s="1"/>
      <c r="T212" s="1"/>
      <c r="U212" s="1"/>
      <c r="V212" s="1"/>
      <c r="W212" s="1"/>
      <c r="X212" s="1"/>
      <c r="Y212" s="1"/>
      <c r="Z212" s="1"/>
    </row>
    <row r="213" spans="1:26">
      <c r="A213" s="1"/>
      <c r="B213" s="16"/>
      <c r="C213" s="16"/>
      <c r="D213" s="16"/>
      <c r="E213" s="16"/>
      <c r="F213" s="16"/>
      <c r="G213" s="16"/>
      <c r="K213" s="1"/>
      <c r="L213" s="1"/>
      <c r="M213" s="1"/>
      <c r="N213" s="1"/>
      <c r="O213" s="1"/>
      <c r="P213" s="1"/>
      <c r="Q213" s="1"/>
      <c r="R213" s="1"/>
      <c r="S213" s="1"/>
      <c r="T213" s="1"/>
      <c r="U213" s="1"/>
      <c r="V213" s="1"/>
      <c r="W213" s="1"/>
      <c r="X213" s="1"/>
      <c r="Y213" s="1"/>
      <c r="Z213" s="1"/>
    </row>
    <row r="214" spans="1:26">
      <c r="A214" s="1"/>
      <c r="B214" s="16"/>
      <c r="C214" s="16"/>
      <c r="D214" s="16"/>
      <c r="E214" s="16"/>
      <c r="F214" s="16"/>
      <c r="G214" s="16"/>
      <c r="K214" s="1"/>
      <c r="L214" s="1"/>
      <c r="M214" s="1"/>
      <c r="N214" s="1"/>
      <c r="O214" s="1"/>
      <c r="P214" s="1"/>
      <c r="Q214" s="1"/>
      <c r="R214" s="1"/>
      <c r="S214" s="1"/>
      <c r="T214" s="1"/>
      <c r="U214" s="1"/>
      <c r="V214" s="1"/>
      <c r="W214" s="1"/>
      <c r="X214" s="1"/>
      <c r="Y214" s="1"/>
      <c r="Z214" s="1"/>
    </row>
    <row r="215" spans="1:26">
      <c r="A215" s="1"/>
      <c r="B215" s="16"/>
      <c r="C215" s="16"/>
      <c r="D215" s="16"/>
      <c r="E215" s="16"/>
      <c r="F215" s="16"/>
      <c r="G215" s="16"/>
      <c r="K215" s="1"/>
      <c r="L215" s="1"/>
      <c r="M215" s="1"/>
      <c r="N215" s="1"/>
      <c r="O215" s="1"/>
      <c r="P215" s="1"/>
      <c r="Q215" s="1"/>
      <c r="R215" s="1"/>
      <c r="S215" s="1"/>
      <c r="T215" s="1"/>
      <c r="U215" s="1"/>
      <c r="V215" s="1"/>
      <c r="W215" s="1"/>
      <c r="X215" s="1"/>
      <c r="Y215" s="1"/>
      <c r="Z215" s="1"/>
    </row>
    <row r="216" spans="1:26">
      <c r="A216" s="1"/>
      <c r="B216" s="16"/>
      <c r="C216" s="16"/>
      <c r="D216" s="16"/>
      <c r="E216" s="16"/>
      <c r="F216" s="16"/>
      <c r="G216" s="16"/>
      <c r="K216" s="1"/>
      <c r="L216" s="1"/>
      <c r="M216" s="1"/>
      <c r="N216" s="1"/>
      <c r="O216" s="1"/>
      <c r="P216" s="1"/>
      <c r="Q216" s="1"/>
      <c r="R216" s="1"/>
      <c r="S216" s="1"/>
      <c r="T216" s="1"/>
      <c r="U216" s="1"/>
      <c r="V216" s="1"/>
      <c r="W216" s="1"/>
      <c r="X216" s="1"/>
      <c r="Y216" s="1"/>
      <c r="Z216" s="1"/>
    </row>
    <row r="217" spans="1:26">
      <c r="A217" s="1"/>
      <c r="B217" s="16"/>
      <c r="C217" s="16"/>
      <c r="D217" s="16"/>
      <c r="E217" s="16"/>
      <c r="F217" s="16"/>
      <c r="G217" s="16"/>
      <c r="K217" s="1"/>
      <c r="L217" s="1"/>
      <c r="M217" s="1"/>
      <c r="N217" s="1"/>
      <c r="O217" s="1"/>
      <c r="P217" s="1"/>
      <c r="Q217" s="1"/>
      <c r="R217" s="1"/>
      <c r="S217" s="1"/>
      <c r="T217" s="1"/>
      <c r="U217" s="1"/>
      <c r="V217" s="1"/>
      <c r="W217" s="1"/>
      <c r="X217" s="1"/>
      <c r="Y217" s="1"/>
      <c r="Z217" s="1"/>
    </row>
    <row r="218" spans="1:26">
      <c r="A218" s="1"/>
      <c r="B218" s="16"/>
      <c r="C218" s="16"/>
      <c r="D218" s="16"/>
      <c r="E218" s="16"/>
      <c r="F218" s="16"/>
      <c r="G218" s="16"/>
      <c r="K218" s="1"/>
      <c r="L218" s="1"/>
      <c r="M218" s="1"/>
      <c r="N218" s="1"/>
      <c r="O218" s="1"/>
      <c r="P218" s="1"/>
      <c r="Q218" s="1"/>
      <c r="R218" s="1"/>
      <c r="S218" s="1"/>
      <c r="T218" s="1"/>
      <c r="U218" s="1"/>
      <c r="V218" s="1"/>
      <c r="W218" s="1"/>
      <c r="X218" s="1"/>
      <c r="Y218" s="1"/>
      <c r="Z218" s="1"/>
    </row>
    <row r="219" spans="1:26">
      <c r="A219" s="1"/>
      <c r="B219" s="16"/>
      <c r="C219" s="16"/>
      <c r="D219" s="16"/>
      <c r="E219" s="16"/>
      <c r="F219" s="16"/>
      <c r="G219" s="16"/>
      <c r="K219" s="1"/>
      <c r="L219" s="1"/>
      <c r="M219" s="1"/>
      <c r="N219" s="1"/>
      <c r="O219" s="1"/>
      <c r="P219" s="1"/>
      <c r="Q219" s="1"/>
      <c r="R219" s="1"/>
      <c r="S219" s="1"/>
      <c r="T219" s="1"/>
      <c r="U219" s="1"/>
      <c r="V219" s="1"/>
      <c r="W219" s="1"/>
      <c r="X219" s="1"/>
      <c r="Y219" s="1"/>
      <c r="Z219" s="1"/>
    </row>
    <row r="220" spans="1:26">
      <c r="A220" s="1"/>
      <c r="B220" s="16"/>
      <c r="C220" s="16"/>
      <c r="D220" s="16"/>
      <c r="E220" s="16"/>
      <c r="F220" s="16"/>
      <c r="G220" s="16"/>
      <c r="K220" s="1"/>
      <c r="L220" s="1"/>
      <c r="M220" s="1"/>
      <c r="N220" s="1"/>
      <c r="O220" s="1"/>
      <c r="P220" s="1"/>
      <c r="Q220" s="1"/>
      <c r="R220" s="1"/>
      <c r="S220" s="1"/>
      <c r="T220" s="1"/>
      <c r="U220" s="1"/>
      <c r="V220" s="1"/>
      <c r="W220" s="1"/>
      <c r="X220" s="1"/>
      <c r="Y220" s="1"/>
      <c r="Z220" s="1"/>
    </row>
    <row r="221" spans="1:26">
      <c r="A221" s="1"/>
      <c r="B221" s="16"/>
      <c r="C221" s="16"/>
      <c r="D221" s="16"/>
      <c r="E221" s="16"/>
      <c r="F221" s="16"/>
      <c r="G221" s="16"/>
      <c r="K221" s="1"/>
      <c r="L221" s="1"/>
      <c r="M221" s="1"/>
      <c r="N221" s="1"/>
      <c r="O221" s="1"/>
      <c r="P221" s="1"/>
      <c r="Q221" s="1"/>
      <c r="R221" s="1"/>
      <c r="S221" s="1"/>
      <c r="T221" s="1"/>
      <c r="U221" s="1"/>
      <c r="V221" s="1"/>
      <c r="W221" s="1"/>
      <c r="X221" s="1"/>
      <c r="Y221" s="1"/>
      <c r="Z221" s="1"/>
    </row>
    <row r="222" spans="1:26">
      <c r="A222" s="1"/>
      <c r="B222" s="16"/>
      <c r="C222" s="16"/>
      <c r="D222" s="16"/>
      <c r="E222" s="16"/>
      <c r="F222" s="16"/>
      <c r="G222" s="16"/>
      <c r="K222" s="1"/>
      <c r="L222" s="1"/>
      <c r="M222" s="1"/>
      <c r="N222" s="1"/>
      <c r="O222" s="1"/>
      <c r="P222" s="1"/>
      <c r="Q222" s="1"/>
      <c r="R222" s="1"/>
      <c r="S222" s="1"/>
      <c r="T222" s="1"/>
      <c r="U222" s="1"/>
      <c r="V222" s="1"/>
      <c r="W222" s="1"/>
      <c r="X222" s="1"/>
      <c r="Y222" s="1"/>
      <c r="Z222" s="1"/>
    </row>
    <row r="223" spans="1:26">
      <c r="A223" s="1"/>
      <c r="B223" s="16"/>
      <c r="C223" s="16"/>
      <c r="D223" s="16"/>
      <c r="E223" s="16"/>
      <c r="F223" s="16"/>
      <c r="G223" s="16"/>
      <c r="K223" s="1"/>
      <c r="L223" s="1"/>
      <c r="M223" s="1"/>
      <c r="N223" s="1"/>
      <c r="O223" s="1"/>
      <c r="P223" s="1"/>
      <c r="Q223" s="1"/>
      <c r="R223" s="1"/>
      <c r="S223" s="1"/>
      <c r="T223" s="1"/>
      <c r="U223" s="1"/>
      <c r="V223" s="1"/>
      <c r="W223" s="1"/>
      <c r="X223" s="1"/>
      <c r="Y223" s="1"/>
      <c r="Z223" s="1"/>
    </row>
    <row r="224" spans="1:26">
      <c r="A224" s="1"/>
      <c r="B224" s="16"/>
      <c r="C224" s="16"/>
      <c r="D224" s="16"/>
      <c r="E224" s="16"/>
      <c r="F224" s="16"/>
      <c r="G224" s="16"/>
      <c r="K224" s="1"/>
      <c r="L224" s="1"/>
      <c r="M224" s="1"/>
      <c r="N224" s="1"/>
      <c r="O224" s="1"/>
      <c r="P224" s="1"/>
      <c r="Q224" s="1"/>
      <c r="R224" s="1"/>
      <c r="S224" s="1"/>
      <c r="T224" s="1"/>
      <c r="U224" s="1"/>
      <c r="V224" s="1"/>
      <c r="W224" s="1"/>
      <c r="X224" s="1"/>
      <c r="Y224" s="1"/>
      <c r="Z224" s="1"/>
    </row>
    <row r="225" spans="1:26">
      <c r="A225" s="1"/>
      <c r="B225" s="16"/>
      <c r="C225" s="16"/>
      <c r="D225" s="16"/>
      <c r="E225" s="16"/>
      <c r="F225" s="16"/>
      <c r="G225" s="16"/>
      <c r="K225" s="1"/>
      <c r="L225" s="1"/>
      <c r="M225" s="1"/>
      <c r="N225" s="1"/>
      <c r="O225" s="1"/>
      <c r="P225" s="1"/>
      <c r="Q225" s="1"/>
      <c r="R225" s="1"/>
      <c r="S225" s="1"/>
      <c r="T225" s="1"/>
      <c r="U225" s="1"/>
      <c r="V225" s="1"/>
      <c r="W225" s="1"/>
      <c r="X225" s="1"/>
      <c r="Y225" s="1"/>
      <c r="Z225" s="1"/>
    </row>
    <row r="226" spans="1:26">
      <c r="A226" s="1"/>
      <c r="B226" s="16"/>
      <c r="C226" s="16"/>
      <c r="D226" s="16"/>
      <c r="E226" s="16"/>
      <c r="F226" s="16"/>
      <c r="G226" s="16"/>
      <c r="K226" s="1"/>
      <c r="L226" s="1"/>
      <c r="M226" s="1"/>
      <c r="N226" s="1"/>
      <c r="O226" s="1"/>
      <c r="P226" s="1"/>
      <c r="Q226" s="1"/>
      <c r="R226" s="1"/>
      <c r="S226" s="1"/>
      <c r="T226" s="1"/>
      <c r="U226" s="1"/>
      <c r="V226" s="1"/>
      <c r="W226" s="1"/>
      <c r="X226" s="1"/>
      <c r="Y226" s="1"/>
      <c r="Z226" s="1"/>
    </row>
    <row r="227" spans="1:26">
      <c r="A227" s="1"/>
      <c r="B227" s="16"/>
      <c r="C227" s="16"/>
      <c r="D227" s="16"/>
      <c r="E227" s="16"/>
      <c r="F227" s="16"/>
      <c r="G227" s="16"/>
      <c r="K227" s="1"/>
      <c r="L227" s="1"/>
      <c r="M227" s="1"/>
      <c r="N227" s="1"/>
      <c r="O227" s="1"/>
      <c r="P227" s="1"/>
      <c r="Q227" s="1"/>
      <c r="R227" s="1"/>
      <c r="S227" s="1"/>
      <c r="T227" s="1"/>
      <c r="U227" s="1"/>
      <c r="V227" s="1"/>
      <c r="W227" s="1"/>
      <c r="X227" s="1"/>
      <c r="Y227" s="1"/>
      <c r="Z227" s="1"/>
    </row>
    <row r="228" spans="1:26">
      <c r="A228" s="1"/>
      <c r="B228" s="16"/>
      <c r="C228" s="16"/>
      <c r="D228" s="16"/>
      <c r="E228" s="16"/>
      <c r="F228" s="16"/>
      <c r="G228" s="16"/>
      <c r="K228" s="1"/>
      <c r="L228" s="1"/>
      <c r="M228" s="1"/>
      <c r="N228" s="1"/>
      <c r="O228" s="1"/>
      <c r="P228" s="1"/>
      <c r="Q228" s="1"/>
      <c r="R228" s="1"/>
      <c r="S228" s="1"/>
      <c r="T228" s="1"/>
      <c r="U228" s="1"/>
      <c r="V228" s="1"/>
      <c r="W228" s="1"/>
      <c r="X228" s="1"/>
      <c r="Y228" s="1"/>
      <c r="Z228" s="1"/>
    </row>
    <row r="229" spans="1:26">
      <c r="A229" s="1"/>
      <c r="B229" s="16"/>
      <c r="C229" s="16"/>
      <c r="D229" s="16"/>
      <c r="E229" s="16"/>
      <c r="F229" s="16"/>
      <c r="G229" s="16"/>
      <c r="K229" s="1"/>
      <c r="L229" s="1"/>
      <c r="M229" s="1"/>
      <c r="N229" s="1"/>
      <c r="O229" s="1"/>
      <c r="P229" s="1"/>
      <c r="Q229" s="1"/>
      <c r="R229" s="1"/>
      <c r="S229" s="1"/>
      <c r="T229" s="1"/>
      <c r="U229" s="1"/>
      <c r="V229" s="1"/>
      <c r="W229" s="1"/>
      <c r="X229" s="1"/>
      <c r="Y229" s="1"/>
      <c r="Z229" s="1"/>
    </row>
    <row r="230" spans="1:26">
      <c r="A230" s="1"/>
      <c r="B230" s="16"/>
      <c r="C230" s="16"/>
      <c r="D230" s="16"/>
      <c r="E230" s="16"/>
      <c r="F230" s="16"/>
      <c r="G230" s="16"/>
      <c r="K230" s="1"/>
      <c r="L230" s="1"/>
      <c r="M230" s="1"/>
      <c r="N230" s="1"/>
      <c r="O230" s="1"/>
      <c r="P230" s="1"/>
      <c r="Q230" s="1"/>
      <c r="R230" s="1"/>
      <c r="S230" s="1"/>
      <c r="T230" s="1"/>
      <c r="U230" s="1"/>
      <c r="V230" s="1"/>
      <c r="W230" s="1"/>
      <c r="X230" s="1"/>
      <c r="Y230" s="1"/>
      <c r="Z230" s="1"/>
    </row>
    <row r="231" spans="1:26">
      <c r="A231" s="1"/>
      <c r="B231" s="16"/>
      <c r="C231" s="16"/>
      <c r="D231" s="16"/>
      <c r="E231" s="16"/>
      <c r="F231" s="16"/>
      <c r="G231" s="16"/>
      <c r="K231" s="1"/>
      <c r="L231" s="1"/>
      <c r="M231" s="1"/>
      <c r="N231" s="1"/>
      <c r="O231" s="1"/>
      <c r="P231" s="1"/>
      <c r="Q231" s="1"/>
      <c r="R231" s="1"/>
      <c r="S231" s="1"/>
      <c r="T231" s="1"/>
      <c r="U231" s="1"/>
      <c r="V231" s="1"/>
      <c r="W231" s="1"/>
      <c r="X231" s="1"/>
      <c r="Y231" s="1"/>
      <c r="Z231" s="1"/>
    </row>
    <row r="232" spans="1:26">
      <c r="A232" s="1"/>
      <c r="B232" s="16"/>
      <c r="C232" s="16"/>
      <c r="D232" s="16"/>
      <c r="E232" s="16"/>
      <c r="F232" s="16"/>
      <c r="G232" s="16"/>
      <c r="K232" s="1"/>
      <c r="L232" s="1"/>
      <c r="M232" s="1"/>
      <c r="N232" s="1"/>
      <c r="O232" s="1"/>
      <c r="P232" s="1"/>
      <c r="Q232" s="1"/>
      <c r="R232" s="1"/>
      <c r="S232" s="1"/>
      <c r="T232" s="1"/>
      <c r="U232" s="1"/>
      <c r="V232" s="1"/>
      <c r="W232" s="1"/>
      <c r="X232" s="1"/>
      <c r="Y232" s="1"/>
      <c r="Z232" s="1"/>
    </row>
    <row r="233" spans="1:26">
      <c r="A233" s="1"/>
      <c r="B233" s="16"/>
      <c r="C233" s="16"/>
      <c r="D233" s="16"/>
      <c r="E233" s="16"/>
      <c r="F233" s="16"/>
      <c r="G233" s="16"/>
      <c r="K233" s="1"/>
      <c r="L233" s="1"/>
      <c r="M233" s="1"/>
      <c r="N233" s="1"/>
      <c r="O233" s="1"/>
      <c r="P233" s="1"/>
      <c r="Q233" s="1"/>
      <c r="R233" s="1"/>
      <c r="S233" s="1"/>
      <c r="T233" s="1"/>
      <c r="U233" s="1"/>
      <c r="V233" s="1"/>
      <c r="W233" s="1"/>
      <c r="X233" s="1"/>
      <c r="Y233" s="1"/>
      <c r="Z233" s="1"/>
    </row>
    <row r="234" spans="1:26">
      <c r="A234" s="1"/>
      <c r="B234" s="16"/>
      <c r="C234" s="16"/>
      <c r="D234" s="16"/>
      <c r="E234" s="16"/>
      <c r="F234" s="16"/>
      <c r="G234" s="16"/>
      <c r="K234" s="1"/>
      <c r="L234" s="1"/>
      <c r="M234" s="1"/>
      <c r="N234" s="1"/>
      <c r="O234" s="1"/>
      <c r="P234" s="1"/>
      <c r="Q234" s="1"/>
      <c r="R234" s="1"/>
      <c r="S234" s="1"/>
      <c r="T234" s="1"/>
      <c r="U234" s="1"/>
      <c r="V234" s="1"/>
      <c r="W234" s="1"/>
      <c r="X234" s="1"/>
      <c r="Y234" s="1"/>
      <c r="Z234" s="1"/>
    </row>
    <row r="235" spans="1:26">
      <c r="A235" s="1"/>
      <c r="B235" s="16"/>
      <c r="C235" s="16"/>
      <c r="D235" s="16"/>
      <c r="E235" s="16"/>
      <c r="F235" s="16"/>
      <c r="G235" s="16"/>
      <c r="K235" s="1"/>
      <c r="L235" s="1"/>
      <c r="M235" s="1"/>
      <c r="N235" s="1"/>
      <c r="O235" s="1"/>
      <c r="P235" s="1"/>
      <c r="Q235" s="1"/>
      <c r="R235" s="1"/>
      <c r="S235" s="1"/>
      <c r="T235" s="1"/>
      <c r="U235" s="1"/>
      <c r="V235" s="1"/>
      <c r="W235" s="1"/>
      <c r="X235" s="1"/>
      <c r="Y235" s="1"/>
      <c r="Z235" s="1"/>
    </row>
    <row r="236" spans="1:26">
      <c r="A236" s="1"/>
      <c r="B236" s="16"/>
      <c r="C236" s="16"/>
      <c r="D236" s="16"/>
      <c r="E236" s="16"/>
      <c r="F236" s="16"/>
      <c r="G236" s="16"/>
      <c r="K236" s="1"/>
      <c r="L236" s="1"/>
      <c r="M236" s="1"/>
      <c r="N236" s="1"/>
      <c r="O236" s="1"/>
      <c r="P236" s="1"/>
      <c r="Q236" s="1"/>
      <c r="R236" s="1"/>
      <c r="S236" s="1"/>
      <c r="T236" s="1"/>
      <c r="U236" s="1"/>
      <c r="V236" s="1"/>
      <c r="W236" s="1"/>
      <c r="X236" s="1"/>
      <c r="Y236" s="1"/>
      <c r="Z236" s="1"/>
    </row>
    <row r="237" spans="1:26">
      <c r="A237" s="1"/>
      <c r="B237" s="16"/>
      <c r="C237" s="16"/>
      <c r="D237" s="16"/>
      <c r="E237" s="16"/>
      <c r="F237" s="16"/>
      <c r="G237" s="16"/>
      <c r="K237" s="1"/>
      <c r="L237" s="1"/>
      <c r="M237" s="1"/>
      <c r="N237" s="1"/>
      <c r="O237" s="1"/>
      <c r="P237" s="1"/>
      <c r="Q237" s="1"/>
      <c r="R237" s="1"/>
      <c r="S237" s="1"/>
      <c r="T237" s="1"/>
      <c r="U237" s="1"/>
      <c r="V237" s="1"/>
      <c r="W237" s="1"/>
      <c r="X237" s="1"/>
      <c r="Y237" s="1"/>
      <c r="Z237" s="1"/>
    </row>
    <row r="238" spans="1:26">
      <c r="A238" s="1"/>
      <c r="B238" s="16"/>
      <c r="C238" s="16"/>
      <c r="D238" s="16"/>
      <c r="E238" s="16"/>
      <c r="F238" s="16"/>
      <c r="G238" s="16"/>
      <c r="K238" s="1"/>
      <c r="L238" s="1"/>
      <c r="M238" s="1"/>
      <c r="N238" s="1"/>
      <c r="O238" s="1"/>
      <c r="P238" s="1"/>
      <c r="Q238" s="1"/>
      <c r="R238" s="1"/>
      <c r="S238" s="1"/>
      <c r="T238" s="1"/>
      <c r="U238" s="1"/>
      <c r="V238" s="1"/>
      <c r="W238" s="1"/>
      <c r="X238" s="1"/>
      <c r="Y238" s="1"/>
      <c r="Z238" s="1"/>
    </row>
    <row r="239" spans="1:26">
      <c r="A239" s="1"/>
      <c r="B239" s="16"/>
      <c r="C239" s="16"/>
      <c r="D239" s="16"/>
      <c r="E239" s="16"/>
      <c r="F239" s="16"/>
      <c r="G239" s="16"/>
      <c r="K239" s="1"/>
      <c r="L239" s="1"/>
      <c r="M239" s="1"/>
      <c r="N239" s="1"/>
      <c r="O239" s="1"/>
      <c r="P239" s="1"/>
      <c r="Q239" s="1"/>
      <c r="R239" s="1"/>
      <c r="S239" s="1"/>
      <c r="T239" s="1"/>
      <c r="U239" s="1"/>
      <c r="V239" s="1"/>
      <c r="W239" s="1"/>
      <c r="X239" s="1"/>
      <c r="Y239" s="1"/>
      <c r="Z239" s="1"/>
    </row>
    <row r="240" spans="1:26">
      <c r="A240" s="1"/>
      <c r="B240" s="16"/>
      <c r="C240" s="16"/>
      <c r="D240" s="16"/>
      <c r="E240" s="16"/>
      <c r="F240" s="16"/>
      <c r="G240" s="16"/>
      <c r="K240" s="1"/>
      <c r="L240" s="1"/>
      <c r="M240" s="1"/>
      <c r="N240" s="1"/>
      <c r="O240" s="1"/>
      <c r="P240" s="1"/>
      <c r="Q240" s="1"/>
      <c r="R240" s="1"/>
      <c r="S240" s="1"/>
      <c r="T240" s="1"/>
      <c r="U240" s="1"/>
      <c r="V240" s="1"/>
      <c r="W240" s="1"/>
      <c r="X240" s="1"/>
      <c r="Y240" s="1"/>
      <c r="Z240" s="1"/>
    </row>
    <row r="241" spans="1:26">
      <c r="A241" s="1"/>
      <c r="B241" s="16"/>
      <c r="C241" s="16"/>
      <c r="D241" s="16"/>
      <c r="E241" s="16"/>
      <c r="F241" s="16"/>
      <c r="G241" s="16"/>
      <c r="K241" s="1"/>
      <c r="L241" s="1"/>
      <c r="M241" s="1"/>
      <c r="N241" s="1"/>
      <c r="O241" s="1"/>
      <c r="P241" s="1"/>
      <c r="Q241" s="1"/>
      <c r="R241" s="1"/>
      <c r="S241" s="1"/>
      <c r="T241" s="1"/>
      <c r="U241" s="1"/>
      <c r="V241" s="1"/>
      <c r="W241" s="1"/>
      <c r="X241" s="1"/>
      <c r="Y241" s="1"/>
      <c r="Z241" s="1"/>
    </row>
    <row r="242" spans="1:26">
      <c r="A242" s="1"/>
      <c r="B242" s="16"/>
      <c r="C242" s="16"/>
      <c r="D242" s="16"/>
      <c r="E242" s="16"/>
      <c r="F242" s="16"/>
      <c r="G242" s="16"/>
      <c r="K242" s="1"/>
      <c r="L242" s="1"/>
      <c r="M242" s="1"/>
      <c r="N242" s="1"/>
      <c r="O242" s="1"/>
      <c r="P242" s="1"/>
      <c r="Q242" s="1"/>
      <c r="R242" s="1"/>
      <c r="S242" s="1"/>
      <c r="T242" s="1"/>
      <c r="U242" s="1"/>
      <c r="V242" s="1"/>
      <c r="W242" s="1"/>
      <c r="X242" s="1"/>
      <c r="Y242" s="1"/>
      <c r="Z242" s="1"/>
    </row>
    <row r="243" spans="1:26">
      <c r="A243" s="1"/>
      <c r="B243" s="16"/>
      <c r="C243" s="16"/>
      <c r="D243" s="16"/>
      <c r="E243" s="16"/>
      <c r="F243" s="16"/>
      <c r="G243" s="16"/>
      <c r="K243" s="1"/>
      <c r="L243" s="1"/>
      <c r="M243" s="1"/>
      <c r="N243" s="1"/>
      <c r="O243" s="1"/>
      <c r="P243" s="1"/>
      <c r="Q243" s="1"/>
      <c r="R243" s="1"/>
      <c r="S243" s="1"/>
      <c r="T243" s="1"/>
      <c r="U243" s="1"/>
      <c r="V243" s="1"/>
      <c r="W243" s="1"/>
      <c r="X243" s="1"/>
      <c r="Y243" s="1"/>
      <c r="Z243" s="1"/>
    </row>
    <row r="244" spans="1:26">
      <c r="A244" s="1"/>
      <c r="B244" s="16"/>
      <c r="C244" s="16"/>
      <c r="D244" s="16"/>
      <c r="E244" s="16"/>
      <c r="F244" s="16"/>
      <c r="G244" s="16"/>
      <c r="K244" s="1"/>
      <c r="L244" s="1"/>
      <c r="M244" s="1"/>
      <c r="N244" s="1"/>
      <c r="O244" s="1"/>
      <c r="P244" s="1"/>
      <c r="Q244" s="1"/>
      <c r="R244" s="1"/>
      <c r="S244" s="1"/>
      <c r="T244" s="1"/>
      <c r="U244" s="1"/>
      <c r="V244" s="1"/>
      <c r="W244" s="1"/>
      <c r="X244" s="1"/>
      <c r="Y244" s="1"/>
      <c r="Z244" s="1"/>
    </row>
    <row r="245" spans="1:26">
      <c r="A245" s="1"/>
      <c r="B245" s="16"/>
      <c r="C245" s="16"/>
      <c r="D245" s="16"/>
      <c r="E245" s="16"/>
      <c r="F245" s="16"/>
      <c r="G245" s="16"/>
      <c r="K245" s="1"/>
      <c r="L245" s="1"/>
      <c r="M245" s="1"/>
      <c r="N245" s="1"/>
      <c r="O245" s="1"/>
      <c r="P245" s="1"/>
      <c r="Q245" s="1"/>
      <c r="R245" s="1"/>
      <c r="S245" s="1"/>
      <c r="T245" s="1"/>
      <c r="U245" s="1"/>
      <c r="V245" s="1"/>
      <c r="W245" s="1"/>
      <c r="X245" s="1"/>
      <c r="Y245" s="1"/>
      <c r="Z245" s="1"/>
    </row>
    <row r="246" spans="1:26">
      <c r="A246" s="1"/>
      <c r="B246" s="16"/>
      <c r="C246" s="16"/>
      <c r="D246" s="16"/>
      <c r="E246" s="16"/>
      <c r="F246" s="16"/>
      <c r="G246" s="16"/>
      <c r="K246" s="1"/>
      <c r="L246" s="1"/>
      <c r="M246" s="1"/>
      <c r="N246" s="1"/>
      <c r="O246" s="1"/>
      <c r="P246" s="1"/>
      <c r="Q246" s="1"/>
      <c r="R246" s="1"/>
      <c r="S246" s="1"/>
      <c r="T246" s="1"/>
      <c r="U246" s="1"/>
      <c r="V246" s="1"/>
      <c r="W246" s="1"/>
      <c r="X246" s="1"/>
      <c r="Y246" s="1"/>
      <c r="Z246" s="1"/>
    </row>
    <row r="247" spans="1:26">
      <c r="A247" s="1"/>
      <c r="B247" s="16"/>
      <c r="C247" s="16"/>
      <c r="D247" s="16"/>
      <c r="E247" s="16"/>
      <c r="F247" s="16"/>
      <c r="G247" s="16"/>
      <c r="K247" s="1"/>
      <c r="L247" s="1"/>
      <c r="M247" s="1"/>
      <c r="N247" s="1"/>
      <c r="O247" s="1"/>
      <c r="P247" s="1"/>
      <c r="Q247" s="1"/>
      <c r="R247" s="1"/>
      <c r="S247" s="1"/>
      <c r="T247" s="1"/>
      <c r="U247" s="1"/>
      <c r="V247" s="1"/>
      <c r="W247" s="1"/>
      <c r="X247" s="1"/>
      <c r="Y247" s="1"/>
      <c r="Z247" s="1"/>
    </row>
    <row r="248" spans="1:26">
      <c r="A248" s="1"/>
      <c r="B248" s="16"/>
      <c r="C248" s="16"/>
      <c r="D248" s="16"/>
      <c r="E248" s="16"/>
      <c r="F248" s="16"/>
      <c r="G248" s="16"/>
      <c r="K248" s="1"/>
      <c r="L248" s="1"/>
      <c r="M248" s="1"/>
      <c r="N248" s="1"/>
      <c r="O248" s="1"/>
      <c r="P248" s="1"/>
      <c r="Q248" s="1"/>
      <c r="R248" s="1"/>
      <c r="S248" s="1"/>
      <c r="T248" s="1"/>
      <c r="U248" s="1"/>
      <c r="V248" s="1"/>
      <c r="W248" s="1"/>
      <c r="X248" s="1"/>
      <c r="Y248" s="1"/>
      <c r="Z248" s="1"/>
    </row>
    <row r="249" spans="1:26">
      <c r="A249" s="1"/>
      <c r="B249" s="16"/>
      <c r="C249" s="16"/>
      <c r="D249" s="16"/>
      <c r="E249" s="16"/>
      <c r="F249" s="16"/>
      <c r="G249" s="16"/>
      <c r="K249" s="1"/>
      <c r="L249" s="1"/>
      <c r="M249" s="1"/>
      <c r="N249" s="1"/>
      <c r="O249" s="1"/>
      <c r="P249" s="1"/>
      <c r="Q249" s="1"/>
      <c r="R249" s="1"/>
      <c r="S249" s="1"/>
      <c r="T249" s="1"/>
      <c r="U249" s="1"/>
      <c r="V249" s="1"/>
      <c r="W249" s="1"/>
      <c r="X249" s="1"/>
      <c r="Y249" s="1"/>
      <c r="Z249" s="1"/>
    </row>
    <row r="250" spans="1:26">
      <c r="A250" s="1"/>
      <c r="B250" s="16"/>
      <c r="C250" s="16"/>
      <c r="D250" s="16"/>
      <c r="E250" s="16"/>
      <c r="F250" s="16"/>
      <c r="G250" s="16"/>
      <c r="K250" s="1"/>
      <c r="L250" s="1"/>
      <c r="M250" s="1"/>
      <c r="N250" s="1"/>
      <c r="O250" s="1"/>
      <c r="P250" s="1"/>
      <c r="Q250" s="1"/>
      <c r="R250" s="1"/>
      <c r="S250" s="1"/>
      <c r="T250" s="1"/>
      <c r="U250" s="1"/>
      <c r="V250" s="1"/>
      <c r="W250" s="1"/>
      <c r="X250" s="1"/>
      <c r="Y250" s="1"/>
      <c r="Z250" s="1"/>
    </row>
    <row r="251" spans="1:26">
      <c r="A251" s="1"/>
      <c r="B251" s="16"/>
      <c r="C251" s="16"/>
      <c r="D251" s="16"/>
      <c r="E251" s="16"/>
      <c r="F251" s="16"/>
      <c r="G251" s="16"/>
      <c r="K251" s="1"/>
      <c r="L251" s="1"/>
      <c r="M251" s="1"/>
      <c r="N251" s="1"/>
      <c r="O251" s="1"/>
      <c r="P251" s="1"/>
      <c r="Q251" s="1"/>
      <c r="R251" s="1"/>
      <c r="S251" s="1"/>
      <c r="T251" s="1"/>
      <c r="U251" s="1"/>
      <c r="V251" s="1"/>
      <c r="W251" s="1"/>
      <c r="X251" s="1"/>
      <c r="Y251" s="1"/>
      <c r="Z251" s="1"/>
    </row>
    <row r="252" spans="1:26">
      <c r="A252" s="1"/>
      <c r="B252" s="16"/>
      <c r="C252" s="16"/>
      <c r="D252" s="16"/>
      <c r="E252" s="16"/>
      <c r="F252" s="16"/>
      <c r="G252" s="16"/>
      <c r="K252" s="1"/>
      <c r="L252" s="1"/>
      <c r="M252" s="1"/>
      <c r="N252" s="1"/>
      <c r="O252" s="1"/>
      <c r="P252" s="1"/>
      <c r="Q252" s="1"/>
      <c r="R252" s="1"/>
      <c r="S252" s="1"/>
      <c r="T252" s="1"/>
      <c r="U252" s="1"/>
      <c r="V252" s="1"/>
      <c r="W252" s="1"/>
      <c r="X252" s="1"/>
      <c r="Y252" s="1"/>
      <c r="Z252" s="1"/>
    </row>
    <row r="253" spans="1:26">
      <c r="A253" s="1"/>
      <c r="B253" s="16"/>
      <c r="C253" s="16"/>
      <c r="D253" s="16"/>
      <c r="E253" s="16"/>
      <c r="F253" s="16"/>
      <c r="G253" s="16"/>
      <c r="K253" s="1"/>
      <c r="L253" s="1"/>
      <c r="M253" s="1"/>
      <c r="N253" s="1"/>
      <c r="O253" s="1"/>
      <c r="P253" s="1"/>
      <c r="Q253" s="1"/>
      <c r="R253" s="1"/>
      <c r="S253" s="1"/>
      <c r="T253" s="1"/>
      <c r="U253" s="1"/>
      <c r="V253" s="1"/>
      <c r="W253" s="1"/>
      <c r="X253" s="1"/>
      <c r="Y253" s="1"/>
      <c r="Z253" s="1"/>
    </row>
    <row r="254" spans="1:26">
      <c r="A254" s="1"/>
      <c r="B254" s="16"/>
      <c r="C254" s="16"/>
      <c r="D254" s="16"/>
      <c r="E254" s="16"/>
      <c r="F254" s="16"/>
      <c r="G254" s="16"/>
      <c r="K254" s="1"/>
      <c r="L254" s="1"/>
      <c r="M254" s="1"/>
      <c r="N254" s="1"/>
      <c r="O254" s="1"/>
      <c r="P254" s="1"/>
      <c r="Q254" s="1"/>
      <c r="R254" s="1"/>
      <c r="S254" s="1"/>
      <c r="T254" s="1"/>
      <c r="U254" s="1"/>
      <c r="V254" s="1"/>
      <c r="W254" s="1"/>
      <c r="X254" s="1"/>
      <c r="Y254" s="1"/>
      <c r="Z254" s="1"/>
    </row>
    <row r="255" spans="1:26">
      <c r="A255" s="1"/>
      <c r="B255" s="16"/>
      <c r="C255" s="16"/>
      <c r="D255" s="16"/>
      <c r="E255" s="16"/>
      <c r="F255" s="16"/>
      <c r="G255" s="16"/>
      <c r="K255" s="1"/>
      <c r="L255" s="1"/>
      <c r="M255" s="1"/>
      <c r="N255" s="1"/>
      <c r="O255" s="1"/>
      <c r="P255" s="1"/>
      <c r="Q255" s="1"/>
      <c r="R255" s="1"/>
      <c r="S255" s="1"/>
      <c r="T255" s="1"/>
      <c r="U255" s="1"/>
      <c r="V255" s="1"/>
      <c r="W255" s="1"/>
      <c r="X255" s="1"/>
      <c r="Y255" s="1"/>
      <c r="Z255" s="1"/>
    </row>
    <row r="256" spans="1:26">
      <c r="A256" s="1"/>
      <c r="B256" s="16"/>
      <c r="C256" s="16"/>
      <c r="D256" s="16"/>
      <c r="E256" s="16"/>
      <c r="F256" s="16"/>
      <c r="G256" s="16"/>
      <c r="K256" s="1"/>
      <c r="L256" s="1"/>
      <c r="M256" s="1"/>
      <c r="N256" s="1"/>
      <c r="O256" s="1"/>
      <c r="P256" s="1"/>
      <c r="Q256" s="1"/>
      <c r="R256" s="1"/>
      <c r="S256" s="1"/>
      <c r="T256" s="1"/>
      <c r="U256" s="1"/>
      <c r="V256" s="1"/>
      <c r="W256" s="1"/>
      <c r="X256" s="1"/>
      <c r="Y256" s="1"/>
      <c r="Z256" s="1"/>
    </row>
    <row r="257" spans="1:26">
      <c r="A257" s="1"/>
      <c r="B257" s="16"/>
      <c r="C257" s="16"/>
      <c r="D257" s="16"/>
      <c r="E257" s="16"/>
      <c r="F257" s="16"/>
      <c r="G257" s="16"/>
      <c r="K257" s="1"/>
      <c r="L257" s="1"/>
      <c r="M257" s="1"/>
      <c r="N257" s="1"/>
      <c r="O257" s="1"/>
      <c r="P257" s="1"/>
      <c r="Q257" s="1"/>
      <c r="R257" s="1"/>
      <c r="S257" s="1"/>
      <c r="T257" s="1"/>
      <c r="U257" s="1"/>
      <c r="V257" s="1"/>
      <c r="W257" s="1"/>
      <c r="X257" s="1"/>
      <c r="Y257" s="1"/>
      <c r="Z257" s="1"/>
    </row>
    <row r="258" spans="1:26">
      <c r="A258" s="1"/>
      <c r="B258" s="16"/>
      <c r="C258" s="16"/>
      <c r="D258" s="16"/>
      <c r="E258" s="16"/>
      <c r="F258" s="16"/>
      <c r="G258" s="16"/>
      <c r="K258" s="1"/>
      <c r="L258" s="1"/>
      <c r="M258" s="1"/>
      <c r="N258" s="1"/>
      <c r="O258" s="1"/>
      <c r="P258" s="1"/>
      <c r="Q258" s="1"/>
      <c r="R258" s="1"/>
      <c r="S258" s="1"/>
      <c r="T258" s="1"/>
      <c r="U258" s="1"/>
      <c r="V258" s="1"/>
      <c r="W258" s="1"/>
      <c r="X258" s="1"/>
      <c r="Y258" s="1"/>
      <c r="Z258" s="1"/>
    </row>
    <row r="259" spans="1:26">
      <c r="A259" s="1"/>
      <c r="B259" s="16"/>
      <c r="C259" s="16"/>
      <c r="D259" s="16"/>
      <c r="E259" s="16"/>
      <c r="F259" s="16"/>
      <c r="G259" s="16"/>
      <c r="K259" s="1"/>
      <c r="L259" s="1"/>
      <c r="M259" s="1"/>
      <c r="N259" s="1"/>
      <c r="O259" s="1"/>
      <c r="P259" s="1"/>
      <c r="Q259" s="1"/>
      <c r="R259" s="1"/>
      <c r="S259" s="1"/>
      <c r="T259" s="1"/>
      <c r="U259" s="1"/>
      <c r="V259" s="1"/>
      <c r="W259" s="1"/>
      <c r="X259" s="1"/>
      <c r="Y259" s="1"/>
      <c r="Z259" s="1"/>
    </row>
    <row r="260" spans="1:26">
      <c r="A260" s="1"/>
      <c r="B260" s="16"/>
      <c r="C260" s="16"/>
      <c r="D260" s="16"/>
      <c r="E260" s="16"/>
      <c r="F260" s="16"/>
      <c r="G260" s="16"/>
      <c r="K260" s="1"/>
      <c r="L260" s="1"/>
      <c r="M260" s="1"/>
      <c r="N260" s="1"/>
      <c r="O260" s="1"/>
      <c r="P260" s="1"/>
      <c r="Q260" s="1"/>
      <c r="R260" s="1"/>
      <c r="S260" s="1"/>
      <c r="T260" s="1"/>
      <c r="U260" s="1"/>
      <c r="V260" s="1"/>
      <c r="W260" s="1"/>
      <c r="X260" s="1"/>
      <c r="Y260" s="1"/>
      <c r="Z260" s="1"/>
    </row>
    <row r="261" spans="1:26">
      <c r="A261" s="1"/>
      <c r="B261" s="16"/>
      <c r="C261" s="16"/>
      <c r="D261" s="16"/>
      <c r="E261" s="16"/>
      <c r="F261" s="16"/>
      <c r="G261" s="16"/>
      <c r="K261" s="1"/>
      <c r="L261" s="1"/>
      <c r="M261" s="1"/>
      <c r="N261" s="1"/>
      <c r="O261" s="1"/>
      <c r="P261" s="1"/>
      <c r="Q261" s="1"/>
      <c r="R261" s="1"/>
      <c r="S261" s="1"/>
      <c r="T261" s="1"/>
      <c r="U261" s="1"/>
      <c r="V261" s="1"/>
      <c r="W261" s="1"/>
      <c r="X261" s="1"/>
      <c r="Y261" s="1"/>
      <c r="Z261" s="1"/>
    </row>
    <row r="262" spans="1:26">
      <c r="A262" s="1"/>
      <c r="B262" s="16"/>
      <c r="C262" s="16"/>
      <c r="D262" s="16"/>
      <c r="E262" s="16"/>
      <c r="F262" s="16"/>
      <c r="G262" s="16"/>
      <c r="K262" s="1"/>
      <c r="L262" s="1"/>
      <c r="M262" s="1"/>
      <c r="N262" s="1"/>
      <c r="O262" s="1"/>
      <c r="P262" s="1"/>
      <c r="Q262" s="1"/>
      <c r="R262" s="1"/>
      <c r="S262" s="1"/>
      <c r="T262" s="1"/>
      <c r="U262" s="1"/>
      <c r="V262" s="1"/>
      <c r="W262" s="1"/>
      <c r="X262" s="1"/>
      <c r="Y262" s="1"/>
      <c r="Z262" s="1"/>
    </row>
    <row r="263" spans="1:26">
      <c r="A263" s="1"/>
      <c r="B263" s="16"/>
      <c r="C263" s="16"/>
      <c r="D263" s="16"/>
      <c r="E263" s="16"/>
      <c r="F263" s="16"/>
      <c r="G263" s="16"/>
      <c r="K263" s="1"/>
      <c r="L263" s="1"/>
      <c r="M263" s="1"/>
      <c r="N263" s="1"/>
      <c r="O263" s="1"/>
      <c r="P263" s="1"/>
      <c r="Q263" s="1"/>
      <c r="R263" s="1"/>
      <c r="S263" s="1"/>
      <c r="T263" s="1"/>
      <c r="U263" s="1"/>
      <c r="V263" s="1"/>
      <c r="W263" s="1"/>
      <c r="X263" s="1"/>
      <c r="Y263" s="1"/>
      <c r="Z263" s="1"/>
    </row>
    <row r="264" spans="1:26">
      <c r="A264" s="1"/>
      <c r="B264" s="16"/>
      <c r="C264" s="16"/>
      <c r="D264" s="16"/>
      <c r="E264" s="16"/>
      <c r="F264" s="16"/>
      <c r="G264" s="16"/>
      <c r="K264" s="1"/>
      <c r="L264" s="1"/>
      <c r="M264" s="1"/>
      <c r="N264" s="1"/>
      <c r="O264" s="1"/>
      <c r="P264" s="1"/>
      <c r="Q264" s="1"/>
      <c r="R264" s="1"/>
      <c r="S264" s="1"/>
      <c r="T264" s="1"/>
      <c r="U264" s="1"/>
      <c r="V264" s="1"/>
      <c r="W264" s="1"/>
      <c r="X264" s="1"/>
      <c r="Y264" s="1"/>
      <c r="Z264" s="1"/>
    </row>
    <row r="265" spans="1:26">
      <c r="A265" s="1"/>
      <c r="B265" s="16"/>
      <c r="C265" s="16"/>
      <c r="D265" s="16"/>
      <c r="E265" s="16"/>
      <c r="F265" s="16"/>
      <c r="G265" s="16"/>
      <c r="K265" s="1"/>
      <c r="L265" s="1"/>
      <c r="M265" s="1"/>
      <c r="N265" s="1"/>
      <c r="O265" s="1"/>
      <c r="P265" s="1"/>
      <c r="Q265" s="1"/>
      <c r="R265" s="1"/>
      <c r="S265" s="1"/>
      <c r="T265" s="1"/>
      <c r="U265" s="1"/>
      <c r="V265" s="1"/>
      <c r="W265" s="1"/>
      <c r="X265" s="1"/>
      <c r="Y265" s="1"/>
      <c r="Z265" s="1"/>
    </row>
    <row r="266" spans="1:26">
      <c r="A266" s="1"/>
      <c r="B266" s="16"/>
      <c r="C266" s="16"/>
      <c r="D266" s="16"/>
      <c r="E266" s="16"/>
      <c r="F266" s="16"/>
      <c r="G266" s="16"/>
      <c r="K266" s="1"/>
      <c r="L266" s="1"/>
      <c r="M266" s="1"/>
      <c r="N266" s="1"/>
      <c r="O266" s="1"/>
      <c r="P266" s="1"/>
      <c r="Q266" s="1"/>
      <c r="R266" s="1"/>
      <c r="S266" s="1"/>
      <c r="T266" s="1"/>
      <c r="U266" s="1"/>
      <c r="V266" s="1"/>
      <c r="W266" s="1"/>
      <c r="X266" s="1"/>
      <c r="Y266" s="1"/>
      <c r="Z266" s="1"/>
    </row>
    <row r="267" spans="1:26">
      <c r="A267" s="1"/>
      <c r="B267" s="16"/>
      <c r="C267" s="16"/>
      <c r="D267" s="16"/>
      <c r="E267" s="16"/>
      <c r="F267" s="16"/>
      <c r="G267" s="16"/>
      <c r="K267" s="1"/>
      <c r="L267" s="1"/>
      <c r="M267" s="1"/>
      <c r="N267" s="1"/>
      <c r="O267" s="1"/>
      <c r="P267" s="1"/>
      <c r="Q267" s="1"/>
      <c r="R267" s="1"/>
      <c r="S267" s="1"/>
      <c r="T267" s="1"/>
      <c r="U267" s="1"/>
      <c r="V267" s="1"/>
      <c r="W267" s="1"/>
      <c r="X267" s="1"/>
      <c r="Y267" s="1"/>
      <c r="Z267" s="1"/>
    </row>
    <row r="268" spans="1:26">
      <c r="A268" s="1"/>
      <c r="B268" s="16"/>
      <c r="C268" s="16"/>
      <c r="D268" s="16"/>
      <c r="E268" s="16"/>
      <c r="F268" s="16"/>
      <c r="G268" s="16"/>
      <c r="K268" s="1"/>
      <c r="L268" s="1"/>
      <c r="M268" s="1"/>
      <c r="N268" s="1"/>
      <c r="O268" s="1"/>
      <c r="P268" s="1"/>
      <c r="Q268" s="1"/>
      <c r="R268" s="1"/>
      <c r="S268" s="1"/>
      <c r="T268" s="1"/>
      <c r="U268" s="1"/>
      <c r="V268" s="1"/>
      <c r="W268" s="1"/>
      <c r="X268" s="1"/>
      <c r="Y268" s="1"/>
      <c r="Z268" s="1"/>
    </row>
    <row r="269" spans="1:26">
      <c r="A269" s="1"/>
      <c r="B269" s="16"/>
      <c r="C269" s="16"/>
      <c r="D269" s="16"/>
      <c r="E269" s="16"/>
      <c r="F269" s="16"/>
      <c r="G269" s="16"/>
      <c r="K269" s="1"/>
      <c r="L269" s="1"/>
      <c r="M269" s="1"/>
      <c r="N269" s="1"/>
      <c r="O269" s="1"/>
      <c r="P269" s="1"/>
      <c r="Q269" s="1"/>
      <c r="R269" s="1"/>
      <c r="S269" s="1"/>
      <c r="T269" s="1"/>
      <c r="U269" s="1"/>
      <c r="V269" s="1"/>
      <c r="W269" s="1"/>
      <c r="X269" s="1"/>
      <c r="Y269" s="1"/>
      <c r="Z269" s="1"/>
    </row>
    <row r="270" spans="1:26">
      <c r="A270" s="1"/>
      <c r="B270" s="16"/>
      <c r="C270" s="16"/>
      <c r="D270" s="16"/>
      <c r="E270" s="16"/>
      <c r="F270" s="16"/>
      <c r="G270" s="16"/>
      <c r="K270" s="1"/>
      <c r="L270" s="1"/>
      <c r="M270" s="1"/>
      <c r="N270" s="1"/>
      <c r="O270" s="1"/>
      <c r="P270" s="1"/>
      <c r="Q270" s="1"/>
      <c r="R270" s="1"/>
      <c r="S270" s="1"/>
      <c r="T270" s="1"/>
      <c r="U270" s="1"/>
      <c r="V270" s="1"/>
      <c r="W270" s="1"/>
      <c r="X270" s="1"/>
      <c r="Y270" s="1"/>
      <c r="Z270" s="1"/>
    </row>
    <row r="271" spans="1:26">
      <c r="A271" s="1"/>
      <c r="B271" s="16"/>
      <c r="C271" s="16"/>
      <c r="D271" s="16"/>
      <c r="E271" s="16"/>
      <c r="F271" s="16"/>
      <c r="G271" s="16"/>
      <c r="K271" s="1"/>
      <c r="L271" s="1"/>
      <c r="M271" s="1"/>
      <c r="N271" s="1"/>
      <c r="O271" s="1"/>
      <c r="P271" s="1"/>
      <c r="Q271" s="1"/>
      <c r="R271" s="1"/>
      <c r="S271" s="1"/>
      <c r="T271" s="1"/>
      <c r="U271" s="1"/>
      <c r="V271" s="1"/>
      <c r="W271" s="1"/>
      <c r="X271" s="1"/>
      <c r="Y271" s="1"/>
      <c r="Z271" s="1"/>
    </row>
    <row r="272" spans="1:26">
      <c r="A272" s="1"/>
      <c r="B272" s="16"/>
      <c r="C272" s="16"/>
      <c r="D272" s="16"/>
      <c r="E272" s="16"/>
      <c r="F272" s="16"/>
      <c r="G272" s="16"/>
      <c r="K272" s="1"/>
      <c r="L272" s="1"/>
      <c r="M272" s="1"/>
      <c r="N272" s="1"/>
      <c r="O272" s="1"/>
      <c r="P272" s="1"/>
      <c r="Q272" s="1"/>
      <c r="R272" s="1"/>
      <c r="S272" s="1"/>
      <c r="T272" s="1"/>
      <c r="U272" s="1"/>
      <c r="V272" s="1"/>
      <c r="W272" s="1"/>
      <c r="X272" s="1"/>
      <c r="Y272" s="1"/>
      <c r="Z272" s="1"/>
    </row>
    <row r="273" spans="1:26">
      <c r="A273" s="1"/>
      <c r="B273" s="16"/>
      <c r="C273" s="16"/>
      <c r="D273" s="16"/>
      <c r="E273" s="16"/>
      <c r="F273" s="16"/>
      <c r="G273" s="16"/>
      <c r="K273" s="1"/>
      <c r="L273" s="1"/>
      <c r="M273" s="1"/>
      <c r="N273" s="1"/>
      <c r="O273" s="1"/>
      <c r="P273" s="1"/>
      <c r="Q273" s="1"/>
      <c r="R273" s="1"/>
      <c r="S273" s="1"/>
      <c r="T273" s="1"/>
      <c r="U273" s="1"/>
      <c r="V273" s="1"/>
      <c r="W273" s="1"/>
      <c r="X273" s="1"/>
      <c r="Y273" s="1"/>
      <c r="Z273" s="1"/>
    </row>
    <row r="274" spans="1:26">
      <c r="A274" s="1"/>
      <c r="B274" s="16"/>
      <c r="C274" s="16"/>
      <c r="D274" s="16"/>
      <c r="E274" s="16"/>
      <c r="F274" s="16"/>
      <c r="G274" s="16"/>
      <c r="K274" s="1"/>
      <c r="L274" s="1"/>
      <c r="M274" s="1"/>
      <c r="N274" s="1"/>
      <c r="O274" s="1"/>
      <c r="P274" s="1"/>
      <c r="Q274" s="1"/>
      <c r="R274" s="1"/>
      <c r="S274" s="1"/>
      <c r="T274" s="1"/>
      <c r="U274" s="1"/>
      <c r="V274" s="1"/>
      <c r="W274" s="1"/>
      <c r="X274" s="1"/>
      <c r="Y274" s="1"/>
      <c r="Z274" s="1"/>
    </row>
    <row r="275" spans="1:26">
      <c r="A275" s="1"/>
      <c r="B275" s="16"/>
      <c r="C275" s="16"/>
      <c r="D275" s="16"/>
      <c r="E275" s="16"/>
      <c r="F275" s="16"/>
      <c r="G275" s="16"/>
      <c r="K275" s="1"/>
      <c r="L275" s="1"/>
      <c r="M275" s="1"/>
      <c r="N275" s="1"/>
      <c r="O275" s="1"/>
      <c r="P275" s="1"/>
      <c r="Q275" s="1"/>
      <c r="R275" s="1"/>
      <c r="S275" s="1"/>
      <c r="T275" s="1"/>
      <c r="U275" s="1"/>
      <c r="V275" s="1"/>
      <c r="W275" s="1"/>
      <c r="X275" s="1"/>
      <c r="Y275" s="1"/>
      <c r="Z275" s="1"/>
    </row>
    <row r="276" spans="1:26">
      <c r="A276" s="1"/>
      <c r="B276" s="16"/>
      <c r="C276" s="16"/>
      <c r="D276" s="16"/>
      <c r="E276" s="16"/>
      <c r="F276" s="16"/>
      <c r="G276" s="16"/>
      <c r="K276" s="1"/>
      <c r="L276" s="1"/>
      <c r="M276" s="1"/>
      <c r="N276" s="1"/>
      <c r="O276" s="1"/>
      <c r="P276" s="1"/>
      <c r="Q276" s="1"/>
      <c r="R276" s="1"/>
      <c r="S276" s="1"/>
      <c r="T276" s="1"/>
      <c r="U276" s="1"/>
      <c r="V276" s="1"/>
      <c r="W276" s="1"/>
      <c r="X276" s="1"/>
      <c r="Y276" s="1"/>
      <c r="Z276" s="1"/>
    </row>
    <row r="277" spans="1:26">
      <c r="A277" s="1"/>
      <c r="B277" s="16"/>
      <c r="C277" s="16"/>
      <c r="D277" s="16"/>
      <c r="E277" s="16"/>
      <c r="F277" s="16"/>
      <c r="G277" s="16"/>
      <c r="K277" s="1"/>
      <c r="L277" s="1"/>
      <c r="M277" s="1"/>
      <c r="N277" s="1"/>
      <c r="O277" s="1"/>
      <c r="P277" s="1"/>
      <c r="Q277" s="1"/>
      <c r="R277" s="1"/>
      <c r="S277" s="1"/>
      <c r="T277" s="1"/>
      <c r="U277" s="1"/>
      <c r="V277" s="1"/>
      <c r="W277" s="1"/>
      <c r="X277" s="1"/>
      <c r="Y277" s="1"/>
      <c r="Z277" s="1"/>
    </row>
    <row r="278" spans="1:26">
      <c r="A278" s="1"/>
      <c r="B278" s="16"/>
      <c r="C278" s="16"/>
      <c r="D278" s="16"/>
      <c r="E278" s="16"/>
      <c r="F278" s="16"/>
      <c r="G278" s="16"/>
      <c r="K278" s="1"/>
      <c r="L278" s="1"/>
      <c r="M278" s="1"/>
      <c r="N278" s="1"/>
      <c r="O278" s="1"/>
      <c r="P278" s="1"/>
      <c r="Q278" s="1"/>
      <c r="R278" s="1"/>
      <c r="S278" s="1"/>
      <c r="T278" s="1"/>
      <c r="U278" s="1"/>
      <c r="V278" s="1"/>
      <c r="W278" s="1"/>
      <c r="X278" s="1"/>
      <c r="Y278" s="1"/>
      <c r="Z278" s="1"/>
    </row>
    <row r="279" spans="1:26">
      <c r="A279" s="1"/>
      <c r="B279" s="16"/>
      <c r="C279" s="16"/>
      <c r="D279" s="16"/>
      <c r="E279" s="16"/>
      <c r="F279" s="16"/>
      <c r="G279" s="16"/>
      <c r="K279" s="1"/>
      <c r="L279" s="1"/>
      <c r="M279" s="1"/>
      <c r="N279" s="1"/>
      <c r="O279" s="1"/>
      <c r="P279" s="1"/>
      <c r="Q279" s="1"/>
      <c r="R279" s="1"/>
      <c r="S279" s="1"/>
      <c r="T279" s="1"/>
      <c r="U279" s="1"/>
      <c r="V279" s="1"/>
      <c r="W279" s="1"/>
      <c r="X279" s="1"/>
      <c r="Y279" s="1"/>
      <c r="Z279" s="1"/>
    </row>
    <row r="280" spans="1:26">
      <c r="A280" s="1"/>
      <c r="B280" s="16"/>
      <c r="C280" s="16"/>
      <c r="D280" s="16"/>
      <c r="E280" s="16"/>
      <c r="F280" s="16"/>
      <c r="G280" s="16"/>
      <c r="K280" s="1"/>
      <c r="L280" s="1"/>
      <c r="M280" s="1"/>
      <c r="N280" s="1"/>
      <c r="O280" s="1"/>
      <c r="P280" s="1"/>
      <c r="Q280" s="1"/>
      <c r="R280" s="1"/>
      <c r="S280" s="1"/>
      <c r="T280" s="1"/>
      <c r="U280" s="1"/>
      <c r="V280" s="1"/>
      <c r="W280" s="1"/>
      <c r="X280" s="1"/>
      <c r="Y280" s="1"/>
      <c r="Z280" s="1"/>
    </row>
    <row r="281" spans="1:26">
      <c r="A281" s="1"/>
      <c r="B281" s="16"/>
      <c r="C281" s="16"/>
      <c r="D281" s="16"/>
      <c r="E281" s="16"/>
      <c r="F281" s="16"/>
      <c r="G281" s="16"/>
      <c r="K281" s="1"/>
      <c r="L281" s="1"/>
      <c r="M281" s="1"/>
      <c r="N281" s="1"/>
      <c r="O281" s="1"/>
      <c r="P281" s="1"/>
      <c r="Q281" s="1"/>
      <c r="R281" s="1"/>
      <c r="S281" s="1"/>
      <c r="T281" s="1"/>
      <c r="U281" s="1"/>
      <c r="V281" s="1"/>
      <c r="W281" s="1"/>
      <c r="X281" s="1"/>
      <c r="Y281" s="1"/>
      <c r="Z281" s="1"/>
    </row>
    <row r="282" spans="1:26">
      <c r="A282" s="1"/>
      <c r="B282" s="16"/>
      <c r="C282" s="16"/>
      <c r="D282" s="16"/>
      <c r="E282" s="16"/>
      <c r="F282" s="16"/>
      <c r="G282" s="16"/>
      <c r="K282" s="1"/>
      <c r="L282" s="1"/>
      <c r="M282" s="1"/>
      <c r="N282" s="1"/>
      <c r="O282" s="1"/>
      <c r="P282" s="1"/>
      <c r="Q282" s="1"/>
      <c r="R282" s="1"/>
      <c r="S282" s="1"/>
      <c r="T282" s="1"/>
      <c r="U282" s="1"/>
      <c r="V282" s="1"/>
      <c r="W282" s="1"/>
      <c r="X282" s="1"/>
      <c r="Y282" s="1"/>
      <c r="Z282" s="1"/>
    </row>
    <row r="283" spans="1:26">
      <c r="A283" s="1"/>
      <c r="B283" s="16"/>
      <c r="C283" s="16"/>
      <c r="D283" s="16"/>
      <c r="E283" s="16"/>
      <c r="F283" s="16"/>
      <c r="G283" s="16"/>
      <c r="K283" s="1"/>
      <c r="L283" s="1"/>
      <c r="M283" s="1"/>
      <c r="N283" s="1"/>
      <c r="O283" s="1"/>
      <c r="P283" s="1"/>
      <c r="Q283" s="1"/>
      <c r="R283" s="1"/>
      <c r="S283" s="1"/>
      <c r="T283" s="1"/>
      <c r="U283" s="1"/>
      <c r="V283" s="1"/>
      <c r="W283" s="1"/>
      <c r="X283" s="1"/>
      <c r="Y283" s="1"/>
      <c r="Z283" s="1"/>
    </row>
    <row r="284" spans="1:26">
      <c r="A284" s="1"/>
      <c r="B284" s="16"/>
      <c r="C284" s="16"/>
      <c r="D284" s="16"/>
      <c r="E284" s="16"/>
      <c r="F284" s="16"/>
      <c r="G284" s="16"/>
      <c r="K284" s="1"/>
      <c r="L284" s="1"/>
      <c r="M284" s="1"/>
      <c r="N284" s="1"/>
      <c r="O284" s="1"/>
      <c r="P284" s="1"/>
      <c r="Q284" s="1"/>
      <c r="R284" s="1"/>
      <c r="S284" s="1"/>
      <c r="T284" s="1"/>
      <c r="U284" s="1"/>
      <c r="V284" s="1"/>
      <c r="W284" s="1"/>
      <c r="X284" s="1"/>
      <c r="Y284" s="1"/>
      <c r="Z284" s="1"/>
    </row>
    <row r="285" spans="1:26">
      <c r="A285" s="1"/>
      <c r="B285" s="16"/>
      <c r="C285" s="16"/>
      <c r="D285" s="16"/>
      <c r="E285" s="16"/>
      <c r="F285" s="16"/>
      <c r="G285" s="16"/>
      <c r="K285" s="1"/>
      <c r="L285" s="1"/>
      <c r="M285" s="1"/>
      <c r="N285" s="1"/>
      <c r="O285" s="1"/>
      <c r="P285" s="1"/>
      <c r="Q285" s="1"/>
      <c r="R285" s="1"/>
      <c r="S285" s="1"/>
      <c r="T285" s="1"/>
      <c r="U285" s="1"/>
      <c r="V285" s="1"/>
      <c r="W285" s="1"/>
      <c r="X285" s="1"/>
      <c r="Y285" s="1"/>
      <c r="Z285" s="1"/>
    </row>
    <row r="286" spans="1:26">
      <c r="A286" s="1"/>
      <c r="B286" s="16"/>
      <c r="C286" s="16"/>
      <c r="D286" s="16"/>
      <c r="E286" s="16"/>
      <c r="F286" s="16"/>
      <c r="G286" s="16"/>
      <c r="K286" s="1"/>
      <c r="L286" s="1"/>
      <c r="M286" s="1"/>
      <c r="N286" s="1"/>
      <c r="O286" s="1"/>
      <c r="P286" s="1"/>
      <c r="Q286" s="1"/>
      <c r="R286" s="1"/>
      <c r="S286" s="1"/>
      <c r="T286" s="1"/>
      <c r="U286" s="1"/>
      <c r="V286" s="1"/>
      <c r="W286" s="1"/>
      <c r="X286" s="1"/>
      <c r="Y286" s="1"/>
      <c r="Z286" s="1"/>
    </row>
    <row r="287" spans="1:26">
      <c r="A287" s="1"/>
      <c r="B287" s="16"/>
      <c r="C287" s="16"/>
      <c r="D287" s="16"/>
      <c r="E287" s="16"/>
      <c r="F287" s="16"/>
      <c r="G287" s="16"/>
      <c r="K287" s="1"/>
      <c r="L287" s="1"/>
      <c r="M287" s="1"/>
      <c r="N287" s="1"/>
      <c r="O287" s="1"/>
      <c r="P287" s="1"/>
      <c r="Q287" s="1"/>
      <c r="R287" s="1"/>
      <c r="S287" s="1"/>
      <c r="T287" s="1"/>
      <c r="U287" s="1"/>
      <c r="V287" s="1"/>
      <c r="W287" s="1"/>
      <c r="X287" s="1"/>
      <c r="Y287" s="1"/>
      <c r="Z287" s="1"/>
    </row>
    <row r="288" spans="1:26">
      <c r="A288" s="1"/>
      <c r="B288" s="16"/>
      <c r="C288" s="16"/>
      <c r="D288" s="16"/>
      <c r="E288" s="16"/>
      <c r="F288" s="16"/>
      <c r="G288" s="16"/>
      <c r="K288" s="1"/>
      <c r="L288" s="1"/>
      <c r="M288" s="1"/>
      <c r="N288" s="1"/>
      <c r="O288" s="1"/>
      <c r="P288" s="1"/>
      <c r="Q288" s="1"/>
      <c r="R288" s="1"/>
      <c r="S288" s="1"/>
      <c r="T288" s="1"/>
      <c r="U288" s="1"/>
      <c r="V288" s="1"/>
      <c r="W288" s="1"/>
      <c r="X288" s="1"/>
      <c r="Y288" s="1"/>
      <c r="Z288" s="1"/>
    </row>
    <row r="289" spans="1:26">
      <c r="A289" s="1"/>
      <c r="B289" s="16"/>
      <c r="C289" s="16"/>
      <c r="D289" s="16"/>
      <c r="E289" s="16"/>
      <c r="F289" s="16"/>
      <c r="G289" s="16"/>
      <c r="K289" s="1"/>
      <c r="L289" s="1"/>
      <c r="M289" s="1"/>
      <c r="N289" s="1"/>
      <c r="O289" s="1"/>
      <c r="P289" s="1"/>
      <c r="Q289" s="1"/>
      <c r="R289" s="1"/>
      <c r="S289" s="1"/>
      <c r="T289" s="1"/>
      <c r="U289" s="1"/>
      <c r="V289" s="1"/>
      <c r="W289" s="1"/>
      <c r="X289" s="1"/>
      <c r="Y289" s="1"/>
      <c r="Z289" s="1"/>
    </row>
    <row r="290" spans="1:26">
      <c r="A290" s="1"/>
      <c r="B290" s="16"/>
      <c r="C290" s="16"/>
      <c r="D290" s="16"/>
      <c r="E290" s="16"/>
      <c r="F290" s="16"/>
      <c r="G290" s="16"/>
      <c r="K290" s="1"/>
      <c r="L290" s="1"/>
      <c r="M290" s="1"/>
      <c r="N290" s="1"/>
      <c r="O290" s="1"/>
      <c r="P290" s="1"/>
      <c r="Q290" s="1"/>
      <c r="R290" s="1"/>
      <c r="S290" s="1"/>
      <c r="T290" s="1"/>
      <c r="U290" s="1"/>
      <c r="V290" s="1"/>
      <c r="W290" s="1"/>
      <c r="X290" s="1"/>
      <c r="Y290" s="1"/>
      <c r="Z290" s="1"/>
    </row>
    <row r="291" spans="1:26">
      <c r="A291" s="1"/>
      <c r="B291" s="16"/>
      <c r="C291" s="16"/>
      <c r="D291" s="16"/>
      <c r="E291" s="16"/>
      <c r="F291" s="16"/>
      <c r="G291" s="16"/>
      <c r="K291" s="1"/>
      <c r="L291" s="1"/>
      <c r="M291" s="1"/>
      <c r="N291" s="1"/>
      <c r="O291" s="1"/>
      <c r="P291" s="1"/>
      <c r="Q291" s="1"/>
      <c r="R291" s="1"/>
      <c r="S291" s="1"/>
      <c r="T291" s="1"/>
      <c r="U291" s="1"/>
      <c r="V291" s="1"/>
      <c r="W291" s="1"/>
      <c r="X291" s="1"/>
      <c r="Y291" s="1"/>
      <c r="Z291" s="1"/>
    </row>
    <row r="292" spans="1:26">
      <c r="A292" s="1"/>
      <c r="B292" s="16"/>
      <c r="C292" s="16"/>
      <c r="D292" s="16"/>
      <c r="E292" s="16"/>
      <c r="F292" s="16"/>
      <c r="G292" s="16"/>
      <c r="K292" s="1"/>
      <c r="L292" s="1"/>
      <c r="M292" s="1"/>
      <c r="N292" s="1"/>
      <c r="O292" s="1"/>
      <c r="P292" s="1"/>
      <c r="Q292" s="1"/>
      <c r="R292" s="1"/>
      <c r="S292" s="1"/>
      <c r="T292" s="1"/>
      <c r="U292" s="1"/>
      <c r="V292" s="1"/>
      <c r="W292" s="1"/>
      <c r="X292" s="1"/>
      <c r="Y292" s="1"/>
      <c r="Z292" s="1"/>
    </row>
    <row r="293" spans="1:26">
      <c r="A293" s="1"/>
      <c r="B293" s="16"/>
      <c r="C293" s="16"/>
      <c r="D293" s="16"/>
      <c r="E293" s="16"/>
      <c r="F293" s="16"/>
      <c r="G293" s="16"/>
      <c r="K293" s="1"/>
      <c r="L293" s="1"/>
      <c r="M293" s="1"/>
      <c r="N293" s="1"/>
      <c r="O293" s="1"/>
      <c r="P293" s="1"/>
      <c r="Q293" s="1"/>
      <c r="R293" s="1"/>
      <c r="S293" s="1"/>
      <c r="T293" s="1"/>
      <c r="U293" s="1"/>
      <c r="V293" s="1"/>
      <c r="W293" s="1"/>
      <c r="X293" s="1"/>
      <c r="Y293" s="1"/>
      <c r="Z293" s="1"/>
    </row>
    <row r="294" spans="1:26">
      <c r="A294" s="1"/>
      <c r="B294" s="16"/>
      <c r="C294" s="16"/>
      <c r="D294" s="16"/>
      <c r="E294" s="16"/>
      <c r="F294" s="16"/>
      <c r="G294" s="16"/>
      <c r="K294" s="1"/>
      <c r="L294" s="1"/>
      <c r="M294" s="1"/>
      <c r="N294" s="1"/>
      <c r="O294" s="1"/>
      <c r="P294" s="1"/>
      <c r="Q294" s="1"/>
      <c r="R294" s="1"/>
      <c r="S294" s="1"/>
      <c r="T294" s="1"/>
      <c r="U294" s="1"/>
      <c r="V294" s="1"/>
      <c r="W294" s="1"/>
      <c r="X294" s="1"/>
      <c r="Y294" s="1"/>
      <c r="Z294" s="1"/>
    </row>
    <row r="295" spans="1:26">
      <c r="A295" s="1"/>
      <c r="B295" s="16"/>
      <c r="C295" s="16"/>
      <c r="D295" s="16"/>
      <c r="E295" s="16"/>
      <c r="F295" s="16"/>
      <c r="G295" s="16"/>
      <c r="K295" s="1"/>
      <c r="L295" s="1"/>
      <c r="M295" s="1"/>
      <c r="N295" s="1"/>
      <c r="O295" s="1"/>
      <c r="P295" s="1"/>
      <c r="Q295" s="1"/>
      <c r="R295" s="1"/>
      <c r="S295" s="1"/>
      <c r="T295" s="1"/>
      <c r="U295" s="1"/>
      <c r="V295" s="1"/>
      <c r="W295" s="1"/>
      <c r="X295" s="1"/>
      <c r="Y295" s="1"/>
      <c r="Z295" s="1"/>
    </row>
    <row r="296" spans="1:26">
      <c r="A296" s="1"/>
      <c r="B296" s="16"/>
      <c r="C296" s="16"/>
      <c r="D296" s="16"/>
      <c r="E296" s="16"/>
      <c r="F296" s="16"/>
      <c r="G296" s="16"/>
      <c r="K296" s="1"/>
      <c r="L296" s="1"/>
      <c r="M296" s="1"/>
      <c r="N296" s="1"/>
      <c r="O296" s="1"/>
      <c r="P296" s="1"/>
      <c r="Q296" s="1"/>
      <c r="R296" s="1"/>
      <c r="S296" s="1"/>
      <c r="T296" s="1"/>
      <c r="U296" s="1"/>
      <c r="V296" s="1"/>
      <c r="W296" s="1"/>
      <c r="X296" s="1"/>
      <c r="Y296" s="1"/>
      <c r="Z296" s="1"/>
    </row>
    <row r="297" spans="1:26">
      <c r="A297" s="1"/>
      <c r="B297" s="16"/>
      <c r="C297" s="16"/>
      <c r="D297" s="16"/>
      <c r="E297" s="16"/>
      <c r="F297" s="16"/>
      <c r="G297" s="16"/>
      <c r="K297" s="1"/>
      <c r="L297" s="1"/>
      <c r="M297" s="1"/>
      <c r="N297" s="1"/>
      <c r="O297" s="1"/>
      <c r="P297" s="1"/>
      <c r="Q297" s="1"/>
      <c r="R297" s="1"/>
      <c r="S297" s="1"/>
      <c r="T297" s="1"/>
      <c r="U297" s="1"/>
      <c r="V297" s="1"/>
      <c r="W297" s="1"/>
      <c r="X297" s="1"/>
      <c r="Y297" s="1"/>
      <c r="Z297" s="1"/>
    </row>
    <row r="298" spans="1:26">
      <c r="A298" s="1"/>
      <c r="B298" s="16"/>
      <c r="C298" s="16"/>
      <c r="D298" s="16"/>
      <c r="E298" s="16"/>
      <c r="F298" s="16"/>
      <c r="G298" s="16"/>
      <c r="K298" s="1"/>
      <c r="L298" s="1"/>
      <c r="M298" s="1"/>
      <c r="N298" s="1"/>
      <c r="O298" s="1"/>
      <c r="P298" s="1"/>
      <c r="Q298" s="1"/>
      <c r="R298" s="1"/>
      <c r="S298" s="1"/>
      <c r="T298" s="1"/>
      <c r="U298" s="1"/>
      <c r="V298" s="1"/>
      <c r="W298" s="1"/>
      <c r="X298" s="1"/>
      <c r="Y298" s="1"/>
      <c r="Z298" s="1"/>
    </row>
    <row r="299" spans="1:26">
      <c r="A299" s="1"/>
      <c r="B299" s="16"/>
      <c r="C299" s="16"/>
      <c r="D299" s="16"/>
      <c r="E299" s="16"/>
      <c r="F299" s="16"/>
      <c r="G299" s="16"/>
      <c r="K299" s="1"/>
      <c r="L299" s="1"/>
      <c r="M299" s="1"/>
      <c r="N299" s="1"/>
      <c r="O299" s="1"/>
      <c r="P299" s="1"/>
      <c r="Q299" s="1"/>
      <c r="R299" s="1"/>
      <c r="S299" s="1"/>
      <c r="T299" s="1"/>
      <c r="U299" s="1"/>
      <c r="V299" s="1"/>
      <c r="W299" s="1"/>
      <c r="X299" s="1"/>
      <c r="Y299" s="1"/>
      <c r="Z299" s="1"/>
    </row>
    <row r="300" spans="1:26">
      <c r="A300" s="1"/>
      <c r="B300" s="16"/>
      <c r="C300" s="16"/>
      <c r="D300" s="16"/>
      <c r="E300" s="16"/>
      <c r="F300" s="16"/>
      <c r="G300" s="16"/>
      <c r="K300" s="1"/>
      <c r="L300" s="1"/>
      <c r="M300" s="1"/>
      <c r="N300" s="1"/>
      <c r="O300" s="1"/>
      <c r="P300" s="1"/>
      <c r="Q300" s="1"/>
      <c r="R300" s="1"/>
      <c r="S300" s="1"/>
      <c r="T300" s="1"/>
      <c r="U300" s="1"/>
      <c r="V300" s="1"/>
      <c r="W300" s="1"/>
      <c r="X300" s="1"/>
      <c r="Y300" s="1"/>
      <c r="Z300" s="1"/>
    </row>
    <row r="301" spans="1:26">
      <c r="A301" s="1"/>
      <c r="B301" s="16"/>
      <c r="C301" s="16"/>
      <c r="D301" s="16"/>
      <c r="E301" s="16"/>
      <c r="F301" s="16"/>
      <c r="G301" s="16"/>
      <c r="K301" s="1"/>
      <c r="L301" s="1"/>
      <c r="M301" s="1"/>
      <c r="N301" s="1"/>
      <c r="O301" s="1"/>
      <c r="P301" s="1"/>
      <c r="Q301" s="1"/>
      <c r="R301" s="1"/>
      <c r="S301" s="1"/>
      <c r="T301" s="1"/>
      <c r="U301" s="1"/>
      <c r="V301" s="1"/>
      <c r="W301" s="1"/>
      <c r="X301" s="1"/>
      <c r="Y301" s="1"/>
      <c r="Z301" s="1"/>
    </row>
    <row r="302" spans="1:26">
      <c r="A302" s="1"/>
      <c r="B302" s="16"/>
      <c r="C302" s="16"/>
      <c r="D302" s="16"/>
      <c r="E302" s="16"/>
      <c r="F302" s="16"/>
      <c r="G302" s="16"/>
      <c r="K302" s="1"/>
      <c r="L302" s="1"/>
      <c r="M302" s="1"/>
      <c r="N302" s="1"/>
      <c r="O302" s="1"/>
      <c r="P302" s="1"/>
      <c r="Q302" s="1"/>
      <c r="R302" s="1"/>
      <c r="S302" s="1"/>
      <c r="T302" s="1"/>
      <c r="U302" s="1"/>
      <c r="V302" s="1"/>
      <c r="W302" s="1"/>
      <c r="X302" s="1"/>
      <c r="Y302" s="1"/>
      <c r="Z302" s="1"/>
    </row>
    <row r="303" spans="1:26">
      <c r="A303" s="1"/>
      <c r="B303" s="16"/>
      <c r="C303" s="16"/>
      <c r="D303" s="16"/>
      <c r="E303" s="16"/>
      <c r="F303" s="16"/>
      <c r="G303" s="16"/>
      <c r="K303" s="1"/>
      <c r="L303" s="1"/>
      <c r="M303" s="1"/>
      <c r="N303" s="1"/>
      <c r="O303" s="1"/>
      <c r="P303" s="1"/>
      <c r="Q303" s="1"/>
      <c r="R303" s="1"/>
      <c r="S303" s="1"/>
      <c r="T303" s="1"/>
      <c r="U303" s="1"/>
      <c r="V303" s="1"/>
      <c r="W303" s="1"/>
      <c r="X303" s="1"/>
      <c r="Y303" s="1"/>
      <c r="Z303" s="1"/>
    </row>
    <row r="304" spans="1:26">
      <c r="A304" s="1"/>
      <c r="B304" s="16"/>
      <c r="C304" s="16"/>
      <c r="D304" s="16"/>
      <c r="E304" s="16"/>
      <c r="F304" s="16"/>
      <c r="G304" s="16"/>
      <c r="K304" s="1"/>
      <c r="L304" s="1"/>
      <c r="M304" s="1"/>
      <c r="N304" s="1"/>
      <c r="O304" s="1"/>
      <c r="P304" s="1"/>
      <c r="Q304" s="1"/>
      <c r="R304" s="1"/>
      <c r="S304" s="1"/>
      <c r="T304" s="1"/>
      <c r="U304" s="1"/>
      <c r="V304" s="1"/>
      <c r="W304" s="1"/>
      <c r="X304" s="1"/>
      <c r="Y304" s="1"/>
      <c r="Z304" s="1"/>
    </row>
    <row r="305" spans="1:26">
      <c r="A305" s="1"/>
      <c r="B305" s="16"/>
      <c r="C305" s="16"/>
      <c r="D305" s="16"/>
      <c r="E305" s="16"/>
      <c r="F305" s="16"/>
      <c r="G305" s="16"/>
      <c r="K305" s="1"/>
      <c r="L305" s="1"/>
      <c r="M305" s="1"/>
      <c r="N305" s="1"/>
      <c r="O305" s="1"/>
      <c r="P305" s="1"/>
      <c r="Q305" s="1"/>
      <c r="R305" s="1"/>
      <c r="S305" s="1"/>
      <c r="T305" s="1"/>
      <c r="U305" s="1"/>
      <c r="V305" s="1"/>
      <c r="W305" s="1"/>
      <c r="X305" s="1"/>
      <c r="Y305" s="1"/>
      <c r="Z305" s="1"/>
    </row>
    <row r="306" spans="1:26">
      <c r="A306" s="1"/>
      <c r="B306" s="16"/>
      <c r="C306" s="16"/>
      <c r="D306" s="16"/>
      <c r="E306" s="16"/>
      <c r="F306" s="16"/>
      <c r="G306" s="16"/>
      <c r="K306" s="1"/>
      <c r="L306" s="1"/>
      <c r="M306" s="1"/>
      <c r="N306" s="1"/>
      <c r="O306" s="1"/>
      <c r="P306" s="1"/>
      <c r="Q306" s="1"/>
      <c r="R306" s="1"/>
      <c r="S306" s="1"/>
      <c r="T306" s="1"/>
      <c r="U306" s="1"/>
      <c r="V306" s="1"/>
      <c r="W306" s="1"/>
      <c r="X306" s="1"/>
      <c r="Y306" s="1"/>
      <c r="Z306" s="1"/>
    </row>
    <row r="307" spans="1:26">
      <c r="A307" s="1"/>
      <c r="B307" s="16"/>
      <c r="C307" s="16"/>
      <c r="D307" s="16"/>
      <c r="E307" s="16"/>
      <c r="F307" s="16"/>
      <c r="G307" s="16"/>
      <c r="K307" s="1"/>
      <c r="L307" s="1"/>
      <c r="M307" s="1"/>
      <c r="N307" s="1"/>
      <c r="O307" s="1"/>
      <c r="P307" s="1"/>
      <c r="Q307" s="1"/>
      <c r="R307" s="1"/>
      <c r="S307" s="1"/>
      <c r="T307" s="1"/>
      <c r="U307" s="1"/>
      <c r="V307" s="1"/>
      <c r="W307" s="1"/>
      <c r="X307" s="1"/>
      <c r="Y307" s="1"/>
      <c r="Z307" s="1"/>
    </row>
    <row r="308" spans="1:26">
      <c r="A308" s="1"/>
      <c r="B308" s="16"/>
      <c r="C308" s="16"/>
      <c r="D308" s="16"/>
      <c r="E308" s="16"/>
      <c r="F308" s="16"/>
      <c r="G308" s="16"/>
      <c r="K308" s="1"/>
      <c r="L308" s="1"/>
      <c r="M308" s="1"/>
      <c r="N308" s="1"/>
      <c r="O308" s="1"/>
      <c r="P308" s="1"/>
      <c r="Q308" s="1"/>
      <c r="R308" s="1"/>
      <c r="S308" s="1"/>
      <c r="T308" s="1"/>
      <c r="U308" s="1"/>
      <c r="V308" s="1"/>
      <c r="W308" s="1"/>
      <c r="X308" s="1"/>
      <c r="Y308" s="1"/>
      <c r="Z308" s="1"/>
    </row>
    <row r="309" spans="1:26">
      <c r="A309" s="1"/>
      <c r="B309" s="16"/>
      <c r="C309" s="16"/>
      <c r="D309" s="16"/>
      <c r="E309" s="16"/>
      <c r="F309" s="16"/>
      <c r="G309" s="16"/>
      <c r="K309" s="1"/>
      <c r="L309" s="1"/>
      <c r="M309" s="1"/>
      <c r="N309" s="1"/>
      <c r="O309" s="1"/>
      <c r="P309" s="1"/>
      <c r="Q309" s="1"/>
      <c r="R309" s="1"/>
      <c r="S309" s="1"/>
      <c r="T309" s="1"/>
      <c r="U309" s="1"/>
      <c r="V309" s="1"/>
      <c r="W309" s="1"/>
      <c r="X309" s="1"/>
      <c r="Y309" s="1"/>
      <c r="Z309" s="1"/>
    </row>
    <row r="310" spans="1:26">
      <c r="A310" s="1"/>
      <c r="B310" s="16"/>
      <c r="C310" s="16"/>
      <c r="D310" s="16"/>
      <c r="E310" s="16"/>
      <c r="F310" s="16"/>
      <c r="G310" s="16"/>
      <c r="K310" s="1"/>
      <c r="L310" s="1"/>
      <c r="M310" s="1"/>
      <c r="N310" s="1"/>
      <c r="O310" s="1"/>
      <c r="P310" s="1"/>
      <c r="Q310" s="1"/>
      <c r="R310" s="1"/>
      <c r="S310" s="1"/>
      <c r="T310" s="1"/>
      <c r="U310" s="1"/>
      <c r="V310" s="1"/>
      <c r="W310" s="1"/>
      <c r="X310" s="1"/>
      <c r="Y310" s="1"/>
      <c r="Z310" s="1"/>
    </row>
    <row r="311" spans="1:26">
      <c r="A311" s="1"/>
      <c r="B311" s="16"/>
      <c r="C311" s="16"/>
      <c r="D311" s="16"/>
      <c r="E311" s="16"/>
      <c r="F311" s="16"/>
      <c r="G311" s="16"/>
      <c r="K311" s="1"/>
      <c r="L311" s="1"/>
      <c r="M311" s="1"/>
      <c r="N311" s="1"/>
      <c r="O311" s="1"/>
      <c r="P311" s="1"/>
      <c r="Q311" s="1"/>
      <c r="R311" s="1"/>
      <c r="S311" s="1"/>
      <c r="T311" s="1"/>
      <c r="U311" s="1"/>
      <c r="V311" s="1"/>
      <c r="W311" s="1"/>
      <c r="X311" s="1"/>
      <c r="Y311" s="1"/>
      <c r="Z311" s="1"/>
    </row>
    <row r="312" spans="1:26">
      <c r="A312" s="1"/>
      <c r="B312" s="16"/>
      <c r="C312" s="16"/>
      <c r="D312" s="16"/>
      <c r="E312" s="16"/>
      <c r="F312" s="16"/>
      <c r="G312" s="16"/>
      <c r="K312" s="1"/>
      <c r="L312" s="1"/>
      <c r="M312" s="1"/>
      <c r="N312" s="1"/>
      <c r="O312" s="1"/>
      <c r="P312" s="1"/>
      <c r="Q312" s="1"/>
      <c r="R312" s="1"/>
      <c r="S312" s="1"/>
      <c r="T312" s="1"/>
      <c r="U312" s="1"/>
      <c r="V312" s="1"/>
      <c r="W312" s="1"/>
      <c r="X312" s="1"/>
      <c r="Y312" s="1"/>
      <c r="Z312" s="1"/>
    </row>
    <row r="313" spans="1:26">
      <c r="A313" s="1"/>
      <c r="B313" s="16"/>
      <c r="C313" s="16"/>
      <c r="D313" s="16"/>
      <c r="E313" s="16"/>
      <c r="F313" s="16"/>
      <c r="G313" s="16"/>
      <c r="K313" s="1"/>
      <c r="L313" s="1"/>
      <c r="M313" s="1"/>
      <c r="N313" s="1"/>
      <c r="O313" s="1"/>
      <c r="P313" s="1"/>
      <c r="Q313" s="1"/>
      <c r="R313" s="1"/>
      <c r="S313" s="1"/>
      <c r="T313" s="1"/>
      <c r="U313" s="1"/>
      <c r="V313" s="1"/>
      <c r="W313" s="1"/>
      <c r="X313" s="1"/>
      <c r="Y313" s="1"/>
      <c r="Z313" s="1"/>
    </row>
    <row r="314" spans="1:26">
      <c r="A314" s="1"/>
      <c r="B314" s="16"/>
      <c r="C314" s="16"/>
      <c r="D314" s="16"/>
      <c r="E314" s="16"/>
      <c r="F314" s="16"/>
      <c r="G314" s="16"/>
      <c r="K314" s="1"/>
      <c r="L314" s="1"/>
      <c r="M314" s="1"/>
      <c r="N314" s="1"/>
      <c r="O314" s="1"/>
      <c r="P314" s="1"/>
      <c r="Q314" s="1"/>
      <c r="R314" s="1"/>
      <c r="S314" s="1"/>
      <c r="T314" s="1"/>
      <c r="U314" s="1"/>
      <c r="V314" s="1"/>
      <c r="W314" s="1"/>
      <c r="X314" s="1"/>
      <c r="Y314" s="1"/>
      <c r="Z314" s="1"/>
    </row>
    <row r="315" spans="1:26">
      <c r="A315" s="1"/>
      <c r="B315" s="16"/>
      <c r="C315" s="16"/>
      <c r="D315" s="16"/>
      <c r="E315" s="16"/>
      <c r="F315" s="16"/>
      <c r="G315" s="16"/>
      <c r="K315" s="1"/>
      <c r="L315" s="1"/>
      <c r="M315" s="1"/>
      <c r="N315" s="1"/>
      <c r="O315" s="1"/>
      <c r="P315" s="1"/>
      <c r="Q315" s="1"/>
      <c r="R315" s="1"/>
      <c r="S315" s="1"/>
      <c r="T315" s="1"/>
      <c r="U315" s="1"/>
      <c r="V315" s="1"/>
      <c r="W315" s="1"/>
      <c r="X315" s="1"/>
      <c r="Y315" s="1"/>
      <c r="Z315" s="1"/>
    </row>
    <row r="316" spans="1:26">
      <c r="A316" s="1"/>
      <c r="B316" s="16"/>
      <c r="C316" s="16"/>
      <c r="D316" s="16"/>
      <c r="E316" s="16"/>
      <c r="F316" s="16"/>
      <c r="G316" s="16"/>
      <c r="K316" s="1"/>
      <c r="L316" s="1"/>
      <c r="M316" s="1"/>
      <c r="N316" s="1"/>
      <c r="O316" s="1"/>
      <c r="P316" s="1"/>
      <c r="Q316" s="1"/>
      <c r="R316" s="1"/>
      <c r="S316" s="1"/>
      <c r="T316" s="1"/>
      <c r="U316" s="1"/>
      <c r="V316" s="1"/>
      <c r="W316" s="1"/>
      <c r="X316" s="1"/>
      <c r="Y316" s="1"/>
      <c r="Z316" s="1"/>
    </row>
    <row r="317" spans="1:26">
      <c r="A317" s="1"/>
      <c r="B317" s="16"/>
      <c r="C317" s="16"/>
      <c r="D317" s="16"/>
      <c r="E317" s="16"/>
      <c r="F317" s="16"/>
      <c r="G317" s="16"/>
      <c r="K317" s="1"/>
      <c r="L317" s="1"/>
      <c r="M317" s="1"/>
      <c r="N317" s="1"/>
      <c r="O317" s="1"/>
      <c r="P317" s="1"/>
      <c r="Q317" s="1"/>
      <c r="R317" s="1"/>
      <c r="S317" s="1"/>
      <c r="T317" s="1"/>
      <c r="U317" s="1"/>
      <c r="V317" s="1"/>
      <c r="W317" s="1"/>
      <c r="X317" s="1"/>
      <c r="Y317" s="1"/>
      <c r="Z317" s="1"/>
    </row>
    <row r="318" spans="1:26">
      <c r="A318" s="1"/>
      <c r="B318" s="16"/>
      <c r="C318" s="16"/>
      <c r="D318" s="16"/>
      <c r="E318" s="16"/>
      <c r="F318" s="16"/>
      <c r="G318" s="16"/>
      <c r="K318" s="1"/>
      <c r="L318" s="1"/>
      <c r="M318" s="1"/>
      <c r="N318" s="1"/>
      <c r="O318" s="1"/>
      <c r="P318" s="1"/>
      <c r="Q318" s="1"/>
      <c r="R318" s="1"/>
      <c r="S318" s="1"/>
      <c r="T318" s="1"/>
      <c r="U318" s="1"/>
      <c r="V318" s="1"/>
      <c r="W318" s="1"/>
      <c r="X318" s="1"/>
      <c r="Y318" s="1"/>
      <c r="Z318" s="1"/>
    </row>
    <row r="319" spans="1:26">
      <c r="A319" s="1"/>
      <c r="B319" s="16"/>
      <c r="C319" s="16"/>
      <c r="D319" s="16"/>
      <c r="E319" s="16"/>
      <c r="F319" s="16"/>
      <c r="G319" s="16"/>
      <c r="K319" s="1"/>
      <c r="L319" s="1"/>
      <c r="M319" s="1"/>
      <c r="N319" s="1"/>
      <c r="O319" s="1"/>
      <c r="P319" s="1"/>
      <c r="Q319" s="1"/>
      <c r="R319" s="1"/>
      <c r="S319" s="1"/>
      <c r="T319" s="1"/>
      <c r="U319" s="1"/>
      <c r="V319" s="1"/>
      <c r="W319" s="1"/>
      <c r="X319" s="1"/>
      <c r="Y319" s="1"/>
      <c r="Z319" s="1"/>
    </row>
    <row r="320" spans="1:26">
      <c r="A320" s="1"/>
      <c r="B320" s="16"/>
      <c r="C320" s="16"/>
      <c r="D320" s="16"/>
      <c r="E320" s="16"/>
      <c r="F320" s="16"/>
      <c r="G320" s="16"/>
      <c r="K320" s="1"/>
      <c r="L320" s="1"/>
      <c r="M320" s="1"/>
      <c r="N320" s="1"/>
      <c r="O320" s="1"/>
      <c r="P320" s="1"/>
      <c r="Q320" s="1"/>
      <c r="R320" s="1"/>
      <c r="S320" s="1"/>
      <c r="T320" s="1"/>
      <c r="U320" s="1"/>
      <c r="V320" s="1"/>
      <c r="W320" s="1"/>
      <c r="X320" s="1"/>
      <c r="Y320" s="1"/>
      <c r="Z320" s="1"/>
    </row>
    <row r="321" spans="1:26">
      <c r="A321" s="1"/>
      <c r="B321" s="16"/>
      <c r="C321" s="16"/>
      <c r="D321" s="16"/>
      <c r="E321" s="16"/>
      <c r="F321" s="16"/>
      <c r="G321" s="16"/>
      <c r="K321" s="1"/>
      <c r="L321" s="1"/>
      <c r="M321" s="1"/>
      <c r="N321" s="1"/>
      <c r="O321" s="1"/>
      <c r="P321" s="1"/>
      <c r="Q321" s="1"/>
      <c r="R321" s="1"/>
      <c r="S321" s="1"/>
      <c r="T321" s="1"/>
      <c r="U321" s="1"/>
      <c r="V321" s="1"/>
      <c r="W321" s="1"/>
      <c r="X321" s="1"/>
      <c r="Y321" s="1"/>
      <c r="Z321" s="1"/>
    </row>
    <row r="322" spans="1:26">
      <c r="A322" s="1"/>
      <c r="B322" s="16"/>
      <c r="C322" s="16"/>
      <c r="D322" s="16"/>
      <c r="E322" s="16"/>
      <c r="F322" s="16"/>
      <c r="G322" s="16"/>
      <c r="K322" s="1"/>
      <c r="L322" s="1"/>
      <c r="M322" s="1"/>
      <c r="N322" s="1"/>
      <c r="O322" s="1"/>
      <c r="P322" s="1"/>
      <c r="Q322" s="1"/>
      <c r="R322" s="1"/>
      <c r="S322" s="1"/>
      <c r="T322" s="1"/>
      <c r="U322" s="1"/>
      <c r="V322" s="1"/>
      <c r="W322" s="1"/>
      <c r="X322" s="1"/>
      <c r="Y322" s="1"/>
      <c r="Z322" s="1"/>
    </row>
    <row r="323" spans="1:26">
      <c r="A323" s="1"/>
      <c r="B323" s="16"/>
      <c r="C323" s="16"/>
      <c r="D323" s="16"/>
      <c r="E323" s="16"/>
      <c r="F323" s="16"/>
      <c r="G323" s="16"/>
      <c r="K323" s="1"/>
      <c r="L323" s="1"/>
      <c r="M323" s="1"/>
      <c r="N323" s="1"/>
      <c r="O323" s="1"/>
      <c r="P323" s="1"/>
      <c r="Q323" s="1"/>
      <c r="R323" s="1"/>
      <c r="S323" s="1"/>
      <c r="T323" s="1"/>
      <c r="U323" s="1"/>
      <c r="V323" s="1"/>
      <c r="W323" s="1"/>
      <c r="X323" s="1"/>
      <c r="Y323" s="1"/>
      <c r="Z323" s="1"/>
    </row>
    <row r="324" spans="1:26">
      <c r="A324" s="1"/>
      <c r="B324" s="16"/>
      <c r="C324" s="16"/>
      <c r="D324" s="16"/>
      <c r="E324" s="16"/>
      <c r="F324" s="16"/>
      <c r="G324" s="16"/>
      <c r="K324" s="1"/>
      <c r="L324" s="1"/>
      <c r="M324" s="1"/>
      <c r="N324" s="1"/>
      <c r="O324" s="1"/>
      <c r="P324" s="1"/>
      <c r="Q324" s="1"/>
      <c r="R324" s="1"/>
      <c r="S324" s="1"/>
      <c r="T324" s="1"/>
      <c r="U324" s="1"/>
      <c r="V324" s="1"/>
      <c r="W324" s="1"/>
      <c r="X324" s="1"/>
      <c r="Y324" s="1"/>
      <c r="Z324" s="1"/>
    </row>
    <row r="325" spans="1:26">
      <c r="A325" s="1"/>
      <c r="B325" s="16"/>
      <c r="C325" s="16"/>
      <c r="D325" s="16"/>
      <c r="E325" s="16"/>
      <c r="F325" s="16"/>
      <c r="G325" s="16"/>
      <c r="K325" s="1"/>
      <c r="L325" s="1"/>
      <c r="M325" s="1"/>
      <c r="N325" s="1"/>
      <c r="O325" s="1"/>
      <c r="P325" s="1"/>
      <c r="Q325" s="1"/>
      <c r="R325" s="1"/>
      <c r="S325" s="1"/>
      <c r="T325" s="1"/>
      <c r="U325" s="1"/>
      <c r="V325" s="1"/>
      <c r="W325" s="1"/>
      <c r="X325" s="1"/>
      <c r="Y325" s="1"/>
      <c r="Z325" s="1"/>
    </row>
    <row r="326" spans="1:26">
      <c r="A326" s="1"/>
      <c r="B326" s="16"/>
      <c r="C326" s="16"/>
      <c r="D326" s="16"/>
      <c r="E326" s="16"/>
      <c r="F326" s="16"/>
      <c r="G326" s="16"/>
      <c r="K326" s="1"/>
      <c r="L326" s="1"/>
      <c r="M326" s="1"/>
      <c r="N326" s="1"/>
      <c r="O326" s="1"/>
      <c r="P326" s="1"/>
      <c r="Q326" s="1"/>
      <c r="R326" s="1"/>
      <c r="S326" s="1"/>
      <c r="T326" s="1"/>
      <c r="U326" s="1"/>
      <c r="V326" s="1"/>
      <c r="W326" s="1"/>
      <c r="X326" s="1"/>
      <c r="Y326" s="1"/>
      <c r="Z326" s="1"/>
    </row>
    <row r="327" spans="1:26">
      <c r="A327" s="1"/>
      <c r="B327" s="16"/>
      <c r="C327" s="16"/>
      <c r="D327" s="16"/>
      <c r="E327" s="16"/>
      <c r="F327" s="16"/>
      <c r="G327" s="16"/>
      <c r="K327" s="1"/>
      <c r="L327" s="1"/>
      <c r="M327" s="1"/>
      <c r="N327" s="1"/>
      <c r="O327" s="1"/>
      <c r="P327" s="1"/>
      <c r="Q327" s="1"/>
      <c r="R327" s="1"/>
      <c r="S327" s="1"/>
      <c r="T327" s="1"/>
      <c r="U327" s="1"/>
      <c r="V327" s="1"/>
      <c r="W327" s="1"/>
      <c r="X327" s="1"/>
      <c r="Y327" s="1"/>
      <c r="Z327" s="1"/>
    </row>
    <row r="328" spans="1:26">
      <c r="A328" s="1"/>
      <c r="B328" s="16"/>
      <c r="C328" s="16"/>
      <c r="D328" s="16"/>
      <c r="E328" s="16"/>
      <c r="F328" s="16"/>
      <c r="G328" s="16"/>
      <c r="K328" s="1"/>
      <c r="L328" s="1"/>
      <c r="M328" s="1"/>
      <c r="N328" s="1"/>
      <c r="O328" s="1"/>
      <c r="P328" s="1"/>
      <c r="Q328" s="1"/>
      <c r="R328" s="1"/>
      <c r="S328" s="1"/>
      <c r="T328" s="1"/>
      <c r="U328" s="1"/>
      <c r="V328" s="1"/>
      <c r="W328" s="1"/>
      <c r="X328" s="1"/>
      <c r="Y328" s="1"/>
      <c r="Z328" s="1"/>
    </row>
    <row r="329" spans="1:26">
      <c r="A329" s="1"/>
      <c r="B329" s="16"/>
      <c r="C329" s="16"/>
      <c r="D329" s="16"/>
      <c r="E329" s="16"/>
      <c r="F329" s="16"/>
      <c r="G329" s="16"/>
      <c r="K329" s="1"/>
      <c r="L329" s="1"/>
      <c r="M329" s="1"/>
      <c r="N329" s="1"/>
      <c r="O329" s="1"/>
      <c r="P329" s="1"/>
      <c r="Q329" s="1"/>
      <c r="R329" s="1"/>
      <c r="S329" s="1"/>
      <c r="T329" s="1"/>
      <c r="U329" s="1"/>
      <c r="V329" s="1"/>
      <c r="W329" s="1"/>
      <c r="X329" s="1"/>
      <c r="Y329" s="1"/>
      <c r="Z329" s="1"/>
    </row>
    <row r="330" spans="1:26">
      <c r="A330" s="1"/>
      <c r="B330" s="16"/>
      <c r="C330" s="16"/>
      <c r="D330" s="16"/>
      <c r="E330" s="16"/>
      <c r="F330" s="16"/>
      <c r="G330" s="16"/>
      <c r="K330" s="1"/>
      <c r="L330" s="1"/>
      <c r="M330" s="1"/>
      <c r="N330" s="1"/>
      <c r="O330" s="1"/>
      <c r="P330" s="1"/>
      <c r="Q330" s="1"/>
      <c r="R330" s="1"/>
      <c r="S330" s="1"/>
      <c r="T330" s="1"/>
      <c r="U330" s="1"/>
      <c r="V330" s="1"/>
      <c r="W330" s="1"/>
      <c r="X330" s="1"/>
      <c r="Y330" s="1"/>
      <c r="Z330" s="1"/>
    </row>
    <row r="331" spans="1:26">
      <c r="A331" s="1"/>
      <c r="B331" s="16"/>
      <c r="C331" s="16"/>
      <c r="D331" s="16"/>
      <c r="E331" s="16"/>
      <c r="F331" s="16"/>
      <c r="G331" s="16"/>
      <c r="K331" s="1"/>
      <c r="L331" s="1"/>
      <c r="M331" s="1"/>
      <c r="N331" s="1"/>
      <c r="O331" s="1"/>
      <c r="P331" s="1"/>
      <c r="Q331" s="1"/>
      <c r="R331" s="1"/>
      <c r="S331" s="1"/>
      <c r="T331" s="1"/>
      <c r="U331" s="1"/>
      <c r="V331" s="1"/>
      <c r="W331" s="1"/>
      <c r="X331" s="1"/>
      <c r="Y331" s="1"/>
      <c r="Z331" s="1"/>
    </row>
    <row r="332" spans="1:26">
      <c r="A332" s="1"/>
      <c r="B332" s="16"/>
      <c r="C332" s="16"/>
      <c r="D332" s="16"/>
      <c r="E332" s="16"/>
      <c r="F332" s="16"/>
      <c r="G332" s="16"/>
      <c r="K332" s="1"/>
      <c r="L332" s="1"/>
      <c r="M332" s="1"/>
      <c r="N332" s="1"/>
      <c r="O332" s="1"/>
      <c r="P332" s="1"/>
      <c r="Q332" s="1"/>
      <c r="R332" s="1"/>
      <c r="S332" s="1"/>
      <c r="T332" s="1"/>
      <c r="U332" s="1"/>
      <c r="V332" s="1"/>
      <c r="W332" s="1"/>
      <c r="X332" s="1"/>
      <c r="Y332" s="1"/>
      <c r="Z332" s="1"/>
    </row>
    <row r="333" spans="1:26">
      <c r="A333" s="1"/>
      <c r="B333" s="16"/>
      <c r="C333" s="16"/>
      <c r="D333" s="16"/>
      <c r="E333" s="16"/>
      <c r="F333" s="16"/>
      <c r="G333" s="16"/>
      <c r="K333" s="1"/>
      <c r="L333" s="1"/>
      <c r="M333" s="1"/>
      <c r="N333" s="1"/>
      <c r="O333" s="1"/>
      <c r="P333" s="1"/>
      <c r="Q333" s="1"/>
      <c r="R333" s="1"/>
      <c r="S333" s="1"/>
      <c r="T333" s="1"/>
      <c r="U333" s="1"/>
      <c r="V333" s="1"/>
      <c r="W333" s="1"/>
      <c r="X333" s="1"/>
      <c r="Y333" s="1"/>
      <c r="Z333" s="1"/>
    </row>
    <row r="334" spans="1:26">
      <c r="A334" s="1"/>
      <c r="B334" s="16"/>
      <c r="C334" s="16"/>
      <c r="D334" s="16"/>
      <c r="E334" s="16"/>
      <c r="F334" s="16"/>
      <c r="G334" s="16"/>
      <c r="K334" s="1"/>
      <c r="L334" s="1"/>
      <c r="M334" s="1"/>
      <c r="N334" s="1"/>
      <c r="O334" s="1"/>
      <c r="P334" s="1"/>
      <c r="Q334" s="1"/>
      <c r="R334" s="1"/>
      <c r="S334" s="1"/>
      <c r="T334" s="1"/>
      <c r="U334" s="1"/>
      <c r="V334" s="1"/>
      <c r="W334" s="1"/>
      <c r="X334" s="1"/>
      <c r="Y334" s="1"/>
      <c r="Z334" s="1"/>
    </row>
    <row r="335" spans="1:26">
      <c r="A335" s="1"/>
      <c r="B335" s="16"/>
      <c r="C335" s="16"/>
      <c r="D335" s="16"/>
      <c r="E335" s="16"/>
      <c r="F335" s="16"/>
      <c r="G335" s="16"/>
      <c r="K335" s="1"/>
      <c r="L335" s="1"/>
      <c r="M335" s="1"/>
      <c r="N335" s="1"/>
      <c r="O335" s="1"/>
      <c r="P335" s="1"/>
      <c r="Q335" s="1"/>
      <c r="R335" s="1"/>
      <c r="S335" s="1"/>
      <c r="T335" s="1"/>
      <c r="U335" s="1"/>
      <c r="V335" s="1"/>
      <c r="W335" s="1"/>
      <c r="X335" s="1"/>
      <c r="Y335" s="1"/>
      <c r="Z335" s="1"/>
    </row>
    <row r="336" spans="1:26">
      <c r="A336" s="1"/>
      <c r="B336" s="16"/>
      <c r="C336" s="16"/>
      <c r="D336" s="16"/>
      <c r="E336" s="16"/>
      <c r="F336" s="16"/>
      <c r="G336" s="16"/>
      <c r="K336" s="1"/>
      <c r="L336" s="1"/>
      <c r="M336" s="1"/>
      <c r="N336" s="1"/>
      <c r="O336" s="1"/>
      <c r="P336" s="1"/>
      <c r="Q336" s="1"/>
      <c r="R336" s="1"/>
      <c r="S336" s="1"/>
      <c r="T336" s="1"/>
      <c r="U336" s="1"/>
      <c r="V336" s="1"/>
      <c r="W336" s="1"/>
      <c r="X336" s="1"/>
      <c r="Y336" s="1"/>
      <c r="Z336" s="1"/>
    </row>
    <row r="337" spans="1:26">
      <c r="A337" s="1"/>
      <c r="B337" s="16"/>
      <c r="C337" s="16"/>
      <c r="D337" s="16"/>
      <c r="E337" s="16"/>
      <c r="F337" s="16"/>
      <c r="G337" s="16"/>
      <c r="K337" s="1"/>
      <c r="L337" s="1"/>
      <c r="M337" s="1"/>
      <c r="N337" s="1"/>
      <c r="O337" s="1"/>
      <c r="P337" s="1"/>
      <c r="Q337" s="1"/>
      <c r="R337" s="1"/>
      <c r="S337" s="1"/>
      <c r="T337" s="1"/>
      <c r="U337" s="1"/>
      <c r="V337" s="1"/>
      <c r="W337" s="1"/>
      <c r="X337" s="1"/>
      <c r="Y337" s="1"/>
      <c r="Z337" s="1"/>
    </row>
    <row r="338" spans="1:26">
      <c r="A338" s="1"/>
      <c r="B338" s="16"/>
      <c r="C338" s="16"/>
      <c r="D338" s="16"/>
      <c r="E338" s="16"/>
      <c r="F338" s="16"/>
      <c r="G338" s="16"/>
      <c r="K338" s="1"/>
      <c r="L338" s="1"/>
      <c r="M338" s="1"/>
      <c r="N338" s="1"/>
      <c r="O338" s="1"/>
      <c r="P338" s="1"/>
      <c r="Q338" s="1"/>
      <c r="R338" s="1"/>
      <c r="S338" s="1"/>
      <c r="T338" s="1"/>
      <c r="U338" s="1"/>
      <c r="V338" s="1"/>
      <c r="W338" s="1"/>
      <c r="X338" s="1"/>
      <c r="Y338" s="1"/>
      <c r="Z338" s="1"/>
    </row>
    <row r="339" spans="1:26">
      <c r="A339" s="1"/>
      <c r="B339" s="16"/>
      <c r="C339" s="16"/>
      <c r="D339" s="16"/>
      <c r="E339" s="16"/>
      <c r="F339" s="16"/>
      <c r="G339" s="16"/>
      <c r="K339" s="1"/>
      <c r="L339" s="1"/>
      <c r="M339" s="1"/>
      <c r="N339" s="1"/>
      <c r="O339" s="1"/>
      <c r="P339" s="1"/>
      <c r="Q339" s="1"/>
      <c r="R339" s="1"/>
      <c r="S339" s="1"/>
      <c r="T339" s="1"/>
      <c r="U339" s="1"/>
      <c r="V339" s="1"/>
      <c r="W339" s="1"/>
      <c r="X339" s="1"/>
      <c r="Y339" s="1"/>
      <c r="Z339" s="1"/>
    </row>
    <row r="340" spans="1:26">
      <c r="A340" s="1"/>
      <c r="B340" s="16"/>
      <c r="C340" s="16"/>
      <c r="D340" s="16"/>
      <c r="E340" s="16"/>
      <c r="F340" s="16"/>
      <c r="G340" s="16"/>
      <c r="K340" s="1"/>
      <c r="L340" s="1"/>
      <c r="M340" s="1"/>
      <c r="N340" s="1"/>
      <c r="O340" s="1"/>
      <c r="P340" s="1"/>
      <c r="Q340" s="1"/>
      <c r="R340" s="1"/>
      <c r="S340" s="1"/>
      <c r="T340" s="1"/>
      <c r="U340" s="1"/>
      <c r="V340" s="1"/>
      <c r="W340" s="1"/>
      <c r="X340" s="1"/>
      <c r="Y340" s="1"/>
      <c r="Z340" s="1"/>
    </row>
    <row r="341" spans="1:26">
      <c r="A341" s="1"/>
      <c r="B341" s="16"/>
      <c r="C341" s="16"/>
      <c r="D341" s="16"/>
      <c r="E341" s="16"/>
      <c r="F341" s="16"/>
      <c r="G341" s="16"/>
      <c r="K341" s="1"/>
      <c r="L341" s="1"/>
      <c r="M341" s="1"/>
      <c r="N341" s="1"/>
      <c r="O341" s="1"/>
      <c r="P341" s="1"/>
      <c r="Q341" s="1"/>
      <c r="R341" s="1"/>
      <c r="S341" s="1"/>
      <c r="T341" s="1"/>
      <c r="U341" s="1"/>
      <c r="V341" s="1"/>
      <c r="W341" s="1"/>
      <c r="X341" s="1"/>
      <c r="Y341" s="1"/>
      <c r="Z341" s="1"/>
    </row>
    <row r="342" spans="1:26">
      <c r="A342" s="1"/>
      <c r="B342" s="16"/>
      <c r="C342" s="16"/>
      <c r="D342" s="16"/>
      <c r="E342" s="16"/>
      <c r="F342" s="16"/>
      <c r="G342" s="16"/>
      <c r="K342" s="1"/>
      <c r="L342" s="1"/>
      <c r="M342" s="1"/>
      <c r="N342" s="1"/>
      <c r="O342" s="1"/>
      <c r="P342" s="1"/>
      <c r="Q342" s="1"/>
      <c r="R342" s="1"/>
      <c r="S342" s="1"/>
      <c r="T342" s="1"/>
      <c r="U342" s="1"/>
      <c r="V342" s="1"/>
      <c r="W342" s="1"/>
      <c r="X342" s="1"/>
      <c r="Y342" s="1"/>
      <c r="Z342" s="1"/>
    </row>
    <row r="343" spans="1:26">
      <c r="A343" s="1"/>
      <c r="B343" s="16"/>
      <c r="C343" s="16"/>
      <c r="D343" s="16"/>
      <c r="E343" s="16"/>
      <c r="F343" s="16"/>
      <c r="G343" s="16"/>
      <c r="K343" s="1"/>
      <c r="L343" s="1"/>
      <c r="M343" s="1"/>
      <c r="N343" s="1"/>
      <c r="O343" s="1"/>
      <c r="P343" s="1"/>
      <c r="Q343" s="1"/>
      <c r="R343" s="1"/>
      <c r="S343" s="1"/>
      <c r="T343" s="1"/>
      <c r="U343" s="1"/>
      <c r="V343" s="1"/>
      <c r="W343" s="1"/>
      <c r="X343" s="1"/>
      <c r="Y343" s="1"/>
      <c r="Z343" s="1"/>
    </row>
    <row r="344" spans="1:26">
      <c r="A344" s="1"/>
      <c r="B344" s="16"/>
      <c r="C344" s="16"/>
      <c r="D344" s="16"/>
      <c r="E344" s="16"/>
      <c r="F344" s="16"/>
      <c r="G344" s="16"/>
      <c r="K344" s="1"/>
      <c r="L344" s="1"/>
      <c r="M344" s="1"/>
      <c r="N344" s="1"/>
      <c r="O344" s="1"/>
      <c r="P344" s="1"/>
      <c r="Q344" s="1"/>
      <c r="R344" s="1"/>
      <c r="S344" s="1"/>
      <c r="T344" s="1"/>
      <c r="U344" s="1"/>
      <c r="V344" s="1"/>
      <c r="W344" s="1"/>
      <c r="X344" s="1"/>
      <c r="Y344" s="1"/>
      <c r="Z344" s="1"/>
    </row>
    <row r="345" spans="1:26">
      <c r="A345" s="1"/>
      <c r="B345" s="16"/>
      <c r="C345" s="16"/>
      <c r="D345" s="16"/>
      <c r="E345" s="16"/>
      <c r="F345" s="16"/>
      <c r="G345" s="16"/>
      <c r="K345" s="1"/>
      <c r="L345" s="1"/>
      <c r="M345" s="1"/>
      <c r="N345" s="1"/>
      <c r="O345" s="1"/>
      <c r="P345" s="1"/>
      <c r="Q345" s="1"/>
      <c r="R345" s="1"/>
      <c r="S345" s="1"/>
      <c r="T345" s="1"/>
      <c r="U345" s="1"/>
      <c r="V345" s="1"/>
      <c r="W345" s="1"/>
      <c r="X345" s="1"/>
      <c r="Y345" s="1"/>
      <c r="Z345" s="1"/>
    </row>
    <row r="346" spans="1:26">
      <c r="A346" s="1"/>
      <c r="B346" s="16"/>
      <c r="C346" s="16"/>
      <c r="D346" s="16"/>
      <c r="E346" s="16"/>
      <c r="F346" s="16"/>
      <c r="G346" s="16"/>
      <c r="K346" s="1"/>
      <c r="L346" s="1"/>
      <c r="M346" s="1"/>
      <c r="N346" s="1"/>
      <c r="O346" s="1"/>
      <c r="P346" s="1"/>
      <c r="Q346" s="1"/>
      <c r="R346" s="1"/>
      <c r="S346" s="1"/>
      <c r="T346" s="1"/>
      <c r="U346" s="1"/>
      <c r="V346" s="1"/>
      <c r="W346" s="1"/>
      <c r="X346" s="1"/>
      <c r="Y346" s="1"/>
      <c r="Z346" s="1"/>
    </row>
    <row r="347" spans="1:26">
      <c r="A347" s="1"/>
      <c r="B347" s="16"/>
      <c r="C347" s="16"/>
      <c r="D347" s="16"/>
      <c r="E347" s="16"/>
      <c r="F347" s="16"/>
      <c r="G347" s="16"/>
      <c r="K347" s="1"/>
      <c r="L347" s="1"/>
      <c r="M347" s="1"/>
      <c r="N347" s="1"/>
      <c r="O347" s="1"/>
      <c r="P347" s="1"/>
      <c r="Q347" s="1"/>
      <c r="R347" s="1"/>
      <c r="S347" s="1"/>
      <c r="T347" s="1"/>
      <c r="U347" s="1"/>
      <c r="V347" s="1"/>
      <c r="W347" s="1"/>
      <c r="X347" s="1"/>
      <c r="Y347" s="1"/>
      <c r="Z347" s="1"/>
    </row>
    <row r="348" spans="1:26">
      <c r="A348" s="1"/>
      <c r="B348" s="16"/>
      <c r="C348" s="16"/>
      <c r="D348" s="16"/>
      <c r="E348" s="16"/>
      <c r="F348" s="16"/>
      <c r="G348" s="16"/>
      <c r="K348" s="1"/>
      <c r="L348" s="1"/>
      <c r="M348" s="1"/>
      <c r="N348" s="1"/>
      <c r="O348" s="1"/>
      <c r="P348" s="1"/>
      <c r="Q348" s="1"/>
      <c r="R348" s="1"/>
      <c r="S348" s="1"/>
      <c r="T348" s="1"/>
      <c r="U348" s="1"/>
      <c r="V348" s="1"/>
      <c r="W348" s="1"/>
      <c r="X348" s="1"/>
      <c r="Y348" s="1"/>
      <c r="Z348" s="1"/>
    </row>
    <row r="349" spans="1:26">
      <c r="A349" s="1"/>
      <c r="B349" s="16"/>
      <c r="C349" s="16"/>
      <c r="D349" s="16"/>
      <c r="E349" s="16"/>
      <c r="F349" s="16"/>
      <c r="G349" s="16"/>
      <c r="K349" s="1"/>
      <c r="L349" s="1"/>
      <c r="M349" s="1"/>
      <c r="N349" s="1"/>
      <c r="O349" s="1"/>
      <c r="P349" s="1"/>
      <c r="Q349" s="1"/>
      <c r="R349" s="1"/>
      <c r="S349" s="1"/>
      <c r="T349" s="1"/>
      <c r="U349" s="1"/>
      <c r="V349" s="1"/>
      <c r="W349" s="1"/>
      <c r="X349" s="1"/>
      <c r="Y349" s="1"/>
      <c r="Z349" s="1"/>
    </row>
    <row r="350" spans="1:26">
      <c r="A350" s="1"/>
      <c r="B350" s="16"/>
      <c r="C350" s="16"/>
      <c r="D350" s="16"/>
      <c r="E350" s="16"/>
      <c r="F350" s="16"/>
      <c r="G350" s="16"/>
      <c r="K350" s="1"/>
      <c r="L350" s="1"/>
      <c r="M350" s="1"/>
      <c r="N350" s="1"/>
      <c r="O350" s="1"/>
      <c r="P350" s="1"/>
      <c r="Q350" s="1"/>
      <c r="R350" s="1"/>
      <c r="S350" s="1"/>
      <c r="T350" s="1"/>
      <c r="U350" s="1"/>
      <c r="V350" s="1"/>
      <c r="W350" s="1"/>
      <c r="X350" s="1"/>
      <c r="Y350" s="1"/>
      <c r="Z350" s="1"/>
    </row>
    <row r="351" spans="1:26">
      <c r="A351" s="1"/>
      <c r="B351" s="16"/>
      <c r="C351" s="16"/>
      <c r="D351" s="16"/>
      <c r="E351" s="16"/>
      <c r="F351" s="16"/>
      <c r="G351" s="16"/>
      <c r="K351" s="1"/>
      <c r="L351" s="1"/>
      <c r="M351" s="1"/>
      <c r="N351" s="1"/>
      <c r="O351" s="1"/>
      <c r="P351" s="1"/>
      <c r="Q351" s="1"/>
      <c r="R351" s="1"/>
      <c r="S351" s="1"/>
      <c r="T351" s="1"/>
      <c r="U351" s="1"/>
      <c r="V351" s="1"/>
      <c r="W351" s="1"/>
      <c r="X351" s="1"/>
      <c r="Y351" s="1"/>
      <c r="Z351" s="1"/>
    </row>
    <row r="352" spans="1:26">
      <c r="A352" s="1"/>
      <c r="B352" s="16"/>
      <c r="C352" s="16"/>
      <c r="D352" s="16"/>
      <c r="E352" s="16"/>
      <c r="F352" s="16"/>
      <c r="G352" s="16"/>
      <c r="K352" s="1"/>
      <c r="L352" s="1"/>
      <c r="M352" s="1"/>
      <c r="N352" s="1"/>
      <c r="O352" s="1"/>
      <c r="P352" s="1"/>
      <c r="Q352" s="1"/>
      <c r="R352" s="1"/>
      <c r="S352" s="1"/>
      <c r="T352" s="1"/>
      <c r="U352" s="1"/>
      <c r="V352" s="1"/>
      <c r="W352" s="1"/>
      <c r="X352" s="1"/>
      <c r="Y352" s="1"/>
      <c r="Z352" s="1"/>
    </row>
    <row r="353" spans="1:26">
      <c r="A353" s="1"/>
      <c r="B353" s="16"/>
      <c r="C353" s="16"/>
      <c r="D353" s="16"/>
      <c r="E353" s="16"/>
      <c r="F353" s="16"/>
      <c r="G353" s="16"/>
      <c r="K353" s="1"/>
      <c r="L353" s="1"/>
      <c r="M353" s="1"/>
      <c r="N353" s="1"/>
      <c r="O353" s="1"/>
      <c r="P353" s="1"/>
      <c r="Q353" s="1"/>
      <c r="R353" s="1"/>
      <c r="S353" s="1"/>
      <c r="T353" s="1"/>
      <c r="U353" s="1"/>
      <c r="V353" s="1"/>
      <c r="W353" s="1"/>
      <c r="X353" s="1"/>
      <c r="Y353" s="1"/>
      <c r="Z353" s="1"/>
    </row>
    <row r="354" spans="1:26">
      <c r="A354" s="1"/>
      <c r="B354" s="16"/>
      <c r="C354" s="16"/>
      <c r="D354" s="16"/>
      <c r="E354" s="16"/>
      <c r="F354" s="16"/>
      <c r="G354" s="16"/>
      <c r="K354" s="1"/>
      <c r="L354" s="1"/>
      <c r="M354" s="1"/>
      <c r="N354" s="1"/>
      <c r="O354" s="1"/>
      <c r="P354" s="1"/>
      <c r="Q354" s="1"/>
      <c r="R354" s="1"/>
      <c r="S354" s="1"/>
      <c r="T354" s="1"/>
      <c r="U354" s="1"/>
      <c r="V354" s="1"/>
      <c r="W354" s="1"/>
      <c r="X354" s="1"/>
      <c r="Y354" s="1"/>
      <c r="Z354" s="1"/>
    </row>
    <row r="355" spans="1:26">
      <c r="A355" s="1"/>
      <c r="B355" s="16"/>
      <c r="C355" s="16"/>
      <c r="D355" s="16"/>
      <c r="E355" s="16"/>
      <c r="F355" s="16"/>
      <c r="G355" s="16"/>
      <c r="K355" s="1"/>
      <c r="L355" s="1"/>
      <c r="M355" s="1"/>
      <c r="N355" s="1"/>
      <c r="O355" s="1"/>
      <c r="P355" s="1"/>
      <c r="Q355" s="1"/>
      <c r="R355" s="1"/>
      <c r="S355" s="1"/>
      <c r="T355" s="1"/>
      <c r="U355" s="1"/>
      <c r="V355" s="1"/>
      <c r="W355" s="1"/>
      <c r="X355" s="1"/>
      <c r="Y355" s="1"/>
      <c r="Z355" s="1"/>
    </row>
    <row r="356" spans="1:26">
      <c r="A356" s="1"/>
      <c r="B356" s="16"/>
      <c r="C356" s="16"/>
      <c r="D356" s="16"/>
      <c r="E356" s="16"/>
      <c r="F356" s="16"/>
      <c r="G356" s="16"/>
      <c r="K356" s="1"/>
      <c r="L356" s="1"/>
      <c r="M356" s="1"/>
      <c r="N356" s="1"/>
      <c r="O356" s="1"/>
      <c r="P356" s="1"/>
      <c r="Q356" s="1"/>
      <c r="R356" s="1"/>
      <c r="S356" s="1"/>
      <c r="T356" s="1"/>
      <c r="U356" s="1"/>
      <c r="V356" s="1"/>
      <c r="W356" s="1"/>
      <c r="X356" s="1"/>
      <c r="Y356" s="1"/>
      <c r="Z356" s="1"/>
    </row>
    <row r="357" spans="1:26">
      <c r="A357" s="1"/>
      <c r="B357" s="16"/>
      <c r="C357" s="16"/>
      <c r="D357" s="16"/>
      <c r="E357" s="16"/>
      <c r="F357" s="16"/>
      <c r="G357" s="16"/>
      <c r="K357" s="1"/>
      <c r="L357" s="1"/>
      <c r="M357" s="1"/>
      <c r="N357" s="1"/>
      <c r="O357" s="1"/>
      <c r="P357" s="1"/>
      <c r="Q357" s="1"/>
      <c r="R357" s="1"/>
      <c r="S357" s="1"/>
      <c r="T357" s="1"/>
      <c r="U357" s="1"/>
      <c r="V357" s="1"/>
      <c r="W357" s="1"/>
      <c r="X357" s="1"/>
      <c r="Y357" s="1"/>
      <c r="Z357" s="1"/>
    </row>
    <row r="358" spans="1:26">
      <c r="A358" s="1"/>
      <c r="B358" s="16"/>
      <c r="C358" s="16"/>
      <c r="D358" s="16"/>
      <c r="E358" s="16"/>
      <c r="F358" s="16"/>
      <c r="G358" s="16"/>
      <c r="K358" s="1"/>
      <c r="L358" s="1"/>
      <c r="M358" s="1"/>
      <c r="N358" s="1"/>
      <c r="O358" s="1"/>
      <c r="P358" s="1"/>
      <c r="Q358" s="1"/>
      <c r="R358" s="1"/>
      <c r="S358" s="1"/>
      <c r="T358" s="1"/>
      <c r="U358" s="1"/>
      <c r="V358" s="1"/>
      <c r="W358" s="1"/>
      <c r="X358" s="1"/>
      <c r="Y358" s="1"/>
      <c r="Z358" s="1"/>
    </row>
    <row r="359" spans="1:26">
      <c r="A359" s="1"/>
      <c r="B359" s="16"/>
      <c r="C359" s="16"/>
      <c r="D359" s="16"/>
      <c r="E359" s="16"/>
      <c r="F359" s="16"/>
      <c r="G359" s="16"/>
      <c r="K359" s="1"/>
      <c r="L359" s="1"/>
      <c r="M359" s="1"/>
      <c r="N359" s="1"/>
      <c r="O359" s="1"/>
      <c r="P359" s="1"/>
      <c r="Q359" s="1"/>
      <c r="R359" s="1"/>
      <c r="S359" s="1"/>
      <c r="T359" s="1"/>
      <c r="U359" s="1"/>
      <c r="V359" s="1"/>
      <c r="W359" s="1"/>
      <c r="X359" s="1"/>
      <c r="Y359" s="1"/>
      <c r="Z359" s="1"/>
    </row>
    <row r="360" spans="1:26">
      <c r="A360" s="1"/>
      <c r="B360" s="16"/>
      <c r="C360" s="16"/>
      <c r="D360" s="16"/>
      <c r="E360" s="16"/>
      <c r="F360" s="16"/>
      <c r="G360" s="16"/>
      <c r="K360" s="1"/>
      <c r="L360" s="1"/>
      <c r="M360" s="1"/>
      <c r="N360" s="1"/>
      <c r="O360" s="1"/>
      <c r="P360" s="1"/>
      <c r="Q360" s="1"/>
      <c r="R360" s="1"/>
      <c r="S360" s="1"/>
      <c r="T360" s="1"/>
      <c r="U360" s="1"/>
      <c r="V360" s="1"/>
      <c r="W360" s="1"/>
      <c r="X360" s="1"/>
      <c r="Y360" s="1"/>
      <c r="Z360" s="1"/>
    </row>
    <row r="361" spans="1:26">
      <c r="A361" s="1"/>
      <c r="B361" s="16"/>
      <c r="C361" s="16"/>
      <c r="D361" s="16"/>
      <c r="E361" s="16"/>
      <c r="F361" s="16"/>
      <c r="G361" s="16"/>
      <c r="K361" s="1"/>
      <c r="L361" s="1"/>
      <c r="M361" s="1"/>
      <c r="N361" s="1"/>
      <c r="O361" s="1"/>
      <c r="P361" s="1"/>
      <c r="Q361" s="1"/>
      <c r="R361" s="1"/>
      <c r="S361" s="1"/>
      <c r="T361" s="1"/>
      <c r="U361" s="1"/>
      <c r="V361" s="1"/>
      <c r="W361" s="1"/>
      <c r="X361" s="1"/>
      <c r="Y361" s="1"/>
      <c r="Z361" s="1"/>
    </row>
    <row r="362" spans="1:26">
      <c r="A362" s="1"/>
      <c r="B362" s="16"/>
      <c r="C362" s="16"/>
      <c r="D362" s="16"/>
      <c r="E362" s="16"/>
      <c r="F362" s="16"/>
      <c r="G362" s="16"/>
      <c r="K362" s="1"/>
      <c r="L362" s="1"/>
      <c r="M362" s="1"/>
      <c r="N362" s="1"/>
      <c r="O362" s="1"/>
      <c r="P362" s="1"/>
      <c r="Q362" s="1"/>
      <c r="R362" s="1"/>
      <c r="S362" s="1"/>
      <c r="T362" s="1"/>
      <c r="U362" s="1"/>
      <c r="V362" s="1"/>
      <c r="W362" s="1"/>
      <c r="X362" s="1"/>
      <c r="Y362" s="1"/>
      <c r="Z362" s="1"/>
    </row>
    <row r="363" spans="1:26">
      <c r="A363" s="1"/>
      <c r="B363" s="16"/>
      <c r="C363" s="16"/>
      <c r="D363" s="16"/>
      <c r="E363" s="16"/>
      <c r="F363" s="16"/>
      <c r="G363" s="16"/>
      <c r="K363" s="1"/>
      <c r="L363" s="1"/>
      <c r="M363" s="1"/>
      <c r="N363" s="1"/>
      <c r="O363" s="1"/>
      <c r="P363" s="1"/>
      <c r="Q363" s="1"/>
      <c r="R363" s="1"/>
      <c r="S363" s="1"/>
      <c r="T363" s="1"/>
      <c r="U363" s="1"/>
      <c r="V363" s="1"/>
      <c r="W363" s="1"/>
      <c r="X363" s="1"/>
      <c r="Y363" s="1"/>
      <c r="Z363" s="1"/>
    </row>
    <row r="364" spans="1:26">
      <c r="A364" s="1"/>
      <c r="B364" s="16"/>
      <c r="C364" s="16"/>
      <c r="D364" s="16"/>
      <c r="E364" s="16"/>
      <c r="F364" s="16"/>
      <c r="G364" s="16"/>
      <c r="K364" s="1"/>
      <c r="L364" s="1"/>
      <c r="M364" s="1"/>
      <c r="N364" s="1"/>
      <c r="O364" s="1"/>
      <c r="P364" s="1"/>
      <c r="Q364" s="1"/>
      <c r="R364" s="1"/>
      <c r="S364" s="1"/>
      <c r="T364" s="1"/>
      <c r="U364" s="1"/>
      <c r="V364" s="1"/>
      <c r="W364" s="1"/>
      <c r="X364" s="1"/>
      <c r="Y364" s="1"/>
      <c r="Z364" s="1"/>
    </row>
    <row r="365" spans="1:26">
      <c r="A365" s="1"/>
      <c r="B365" s="16"/>
      <c r="C365" s="16"/>
      <c r="D365" s="16"/>
      <c r="E365" s="16"/>
      <c r="F365" s="16"/>
      <c r="G365" s="16"/>
      <c r="K365" s="1"/>
      <c r="L365" s="1"/>
      <c r="M365" s="1"/>
      <c r="N365" s="1"/>
      <c r="O365" s="1"/>
      <c r="P365" s="1"/>
      <c r="Q365" s="1"/>
      <c r="R365" s="1"/>
      <c r="S365" s="1"/>
      <c r="T365" s="1"/>
      <c r="U365" s="1"/>
      <c r="V365" s="1"/>
      <c r="W365" s="1"/>
      <c r="X365" s="1"/>
      <c r="Y365" s="1"/>
      <c r="Z365" s="1"/>
    </row>
    <row r="366" spans="1:26">
      <c r="A366" s="1"/>
      <c r="B366" s="16"/>
      <c r="C366" s="16"/>
      <c r="D366" s="16"/>
      <c r="E366" s="16"/>
      <c r="F366" s="16"/>
      <c r="G366" s="16"/>
      <c r="K366" s="1"/>
      <c r="L366" s="1"/>
      <c r="M366" s="1"/>
      <c r="N366" s="1"/>
      <c r="O366" s="1"/>
      <c r="P366" s="1"/>
      <c r="Q366" s="1"/>
      <c r="R366" s="1"/>
      <c r="S366" s="1"/>
      <c r="T366" s="1"/>
      <c r="U366" s="1"/>
      <c r="V366" s="1"/>
      <c r="W366" s="1"/>
      <c r="X366" s="1"/>
      <c r="Y366" s="1"/>
      <c r="Z366" s="1"/>
    </row>
    <row r="367" spans="1:26">
      <c r="A367" s="1"/>
      <c r="B367" s="16"/>
      <c r="C367" s="16"/>
      <c r="D367" s="16"/>
      <c r="E367" s="16"/>
      <c r="F367" s="16"/>
      <c r="G367" s="16"/>
      <c r="K367" s="1"/>
      <c r="L367" s="1"/>
      <c r="M367" s="1"/>
      <c r="N367" s="1"/>
      <c r="O367" s="1"/>
      <c r="P367" s="1"/>
      <c r="Q367" s="1"/>
      <c r="R367" s="1"/>
      <c r="S367" s="1"/>
      <c r="T367" s="1"/>
      <c r="U367" s="1"/>
      <c r="V367" s="1"/>
      <c r="W367" s="1"/>
      <c r="X367" s="1"/>
      <c r="Y367" s="1"/>
      <c r="Z367" s="1"/>
    </row>
    <row r="368" spans="1:26">
      <c r="A368" s="1"/>
      <c r="B368" s="16"/>
      <c r="C368" s="16"/>
      <c r="D368" s="16"/>
      <c r="E368" s="16"/>
      <c r="F368" s="16"/>
      <c r="G368" s="16"/>
      <c r="K368" s="1"/>
      <c r="L368" s="1"/>
      <c r="M368" s="1"/>
      <c r="N368" s="1"/>
      <c r="O368" s="1"/>
      <c r="P368" s="1"/>
      <c r="Q368" s="1"/>
      <c r="R368" s="1"/>
      <c r="S368" s="1"/>
      <c r="T368" s="1"/>
      <c r="U368" s="1"/>
      <c r="V368" s="1"/>
      <c r="W368" s="1"/>
      <c r="X368" s="1"/>
      <c r="Y368" s="1"/>
      <c r="Z368" s="1"/>
    </row>
    <row r="369" spans="1:26">
      <c r="A369" s="1"/>
      <c r="B369" s="16"/>
      <c r="C369" s="16"/>
      <c r="D369" s="16"/>
      <c r="E369" s="16"/>
      <c r="F369" s="16"/>
      <c r="G369" s="16"/>
      <c r="K369" s="1"/>
      <c r="L369" s="1"/>
      <c r="M369" s="1"/>
      <c r="N369" s="1"/>
      <c r="O369" s="1"/>
      <c r="P369" s="1"/>
      <c r="Q369" s="1"/>
      <c r="R369" s="1"/>
      <c r="S369" s="1"/>
      <c r="T369" s="1"/>
      <c r="U369" s="1"/>
      <c r="V369" s="1"/>
      <c r="W369" s="1"/>
      <c r="X369" s="1"/>
      <c r="Y369" s="1"/>
      <c r="Z369" s="1"/>
    </row>
    <row r="370" spans="1:26">
      <c r="A370" s="1"/>
      <c r="B370" s="16"/>
      <c r="C370" s="16"/>
      <c r="D370" s="16"/>
      <c r="E370" s="16"/>
      <c r="F370" s="16"/>
      <c r="G370" s="16"/>
      <c r="K370" s="1"/>
      <c r="L370" s="1"/>
      <c r="M370" s="1"/>
      <c r="N370" s="1"/>
      <c r="O370" s="1"/>
      <c r="P370" s="1"/>
      <c r="Q370" s="1"/>
      <c r="R370" s="1"/>
      <c r="S370" s="1"/>
      <c r="T370" s="1"/>
      <c r="U370" s="1"/>
      <c r="V370" s="1"/>
      <c r="W370" s="1"/>
      <c r="X370" s="1"/>
      <c r="Y370" s="1"/>
      <c r="Z370" s="1"/>
    </row>
    <row r="371" spans="1:26">
      <c r="A371" s="1"/>
      <c r="B371" s="16"/>
      <c r="C371" s="16"/>
      <c r="D371" s="16"/>
      <c r="E371" s="16"/>
      <c r="F371" s="16"/>
      <c r="G371" s="16"/>
      <c r="K371" s="1"/>
      <c r="L371" s="1"/>
      <c r="M371" s="1"/>
      <c r="N371" s="1"/>
      <c r="O371" s="1"/>
      <c r="P371" s="1"/>
      <c r="Q371" s="1"/>
      <c r="R371" s="1"/>
      <c r="S371" s="1"/>
      <c r="T371" s="1"/>
      <c r="U371" s="1"/>
      <c r="V371" s="1"/>
      <c r="W371" s="1"/>
      <c r="X371" s="1"/>
      <c r="Y371" s="1"/>
      <c r="Z371" s="1"/>
    </row>
    <row r="372" spans="1:26">
      <c r="A372" s="1"/>
      <c r="B372" s="16"/>
      <c r="C372" s="16"/>
      <c r="D372" s="16"/>
      <c r="E372" s="16"/>
      <c r="F372" s="16"/>
      <c r="G372" s="16"/>
      <c r="K372" s="1"/>
      <c r="L372" s="1"/>
      <c r="M372" s="1"/>
      <c r="N372" s="1"/>
      <c r="O372" s="1"/>
      <c r="P372" s="1"/>
      <c r="Q372" s="1"/>
      <c r="R372" s="1"/>
      <c r="S372" s="1"/>
      <c r="T372" s="1"/>
      <c r="U372" s="1"/>
      <c r="V372" s="1"/>
      <c r="W372" s="1"/>
      <c r="X372" s="1"/>
      <c r="Y372" s="1"/>
      <c r="Z372" s="1"/>
    </row>
    <row r="373" spans="1:26">
      <c r="A373" s="1"/>
      <c r="B373" s="16"/>
      <c r="C373" s="16"/>
      <c r="D373" s="16"/>
      <c r="E373" s="16"/>
      <c r="F373" s="16"/>
      <c r="G373" s="16"/>
      <c r="K373" s="1"/>
      <c r="L373" s="1"/>
      <c r="M373" s="1"/>
      <c r="N373" s="1"/>
      <c r="O373" s="1"/>
      <c r="P373" s="1"/>
      <c r="Q373" s="1"/>
      <c r="R373" s="1"/>
      <c r="S373" s="1"/>
      <c r="T373" s="1"/>
      <c r="U373" s="1"/>
      <c r="V373" s="1"/>
      <c r="W373" s="1"/>
      <c r="X373" s="1"/>
      <c r="Y373" s="1"/>
      <c r="Z373" s="1"/>
    </row>
    <row r="374" spans="1:26">
      <c r="A374" s="1"/>
      <c r="B374" s="16"/>
      <c r="C374" s="16"/>
      <c r="D374" s="16"/>
      <c r="E374" s="16"/>
      <c r="F374" s="16"/>
      <c r="G374" s="16"/>
      <c r="K374" s="1"/>
      <c r="L374" s="1"/>
      <c r="M374" s="1"/>
      <c r="N374" s="1"/>
      <c r="O374" s="1"/>
      <c r="P374" s="1"/>
      <c r="Q374" s="1"/>
      <c r="R374" s="1"/>
      <c r="S374" s="1"/>
      <c r="T374" s="1"/>
      <c r="U374" s="1"/>
      <c r="V374" s="1"/>
      <c r="W374" s="1"/>
      <c r="X374" s="1"/>
      <c r="Y374" s="1"/>
      <c r="Z374" s="1"/>
    </row>
    <row r="375" spans="1:26">
      <c r="A375" s="1"/>
      <c r="B375" s="16"/>
      <c r="C375" s="16"/>
      <c r="D375" s="16"/>
      <c r="E375" s="16"/>
      <c r="F375" s="16"/>
      <c r="G375" s="16"/>
      <c r="K375" s="1"/>
      <c r="L375" s="1"/>
      <c r="M375" s="1"/>
      <c r="N375" s="1"/>
      <c r="O375" s="1"/>
      <c r="P375" s="1"/>
      <c r="Q375" s="1"/>
      <c r="R375" s="1"/>
      <c r="S375" s="1"/>
      <c r="T375" s="1"/>
      <c r="U375" s="1"/>
      <c r="V375" s="1"/>
      <c r="W375" s="1"/>
      <c r="X375" s="1"/>
      <c r="Y375" s="1"/>
      <c r="Z375" s="1"/>
    </row>
    <row r="376" spans="1:26">
      <c r="A376" s="1"/>
      <c r="B376" s="16"/>
      <c r="C376" s="16"/>
      <c r="D376" s="16"/>
      <c r="E376" s="16"/>
      <c r="F376" s="16"/>
      <c r="G376" s="16"/>
      <c r="K376" s="1"/>
      <c r="L376" s="1"/>
      <c r="M376" s="1"/>
      <c r="N376" s="1"/>
      <c r="O376" s="1"/>
      <c r="P376" s="1"/>
      <c r="Q376" s="1"/>
      <c r="R376" s="1"/>
      <c r="S376" s="1"/>
      <c r="T376" s="1"/>
      <c r="U376" s="1"/>
      <c r="V376" s="1"/>
      <c r="W376" s="1"/>
      <c r="X376" s="1"/>
      <c r="Y376" s="1"/>
      <c r="Z376" s="1"/>
    </row>
    <row r="377" spans="1:26">
      <c r="A377" s="1"/>
      <c r="B377" s="16"/>
      <c r="C377" s="16"/>
      <c r="D377" s="16"/>
      <c r="E377" s="16"/>
      <c r="F377" s="16"/>
      <c r="G377" s="16"/>
      <c r="K377" s="1"/>
      <c r="L377" s="1"/>
      <c r="M377" s="1"/>
      <c r="N377" s="1"/>
      <c r="O377" s="1"/>
      <c r="P377" s="1"/>
      <c r="Q377" s="1"/>
      <c r="R377" s="1"/>
      <c r="S377" s="1"/>
      <c r="T377" s="1"/>
      <c r="U377" s="1"/>
      <c r="V377" s="1"/>
      <c r="W377" s="1"/>
      <c r="X377" s="1"/>
      <c r="Y377" s="1"/>
      <c r="Z377" s="1"/>
    </row>
    <row r="378" spans="1:26">
      <c r="A378" s="1"/>
      <c r="B378" s="16"/>
      <c r="C378" s="16"/>
      <c r="D378" s="16"/>
      <c r="E378" s="16"/>
      <c r="F378" s="16"/>
      <c r="G378" s="16"/>
      <c r="K378" s="1"/>
      <c r="L378" s="1"/>
      <c r="M378" s="1"/>
      <c r="N378" s="1"/>
      <c r="O378" s="1"/>
      <c r="P378" s="1"/>
      <c r="Q378" s="1"/>
      <c r="R378" s="1"/>
      <c r="S378" s="1"/>
      <c r="T378" s="1"/>
      <c r="U378" s="1"/>
      <c r="V378" s="1"/>
      <c r="W378" s="1"/>
      <c r="X378" s="1"/>
      <c r="Y378" s="1"/>
      <c r="Z378" s="1"/>
    </row>
    <row r="379" spans="1:26">
      <c r="A379" s="1"/>
      <c r="B379" s="16"/>
      <c r="C379" s="16"/>
      <c r="D379" s="16"/>
      <c r="E379" s="16"/>
      <c r="F379" s="16"/>
      <c r="G379" s="16"/>
      <c r="K379" s="1"/>
      <c r="L379" s="1"/>
      <c r="M379" s="1"/>
      <c r="N379" s="1"/>
      <c r="O379" s="1"/>
      <c r="P379" s="1"/>
      <c r="Q379" s="1"/>
      <c r="R379" s="1"/>
      <c r="S379" s="1"/>
      <c r="T379" s="1"/>
      <c r="U379" s="1"/>
      <c r="V379" s="1"/>
      <c r="W379" s="1"/>
      <c r="X379" s="1"/>
      <c r="Y379" s="1"/>
      <c r="Z379" s="1"/>
    </row>
    <row r="380" spans="1:26">
      <c r="A380" s="1"/>
      <c r="B380" s="16"/>
      <c r="C380" s="16"/>
      <c r="D380" s="16"/>
      <c r="E380" s="16"/>
      <c r="F380" s="16"/>
      <c r="G380" s="16"/>
      <c r="K380" s="1"/>
      <c r="L380" s="1"/>
      <c r="M380" s="1"/>
      <c r="N380" s="1"/>
      <c r="O380" s="1"/>
      <c r="P380" s="1"/>
      <c r="Q380" s="1"/>
      <c r="R380" s="1"/>
      <c r="S380" s="1"/>
      <c r="T380" s="1"/>
      <c r="U380" s="1"/>
      <c r="V380" s="1"/>
      <c r="W380" s="1"/>
      <c r="X380" s="1"/>
      <c r="Y380" s="1"/>
      <c r="Z380" s="1"/>
    </row>
    <row r="381" spans="1:26">
      <c r="A381" s="1"/>
      <c r="B381" s="16"/>
      <c r="C381" s="16"/>
      <c r="D381" s="16"/>
      <c r="E381" s="16"/>
      <c r="F381" s="16"/>
      <c r="G381" s="16"/>
      <c r="K381" s="1"/>
      <c r="L381" s="1"/>
      <c r="M381" s="1"/>
      <c r="N381" s="1"/>
      <c r="O381" s="1"/>
      <c r="P381" s="1"/>
      <c r="Q381" s="1"/>
      <c r="R381" s="1"/>
      <c r="S381" s="1"/>
      <c r="T381" s="1"/>
      <c r="U381" s="1"/>
      <c r="V381" s="1"/>
      <c r="W381" s="1"/>
      <c r="X381" s="1"/>
      <c r="Y381" s="1"/>
      <c r="Z381" s="1"/>
    </row>
    <row r="382" spans="1:26">
      <c r="A382" s="1"/>
      <c r="B382" s="16"/>
      <c r="C382" s="16"/>
      <c r="D382" s="16"/>
      <c r="E382" s="16"/>
      <c r="F382" s="16"/>
      <c r="G382" s="16"/>
      <c r="K382" s="1"/>
      <c r="L382" s="1"/>
      <c r="M382" s="1"/>
      <c r="N382" s="1"/>
      <c r="O382" s="1"/>
      <c r="P382" s="1"/>
      <c r="Q382" s="1"/>
      <c r="R382" s="1"/>
      <c r="S382" s="1"/>
      <c r="T382" s="1"/>
      <c r="U382" s="1"/>
      <c r="V382" s="1"/>
      <c r="W382" s="1"/>
      <c r="X382" s="1"/>
      <c r="Y382" s="1"/>
      <c r="Z382" s="1"/>
    </row>
    <row r="383" spans="1:26">
      <c r="A383" s="1"/>
      <c r="B383" s="16"/>
      <c r="C383" s="16"/>
      <c r="D383" s="16"/>
      <c r="E383" s="16"/>
      <c r="F383" s="16"/>
      <c r="G383" s="16"/>
      <c r="K383" s="1"/>
      <c r="L383" s="1"/>
      <c r="M383" s="1"/>
      <c r="N383" s="1"/>
      <c r="O383" s="1"/>
      <c r="P383" s="1"/>
      <c r="Q383" s="1"/>
      <c r="R383" s="1"/>
      <c r="S383" s="1"/>
      <c r="T383" s="1"/>
      <c r="U383" s="1"/>
      <c r="V383" s="1"/>
      <c r="W383" s="1"/>
      <c r="X383" s="1"/>
      <c r="Y383" s="1"/>
      <c r="Z383" s="1"/>
    </row>
    <row r="384" spans="1:26">
      <c r="A384" s="1"/>
      <c r="B384" s="16"/>
      <c r="C384" s="16"/>
      <c r="D384" s="16"/>
      <c r="E384" s="16"/>
      <c r="F384" s="16"/>
      <c r="G384" s="16"/>
      <c r="K384" s="1"/>
      <c r="L384" s="1"/>
      <c r="M384" s="1"/>
      <c r="N384" s="1"/>
      <c r="O384" s="1"/>
      <c r="P384" s="1"/>
      <c r="Q384" s="1"/>
      <c r="R384" s="1"/>
      <c r="S384" s="1"/>
      <c r="T384" s="1"/>
      <c r="U384" s="1"/>
      <c r="V384" s="1"/>
      <c r="W384" s="1"/>
      <c r="X384" s="1"/>
      <c r="Y384" s="1"/>
      <c r="Z384" s="1"/>
    </row>
    <row r="385" spans="1:26">
      <c r="A385" s="1"/>
      <c r="B385" s="16"/>
      <c r="C385" s="16"/>
      <c r="D385" s="16"/>
      <c r="E385" s="16"/>
      <c r="F385" s="16"/>
      <c r="G385" s="16"/>
      <c r="K385" s="1"/>
      <c r="L385" s="1"/>
      <c r="M385" s="1"/>
      <c r="N385" s="1"/>
      <c r="O385" s="1"/>
      <c r="P385" s="1"/>
      <c r="Q385" s="1"/>
      <c r="R385" s="1"/>
      <c r="S385" s="1"/>
      <c r="T385" s="1"/>
      <c r="U385" s="1"/>
      <c r="V385" s="1"/>
      <c r="W385" s="1"/>
      <c r="X385" s="1"/>
      <c r="Y385" s="1"/>
      <c r="Z385" s="1"/>
    </row>
    <row r="386" spans="1:26">
      <c r="A386" s="1"/>
      <c r="B386" s="16"/>
      <c r="C386" s="16"/>
      <c r="D386" s="16"/>
      <c r="E386" s="16"/>
      <c r="F386" s="16"/>
      <c r="G386" s="16"/>
      <c r="K386" s="1"/>
      <c r="L386" s="1"/>
      <c r="M386" s="1"/>
      <c r="N386" s="1"/>
      <c r="O386" s="1"/>
      <c r="P386" s="1"/>
      <c r="Q386" s="1"/>
      <c r="R386" s="1"/>
      <c r="S386" s="1"/>
      <c r="T386" s="1"/>
      <c r="U386" s="1"/>
      <c r="V386" s="1"/>
      <c r="W386" s="1"/>
      <c r="X386" s="1"/>
      <c r="Y386" s="1"/>
      <c r="Z386" s="1"/>
    </row>
    <row r="387" spans="1:26">
      <c r="A387" s="1"/>
      <c r="B387" s="16"/>
      <c r="C387" s="16"/>
      <c r="D387" s="16"/>
      <c r="E387" s="16"/>
      <c r="F387" s="16"/>
      <c r="G387" s="16"/>
      <c r="K387" s="1"/>
      <c r="L387" s="1"/>
      <c r="M387" s="1"/>
      <c r="N387" s="1"/>
      <c r="O387" s="1"/>
      <c r="P387" s="1"/>
      <c r="Q387" s="1"/>
      <c r="R387" s="1"/>
      <c r="S387" s="1"/>
      <c r="T387" s="1"/>
      <c r="U387" s="1"/>
      <c r="V387" s="1"/>
      <c r="W387" s="1"/>
      <c r="X387" s="1"/>
      <c r="Y387" s="1"/>
      <c r="Z387" s="1"/>
    </row>
    <row r="388" spans="1:26">
      <c r="A388" s="1"/>
      <c r="B388" s="16"/>
      <c r="C388" s="16"/>
      <c r="D388" s="16"/>
      <c r="E388" s="16"/>
      <c r="F388" s="16"/>
      <c r="G388" s="16"/>
      <c r="K388" s="1"/>
      <c r="L388" s="1"/>
      <c r="M388" s="1"/>
      <c r="N388" s="1"/>
      <c r="O388" s="1"/>
      <c r="P388" s="1"/>
      <c r="Q388" s="1"/>
      <c r="R388" s="1"/>
      <c r="S388" s="1"/>
      <c r="T388" s="1"/>
      <c r="U388" s="1"/>
      <c r="V388" s="1"/>
      <c r="W388" s="1"/>
      <c r="X388" s="1"/>
      <c r="Y388" s="1"/>
      <c r="Z388" s="1"/>
    </row>
    <row r="389" spans="1:26">
      <c r="A389" s="1"/>
      <c r="B389" s="16"/>
      <c r="C389" s="16"/>
      <c r="D389" s="16"/>
      <c r="E389" s="16"/>
      <c r="F389" s="16"/>
      <c r="G389" s="16"/>
      <c r="K389" s="1"/>
      <c r="L389" s="1"/>
      <c r="M389" s="1"/>
      <c r="N389" s="1"/>
      <c r="O389" s="1"/>
      <c r="P389" s="1"/>
      <c r="Q389" s="1"/>
      <c r="R389" s="1"/>
      <c r="S389" s="1"/>
      <c r="T389" s="1"/>
      <c r="U389" s="1"/>
      <c r="V389" s="1"/>
      <c r="W389" s="1"/>
      <c r="X389" s="1"/>
      <c r="Y389" s="1"/>
      <c r="Z389" s="1"/>
    </row>
    <row r="390" spans="1:26">
      <c r="A390" s="1"/>
      <c r="B390" s="16"/>
      <c r="C390" s="16"/>
      <c r="D390" s="16"/>
      <c r="E390" s="16"/>
      <c r="F390" s="16"/>
      <c r="G390" s="16"/>
      <c r="K390" s="1"/>
      <c r="L390" s="1"/>
      <c r="M390" s="1"/>
      <c r="N390" s="1"/>
      <c r="O390" s="1"/>
      <c r="P390" s="1"/>
      <c r="Q390" s="1"/>
      <c r="R390" s="1"/>
      <c r="S390" s="1"/>
      <c r="T390" s="1"/>
      <c r="U390" s="1"/>
      <c r="V390" s="1"/>
      <c r="W390" s="1"/>
      <c r="X390" s="1"/>
      <c r="Y390" s="1"/>
      <c r="Z390" s="1"/>
    </row>
    <row r="391" spans="1:26">
      <c r="A391" s="1"/>
      <c r="B391" s="16"/>
      <c r="C391" s="16"/>
      <c r="D391" s="16"/>
      <c r="E391" s="16"/>
      <c r="F391" s="16"/>
      <c r="G391" s="16"/>
      <c r="K391" s="1"/>
      <c r="L391" s="1"/>
      <c r="M391" s="1"/>
      <c r="N391" s="1"/>
      <c r="O391" s="1"/>
      <c r="P391" s="1"/>
      <c r="Q391" s="1"/>
      <c r="R391" s="1"/>
      <c r="S391" s="1"/>
      <c r="T391" s="1"/>
      <c r="U391" s="1"/>
      <c r="V391" s="1"/>
      <c r="W391" s="1"/>
      <c r="X391" s="1"/>
      <c r="Y391" s="1"/>
      <c r="Z391" s="1"/>
    </row>
    <row r="392" spans="1:26">
      <c r="A392" s="1"/>
      <c r="B392" s="16"/>
      <c r="C392" s="16"/>
      <c r="D392" s="16"/>
      <c r="E392" s="16"/>
      <c r="F392" s="16"/>
      <c r="G392" s="16"/>
      <c r="K392" s="1"/>
      <c r="L392" s="1"/>
      <c r="M392" s="1"/>
      <c r="N392" s="1"/>
      <c r="O392" s="1"/>
      <c r="P392" s="1"/>
      <c r="Q392" s="1"/>
      <c r="R392" s="1"/>
      <c r="S392" s="1"/>
      <c r="T392" s="1"/>
      <c r="U392" s="1"/>
      <c r="V392" s="1"/>
      <c r="W392" s="1"/>
      <c r="X392" s="1"/>
      <c r="Y392" s="1"/>
      <c r="Z392" s="1"/>
    </row>
    <row r="393" spans="1:26">
      <c r="A393" s="1"/>
      <c r="B393" s="16"/>
      <c r="C393" s="16"/>
      <c r="D393" s="16"/>
      <c r="E393" s="16"/>
      <c r="F393" s="16"/>
      <c r="G393" s="16"/>
      <c r="K393" s="1"/>
      <c r="L393" s="1"/>
      <c r="M393" s="1"/>
      <c r="N393" s="1"/>
      <c r="O393" s="1"/>
      <c r="P393" s="1"/>
      <c r="Q393" s="1"/>
      <c r="R393" s="1"/>
      <c r="S393" s="1"/>
      <c r="T393" s="1"/>
      <c r="U393" s="1"/>
      <c r="V393" s="1"/>
      <c r="W393" s="1"/>
      <c r="X393" s="1"/>
      <c r="Y393" s="1"/>
      <c r="Z393" s="1"/>
    </row>
    <row r="394" spans="1:26">
      <c r="A394" s="1"/>
      <c r="B394" s="16"/>
      <c r="C394" s="16"/>
      <c r="D394" s="16"/>
      <c r="E394" s="16"/>
      <c r="F394" s="16"/>
      <c r="G394" s="16"/>
      <c r="K394" s="1"/>
      <c r="L394" s="1"/>
      <c r="M394" s="1"/>
      <c r="N394" s="1"/>
      <c r="O394" s="1"/>
      <c r="P394" s="1"/>
      <c r="Q394" s="1"/>
      <c r="R394" s="1"/>
      <c r="S394" s="1"/>
      <c r="T394" s="1"/>
      <c r="U394" s="1"/>
      <c r="V394" s="1"/>
      <c r="W394" s="1"/>
      <c r="X394" s="1"/>
      <c r="Y394" s="1"/>
      <c r="Z394" s="1"/>
    </row>
    <row r="395" spans="1:26">
      <c r="A395" s="1"/>
      <c r="B395" s="16"/>
      <c r="C395" s="16"/>
      <c r="D395" s="16"/>
      <c r="E395" s="16"/>
      <c r="F395" s="16"/>
      <c r="G395" s="16"/>
      <c r="K395" s="1"/>
      <c r="L395" s="1"/>
      <c r="M395" s="1"/>
      <c r="N395" s="1"/>
      <c r="O395" s="1"/>
      <c r="P395" s="1"/>
      <c r="Q395" s="1"/>
      <c r="R395" s="1"/>
      <c r="S395" s="1"/>
      <c r="T395" s="1"/>
      <c r="U395" s="1"/>
      <c r="V395" s="1"/>
      <c r="W395" s="1"/>
      <c r="X395" s="1"/>
      <c r="Y395" s="1"/>
      <c r="Z395" s="1"/>
    </row>
    <row r="396" spans="1:26">
      <c r="A396" s="1"/>
      <c r="B396" s="16"/>
      <c r="C396" s="16"/>
      <c r="D396" s="16"/>
      <c r="E396" s="16"/>
      <c r="F396" s="16"/>
      <c r="G396" s="16"/>
      <c r="K396" s="1"/>
      <c r="L396" s="1"/>
      <c r="M396" s="1"/>
      <c r="N396" s="1"/>
      <c r="O396" s="1"/>
      <c r="P396" s="1"/>
      <c r="Q396" s="1"/>
      <c r="R396" s="1"/>
      <c r="S396" s="1"/>
      <c r="T396" s="1"/>
      <c r="U396" s="1"/>
      <c r="V396" s="1"/>
      <c r="W396" s="1"/>
      <c r="X396" s="1"/>
      <c r="Y396" s="1"/>
      <c r="Z396" s="1"/>
    </row>
    <row r="397" spans="1:26">
      <c r="A397" s="1"/>
      <c r="B397" s="16"/>
      <c r="C397" s="16"/>
      <c r="D397" s="16"/>
      <c r="E397" s="16"/>
      <c r="F397" s="16"/>
      <c r="G397" s="16"/>
      <c r="K397" s="1"/>
      <c r="L397" s="1"/>
      <c r="M397" s="1"/>
      <c r="N397" s="1"/>
      <c r="O397" s="1"/>
      <c r="P397" s="1"/>
      <c r="Q397" s="1"/>
      <c r="R397" s="1"/>
      <c r="S397" s="1"/>
      <c r="T397" s="1"/>
      <c r="U397" s="1"/>
      <c r="V397" s="1"/>
      <c r="W397" s="1"/>
      <c r="X397" s="1"/>
      <c r="Y397" s="1"/>
      <c r="Z397" s="1"/>
    </row>
    <row r="398" spans="1:26">
      <c r="A398" s="1"/>
      <c r="B398" s="16"/>
      <c r="C398" s="16"/>
      <c r="D398" s="16"/>
      <c r="E398" s="16"/>
      <c r="F398" s="16"/>
      <c r="G398" s="16"/>
      <c r="K398" s="1"/>
      <c r="L398" s="1"/>
      <c r="M398" s="1"/>
      <c r="N398" s="1"/>
      <c r="O398" s="1"/>
      <c r="P398" s="1"/>
      <c r="Q398" s="1"/>
      <c r="R398" s="1"/>
      <c r="S398" s="1"/>
      <c r="T398" s="1"/>
      <c r="U398" s="1"/>
      <c r="V398" s="1"/>
      <c r="W398" s="1"/>
      <c r="X398" s="1"/>
      <c r="Y398" s="1"/>
      <c r="Z398" s="1"/>
    </row>
    <row r="399" spans="1:26">
      <c r="A399" s="1"/>
      <c r="B399" s="16"/>
      <c r="C399" s="16"/>
      <c r="D399" s="16"/>
      <c r="E399" s="16"/>
      <c r="F399" s="16"/>
      <c r="G399" s="16"/>
      <c r="K399" s="1"/>
      <c r="L399" s="1"/>
      <c r="M399" s="1"/>
      <c r="N399" s="1"/>
      <c r="O399" s="1"/>
      <c r="P399" s="1"/>
      <c r="Q399" s="1"/>
      <c r="R399" s="1"/>
      <c r="S399" s="1"/>
      <c r="T399" s="1"/>
      <c r="U399" s="1"/>
      <c r="V399" s="1"/>
      <c r="W399" s="1"/>
      <c r="X399" s="1"/>
      <c r="Y399" s="1"/>
      <c r="Z399" s="1"/>
    </row>
    <row r="400" spans="1:26">
      <c r="A400" s="1"/>
      <c r="B400" s="16"/>
      <c r="C400" s="16"/>
      <c r="D400" s="16"/>
      <c r="E400" s="16"/>
      <c r="F400" s="16"/>
      <c r="G400" s="16"/>
      <c r="K400" s="1"/>
      <c r="L400" s="1"/>
      <c r="M400" s="1"/>
      <c r="N400" s="1"/>
      <c r="O400" s="1"/>
      <c r="P400" s="1"/>
      <c r="Q400" s="1"/>
      <c r="R400" s="1"/>
      <c r="S400" s="1"/>
      <c r="T400" s="1"/>
      <c r="U400" s="1"/>
      <c r="V400" s="1"/>
      <c r="W400" s="1"/>
      <c r="X400" s="1"/>
      <c r="Y400" s="1"/>
      <c r="Z400" s="1"/>
    </row>
    <row r="401" spans="1:26">
      <c r="A401" s="1"/>
      <c r="B401" s="16"/>
      <c r="C401" s="16"/>
      <c r="D401" s="16"/>
      <c r="E401" s="16"/>
      <c r="F401" s="16"/>
      <c r="G401" s="16"/>
      <c r="K401" s="1"/>
      <c r="L401" s="1"/>
      <c r="M401" s="1"/>
      <c r="N401" s="1"/>
      <c r="O401" s="1"/>
      <c r="P401" s="1"/>
      <c r="Q401" s="1"/>
      <c r="R401" s="1"/>
      <c r="S401" s="1"/>
      <c r="T401" s="1"/>
      <c r="U401" s="1"/>
      <c r="V401" s="1"/>
      <c r="W401" s="1"/>
      <c r="X401" s="1"/>
      <c r="Y401" s="1"/>
      <c r="Z401" s="1"/>
    </row>
    <row r="402" spans="1:26">
      <c r="A402" s="1"/>
      <c r="B402" s="16"/>
      <c r="C402" s="16"/>
      <c r="D402" s="16"/>
      <c r="E402" s="16"/>
      <c r="F402" s="16"/>
      <c r="G402" s="16"/>
      <c r="K402" s="1"/>
      <c r="L402" s="1"/>
      <c r="M402" s="1"/>
      <c r="N402" s="1"/>
      <c r="O402" s="1"/>
      <c r="P402" s="1"/>
      <c r="Q402" s="1"/>
      <c r="R402" s="1"/>
      <c r="S402" s="1"/>
      <c r="T402" s="1"/>
      <c r="U402" s="1"/>
      <c r="V402" s="1"/>
      <c r="W402" s="1"/>
      <c r="X402" s="1"/>
      <c r="Y402" s="1"/>
      <c r="Z402" s="1"/>
    </row>
    <row r="403" spans="1:26">
      <c r="A403" s="1"/>
      <c r="B403" s="16"/>
      <c r="C403" s="16"/>
      <c r="D403" s="16"/>
      <c r="E403" s="16"/>
      <c r="F403" s="16"/>
      <c r="G403" s="16"/>
      <c r="K403" s="1"/>
      <c r="L403" s="1"/>
      <c r="M403" s="1"/>
      <c r="N403" s="1"/>
      <c r="O403" s="1"/>
      <c r="P403" s="1"/>
      <c r="Q403" s="1"/>
      <c r="R403" s="1"/>
      <c r="S403" s="1"/>
      <c r="T403" s="1"/>
      <c r="U403" s="1"/>
      <c r="V403" s="1"/>
      <c r="W403" s="1"/>
      <c r="X403" s="1"/>
      <c r="Y403" s="1"/>
      <c r="Z403" s="1"/>
    </row>
    <row r="404" spans="1:26">
      <c r="A404" s="1"/>
      <c r="B404" s="16"/>
      <c r="C404" s="16"/>
      <c r="D404" s="16"/>
      <c r="E404" s="16"/>
      <c r="F404" s="16"/>
      <c r="G404" s="16"/>
      <c r="K404" s="1"/>
      <c r="L404" s="1"/>
      <c r="M404" s="1"/>
      <c r="N404" s="1"/>
      <c r="O404" s="1"/>
      <c r="P404" s="1"/>
      <c r="Q404" s="1"/>
      <c r="R404" s="1"/>
      <c r="S404" s="1"/>
      <c r="T404" s="1"/>
      <c r="U404" s="1"/>
      <c r="V404" s="1"/>
      <c r="W404" s="1"/>
      <c r="X404" s="1"/>
      <c r="Y404" s="1"/>
      <c r="Z404" s="1"/>
    </row>
    <row r="405" spans="1:26">
      <c r="A405" s="1"/>
      <c r="B405" s="16"/>
      <c r="C405" s="16"/>
      <c r="D405" s="16"/>
      <c r="E405" s="16"/>
      <c r="F405" s="16"/>
      <c r="G405" s="16"/>
      <c r="K405" s="1"/>
      <c r="L405" s="1"/>
      <c r="M405" s="1"/>
      <c r="N405" s="1"/>
      <c r="O405" s="1"/>
      <c r="P405" s="1"/>
      <c r="Q405" s="1"/>
      <c r="R405" s="1"/>
      <c r="S405" s="1"/>
      <c r="T405" s="1"/>
      <c r="U405" s="1"/>
      <c r="V405" s="1"/>
      <c r="W405" s="1"/>
      <c r="X405" s="1"/>
      <c r="Y405" s="1"/>
      <c r="Z405" s="1"/>
    </row>
    <row r="406" spans="1:26">
      <c r="A406" s="1"/>
      <c r="B406" s="16"/>
      <c r="C406" s="16"/>
      <c r="D406" s="16"/>
      <c r="E406" s="16"/>
      <c r="F406" s="16"/>
      <c r="G406" s="16"/>
      <c r="K406" s="1"/>
      <c r="L406" s="1"/>
      <c r="M406" s="1"/>
      <c r="N406" s="1"/>
      <c r="O406" s="1"/>
      <c r="P406" s="1"/>
      <c r="Q406" s="1"/>
      <c r="R406" s="1"/>
      <c r="S406" s="1"/>
      <c r="T406" s="1"/>
      <c r="U406" s="1"/>
      <c r="V406" s="1"/>
      <c r="W406" s="1"/>
      <c r="X406" s="1"/>
      <c r="Y406" s="1"/>
      <c r="Z406" s="1"/>
    </row>
    <row r="407" spans="1:26">
      <c r="A407" s="1"/>
      <c r="B407" s="16"/>
      <c r="C407" s="16"/>
      <c r="D407" s="16"/>
      <c r="E407" s="16"/>
      <c r="F407" s="16"/>
      <c r="G407" s="16"/>
      <c r="K407" s="1"/>
      <c r="L407" s="1"/>
      <c r="M407" s="1"/>
      <c r="N407" s="1"/>
      <c r="O407" s="1"/>
      <c r="P407" s="1"/>
      <c r="Q407" s="1"/>
      <c r="R407" s="1"/>
      <c r="S407" s="1"/>
      <c r="T407" s="1"/>
      <c r="U407" s="1"/>
      <c r="V407" s="1"/>
      <c r="W407" s="1"/>
      <c r="X407" s="1"/>
      <c r="Y407" s="1"/>
      <c r="Z407" s="1"/>
    </row>
    <row r="408" spans="1:26">
      <c r="A408" s="1"/>
      <c r="B408" s="16"/>
      <c r="C408" s="16"/>
      <c r="D408" s="16"/>
      <c r="E408" s="16"/>
      <c r="F408" s="16"/>
      <c r="G408" s="16"/>
      <c r="K408" s="1"/>
      <c r="L408" s="1"/>
      <c r="M408" s="1"/>
      <c r="N408" s="1"/>
      <c r="O408" s="1"/>
      <c r="P408" s="1"/>
      <c r="Q408" s="1"/>
      <c r="R408" s="1"/>
      <c r="S408" s="1"/>
      <c r="T408" s="1"/>
      <c r="U408" s="1"/>
      <c r="V408" s="1"/>
      <c r="W408" s="1"/>
      <c r="X408" s="1"/>
      <c r="Y408" s="1"/>
      <c r="Z408" s="1"/>
    </row>
    <row r="409" spans="1:26">
      <c r="A409" s="1"/>
      <c r="B409" s="16"/>
      <c r="C409" s="16"/>
      <c r="D409" s="16"/>
      <c r="E409" s="16"/>
      <c r="F409" s="16"/>
      <c r="G409" s="16"/>
      <c r="K409" s="1"/>
      <c r="L409" s="1"/>
      <c r="M409" s="1"/>
      <c r="N409" s="1"/>
      <c r="O409" s="1"/>
      <c r="P409" s="1"/>
      <c r="Q409" s="1"/>
      <c r="R409" s="1"/>
      <c r="S409" s="1"/>
      <c r="T409" s="1"/>
      <c r="U409" s="1"/>
      <c r="V409" s="1"/>
      <c r="W409" s="1"/>
      <c r="X409" s="1"/>
      <c r="Y409" s="1"/>
      <c r="Z409" s="1"/>
    </row>
    <row r="410" spans="1:26">
      <c r="A410" s="1"/>
      <c r="B410" s="16"/>
      <c r="C410" s="16"/>
      <c r="D410" s="16"/>
      <c r="E410" s="16"/>
      <c r="F410" s="16"/>
      <c r="G410" s="16"/>
      <c r="K410" s="1"/>
      <c r="L410" s="1"/>
      <c r="M410" s="1"/>
      <c r="N410" s="1"/>
      <c r="O410" s="1"/>
      <c r="P410" s="1"/>
      <c r="Q410" s="1"/>
      <c r="R410" s="1"/>
      <c r="S410" s="1"/>
      <c r="T410" s="1"/>
      <c r="U410" s="1"/>
      <c r="V410" s="1"/>
      <c r="W410" s="1"/>
      <c r="X410" s="1"/>
      <c r="Y410" s="1"/>
      <c r="Z410" s="1"/>
    </row>
    <row r="411" spans="1:26">
      <c r="A411" s="1"/>
      <c r="B411" s="16"/>
      <c r="C411" s="16"/>
      <c r="D411" s="16"/>
      <c r="E411" s="16"/>
      <c r="F411" s="16"/>
      <c r="G411" s="16"/>
      <c r="K411" s="1"/>
      <c r="L411" s="1"/>
      <c r="M411" s="1"/>
      <c r="N411" s="1"/>
      <c r="O411" s="1"/>
      <c r="P411" s="1"/>
      <c r="Q411" s="1"/>
      <c r="R411" s="1"/>
      <c r="S411" s="1"/>
      <c r="T411" s="1"/>
      <c r="U411" s="1"/>
      <c r="V411" s="1"/>
      <c r="W411" s="1"/>
      <c r="X411" s="1"/>
      <c r="Y411" s="1"/>
      <c r="Z411" s="1"/>
    </row>
    <row r="412" spans="1:26">
      <c r="A412" s="1"/>
      <c r="B412" s="16"/>
      <c r="C412" s="16"/>
      <c r="D412" s="16"/>
      <c r="E412" s="16"/>
      <c r="F412" s="16"/>
      <c r="G412" s="16"/>
      <c r="K412" s="1"/>
      <c r="L412" s="1"/>
      <c r="M412" s="1"/>
      <c r="N412" s="1"/>
      <c r="O412" s="1"/>
      <c r="P412" s="1"/>
      <c r="Q412" s="1"/>
      <c r="R412" s="1"/>
      <c r="S412" s="1"/>
      <c r="T412" s="1"/>
      <c r="U412" s="1"/>
      <c r="V412" s="1"/>
      <c r="W412" s="1"/>
      <c r="X412" s="1"/>
      <c r="Y412" s="1"/>
      <c r="Z412" s="1"/>
    </row>
    <row r="413" spans="1:26">
      <c r="A413" s="1"/>
      <c r="B413" s="16"/>
      <c r="C413" s="16"/>
      <c r="D413" s="16"/>
      <c r="E413" s="16"/>
      <c r="F413" s="16"/>
      <c r="G413" s="16"/>
      <c r="K413" s="1"/>
      <c r="L413" s="1"/>
      <c r="M413" s="1"/>
      <c r="N413" s="1"/>
      <c r="O413" s="1"/>
      <c r="P413" s="1"/>
      <c r="Q413" s="1"/>
      <c r="R413" s="1"/>
      <c r="S413" s="1"/>
      <c r="T413" s="1"/>
      <c r="U413" s="1"/>
      <c r="V413" s="1"/>
      <c r="W413" s="1"/>
      <c r="X413" s="1"/>
      <c r="Y413" s="1"/>
      <c r="Z413" s="1"/>
    </row>
    <row r="414" spans="1:26">
      <c r="A414" s="1"/>
      <c r="B414" s="16"/>
      <c r="C414" s="16"/>
      <c r="D414" s="16"/>
      <c r="E414" s="16"/>
      <c r="F414" s="16"/>
      <c r="G414" s="16"/>
      <c r="K414" s="1"/>
      <c r="L414" s="1"/>
      <c r="M414" s="1"/>
      <c r="N414" s="1"/>
      <c r="O414" s="1"/>
      <c r="P414" s="1"/>
      <c r="Q414" s="1"/>
      <c r="R414" s="1"/>
      <c r="S414" s="1"/>
      <c r="T414" s="1"/>
      <c r="U414" s="1"/>
      <c r="V414" s="1"/>
      <c r="W414" s="1"/>
      <c r="X414" s="1"/>
      <c r="Y414" s="1"/>
      <c r="Z414" s="1"/>
    </row>
    <row r="415" spans="1:26">
      <c r="A415" s="1"/>
      <c r="B415" s="16"/>
      <c r="C415" s="16"/>
      <c r="D415" s="16"/>
      <c r="E415" s="16"/>
      <c r="F415" s="16"/>
      <c r="G415" s="16"/>
      <c r="K415" s="1"/>
      <c r="L415" s="1"/>
      <c r="M415" s="1"/>
      <c r="N415" s="1"/>
      <c r="O415" s="1"/>
      <c r="P415" s="1"/>
      <c r="Q415" s="1"/>
      <c r="R415" s="1"/>
      <c r="S415" s="1"/>
      <c r="T415" s="1"/>
      <c r="U415" s="1"/>
      <c r="V415" s="1"/>
      <c r="W415" s="1"/>
      <c r="X415" s="1"/>
      <c r="Y415" s="1"/>
      <c r="Z415" s="1"/>
    </row>
    <row r="416" spans="1:26">
      <c r="A416" s="1"/>
      <c r="B416" s="16"/>
      <c r="C416" s="16"/>
      <c r="D416" s="16"/>
      <c r="E416" s="16"/>
      <c r="F416" s="16"/>
      <c r="G416" s="16"/>
      <c r="K416" s="1"/>
      <c r="L416" s="1"/>
      <c r="M416" s="1"/>
      <c r="N416" s="1"/>
      <c r="O416" s="1"/>
      <c r="P416" s="1"/>
      <c r="Q416" s="1"/>
      <c r="R416" s="1"/>
      <c r="S416" s="1"/>
      <c r="T416" s="1"/>
      <c r="U416" s="1"/>
      <c r="V416" s="1"/>
      <c r="W416" s="1"/>
      <c r="X416" s="1"/>
      <c r="Y416" s="1"/>
      <c r="Z416" s="1"/>
    </row>
    <row r="417" spans="1:26">
      <c r="A417" s="1"/>
      <c r="B417" s="16"/>
      <c r="C417" s="16"/>
      <c r="D417" s="16"/>
      <c r="E417" s="16"/>
      <c r="F417" s="16"/>
      <c r="G417" s="16"/>
      <c r="K417" s="1"/>
      <c r="L417" s="1"/>
      <c r="M417" s="1"/>
      <c r="N417" s="1"/>
      <c r="O417" s="1"/>
      <c r="P417" s="1"/>
      <c r="Q417" s="1"/>
      <c r="R417" s="1"/>
      <c r="S417" s="1"/>
      <c r="T417" s="1"/>
      <c r="U417" s="1"/>
      <c r="V417" s="1"/>
      <c r="W417" s="1"/>
      <c r="X417" s="1"/>
      <c r="Y417" s="1"/>
      <c r="Z417" s="1"/>
    </row>
    <row r="418" spans="1:26">
      <c r="A418" s="1"/>
      <c r="B418" s="16"/>
      <c r="C418" s="16"/>
      <c r="D418" s="16"/>
      <c r="E418" s="16"/>
      <c r="F418" s="16"/>
      <c r="G418" s="16"/>
      <c r="K418" s="1"/>
      <c r="L418" s="1"/>
      <c r="M418" s="1"/>
      <c r="N418" s="1"/>
      <c r="O418" s="1"/>
      <c r="P418" s="1"/>
      <c r="Q418" s="1"/>
      <c r="R418" s="1"/>
      <c r="S418" s="1"/>
      <c r="T418" s="1"/>
      <c r="U418" s="1"/>
      <c r="V418" s="1"/>
      <c r="W418" s="1"/>
      <c r="X418" s="1"/>
      <c r="Y418" s="1"/>
      <c r="Z418" s="1"/>
    </row>
    <row r="419" spans="1:26">
      <c r="A419" s="1"/>
      <c r="B419" s="16"/>
      <c r="C419" s="16"/>
      <c r="D419" s="16"/>
      <c r="E419" s="16"/>
      <c r="F419" s="16"/>
      <c r="G419" s="16"/>
      <c r="K419" s="1"/>
      <c r="L419" s="1"/>
      <c r="M419" s="1"/>
      <c r="N419" s="1"/>
      <c r="O419" s="1"/>
      <c r="P419" s="1"/>
      <c r="Q419" s="1"/>
      <c r="R419" s="1"/>
      <c r="S419" s="1"/>
      <c r="T419" s="1"/>
      <c r="U419" s="1"/>
      <c r="V419" s="1"/>
      <c r="W419" s="1"/>
      <c r="X419" s="1"/>
      <c r="Y419" s="1"/>
      <c r="Z419" s="1"/>
    </row>
    <row r="420" spans="1:26">
      <c r="A420" s="1"/>
      <c r="B420" s="16"/>
      <c r="C420" s="16"/>
      <c r="D420" s="16"/>
      <c r="E420" s="16"/>
      <c r="F420" s="16"/>
      <c r="G420" s="16"/>
      <c r="K420" s="1"/>
      <c r="L420" s="1"/>
      <c r="M420" s="1"/>
      <c r="N420" s="1"/>
      <c r="O420" s="1"/>
      <c r="P420" s="1"/>
      <c r="Q420" s="1"/>
      <c r="R420" s="1"/>
      <c r="S420" s="1"/>
      <c r="T420" s="1"/>
      <c r="U420" s="1"/>
      <c r="V420" s="1"/>
      <c r="W420" s="1"/>
      <c r="X420" s="1"/>
      <c r="Y420" s="1"/>
      <c r="Z420" s="1"/>
    </row>
    <row r="421" spans="1:26">
      <c r="A421" s="1"/>
      <c r="B421" s="16"/>
      <c r="C421" s="16"/>
      <c r="D421" s="16"/>
      <c r="E421" s="16"/>
      <c r="F421" s="16"/>
      <c r="G421" s="16"/>
      <c r="K421" s="1"/>
      <c r="L421" s="1"/>
      <c r="M421" s="1"/>
      <c r="N421" s="1"/>
      <c r="O421" s="1"/>
      <c r="P421" s="1"/>
      <c r="Q421" s="1"/>
      <c r="R421" s="1"/>
      <c r="S421" s="1"/>
      <c r="T421" s="1"/>
      <c r="U421" s="1"/>
      <c r="V421" s="1"/>
      <c r="W421" s="1"/>
      <c r="X421" s="1"/>
      <c r="Y421" s="1"/>
      <c r="Z421" s="1"/>
    </row>
    <row r="422" spans="1:26">
      <c r="A422" s="1"/>
      <c r="B422" s="16"/>
      <c r="C422" s="16"/>
      <c r="D422" s="16"/>
      <c r="E422" s="16"/>
      <c r="F422" s="16"/>
      <c r="G422" s="16"/>
      <c r="K422" s="1"/>
      <c r="L422" s="1"/>
      <c r="M422" s="1"/>
      <c r="N422" s="1"/>
      <c r="O422" s="1"/>
      <c r="P422" s="1"/>
      <c r="Q422" s="1"/>
      <c r="R422" s="1"/>
      <c r="S422" s="1"/>
      <c r="T422" s="1"/>
      <c r="U422" s="1"/>
      <c r="V422" s="1"/>
      <c r="W422" s="1"/>
      <c r="X422" s="1"/>
      <c r="Y422" s="1"/>
      <c r="Z422" s="1"/>
    </row>
    <row r="423" spans="1:26">
      <c r="A423" s="1"/>
      <c r="B423" s="16"/>
      <c r="C423" s="16"/>
      <c r="D423" s="16"/>
      <c r="E423" s="16"/>
      <c r="F423" s="16"/>
      <c r="G423" s="16"/>
      <c r="K423" s="1"/>
      <c r="L423" s="1"/>
      <c r="M423" s="1"/>
      <c r="N423" s="1"/>
      <c r="O423" s="1"/>
      <c r="P423" s="1"/>
      <c r="Q423" s="1"/>
      <c r="R423" s="1"/>
      <c r="S423" s="1"/>
      <c r="T423" s="1"/>
      <c r="U423" s="1"/>
      <c r="V423" s="1"/>
      <c r="W423" s="1"/>
      <c r="X423" s="1"/>
      <c r="Y423" s="1"/>
      <c r="Z423" s="1"/>
    </row>
    <row r="424" spans="1:26">
      <c r="A424" s="1"/>
      <c r="B424" s="16"/>
      <c r="C424" s="16"/>
      <c r="D424" s="16"/>
      <c r="E424" s="16"/>
      <c r="F424" s="16"/>
      <c r="G424" s="16"/>
      <c r="K424" s="1"/>
      <c r="L424" s="1"/>
      <c r="M424" s="1"/>
      <c r="N424" s="1"/>
      <c r="O424" s="1"/>
      <c r="P424" s="1"/>
      <c r="Q424" s="1"/>
      <c r="R424" s="1"/>
      <c r="S424" s="1"/>
      <c r="T424" s="1"/>
      <c r="U424" s="1"/>
      <c r="V424" s="1"/>
      <c r="W424" s="1"/>
      <c r="X424" s="1"/>
      <c r="Y424" s="1"/>
      <c r="Z424" s="1"/>
    </row>
    <row r="425" spans="1:26">
      <c r="A425" s="1"/>
      <c r="B425" s="16"/>
      <c r="C425" s="16"/>
      <c r="D425" s="16"/>
      <c r="E425" s="16"/>
      <c r="F425" s="16"/>
      <c r="G425" s="16"/>
      <c r="K425" s="1"/>
      <c r="L425" s="1"/>
      <c r="M425" s="1"/>
      <c r="N425" s="1"/>
      <c r="O425" s="1"/>
      <c r="P425" s="1"/>
      <c r="Q425" s="1"/>
      <c r="R425" s="1"/>
      <c r="S425" s="1"/>
      <c r="T425" s="1"/>
      <c r="U425" s="1"/>
      <c r="V425" s="1"/>
      <c r="W425" s="1"/>
      <c r="X425" s="1"/>
      <c r="Y425" s="1"/>
      <c r="Z425" s="1"/>
    </row>
    <row r="426" spans="1:26">
      <c r="A426" s="1"/>
      <c r="B426" s="16"/>
      <c r="C426" s="16"/>
      <c r="D426" s="16"/>
      <c r="E426" s="16"/>
      <c r="F426" s="16"/>
      <c r="G426" s="16"/>
      <c r="K426" s="1"/>
      <c r="L426" s="1"/>
      <c r="M426" s="1"/>
      <c r="N426" s="1"/>
      <c r="O426" s="1"/>
      <c r="P426" s="1"/>
      <c r="Q426" s="1"/>
      <c r="R426" s="1"/>
      <c r="S426" s="1"/>
      <c r="T426" s="1"/>
      <c r="U426" s="1"/>
      <c r="V426" s="1"/>
      <c r="W426" s="1"/>
      <c r="X426" s="1"/>
      <c r="Y426" s="1"/>
      <c r="Z426" s="1"/>
    </row>
    <row r="427" spans="1:26">
      <c r="A427" s="1"/>
      <c r="B427" s="16"/>
      <c r="C427" s="16"/>
      <c r="D427" s="16"/>
      <c r="E427" s="16"/>
      <c r="F427" s="16"/>
      <c r="G427" s="16"/>
      <c r="K427" s="1"/>
      <c r="L427" s="1"/>
      <c r="M427" s="1"/>
      <c r="N427" s="1"/>
      <c r="O427" s="1"/>
      <c r="P427" s="1"/>
      <c r="Q427" s="1"/>
      <c r="R427" s="1"/>
      <c r="S427" s="1"/>
      <c r="T427" s="1"/>
      <c r="U427" s="1"/>
      <c r="V427" s="1"/>
      <c r="W427" s="1"/>
      <c r="X427" s="1"/>
      <c r="Y427" s="1"/>
      <c r="Z427" s="1"/>
    </row>
    <row r="428" spans="1:26">
      <c r="A428" s="1"/>
      <c r="B428" s="16"/>
      <c r="C428" s="16"/>
      <c r="D428" s="16"/>
      <c r="E428" s="16"/>
      <c r="F428" s="16"/>
      <c r="G428" s="16"/>
      <c r="K428" s="1"/>
      <c r="L428" s="1"/>
      <c r="M428" s="1"/>
      <c r="N428" s="1"/>
      <c r="O428" s="1"/>
      <c r="P428" s="1"/>
      <c r="Q428" s="1"/>
      <c r="R428" s="1"/>
      <c r="S428" s="1"/>
      <c r="T428" s="1"/>
      <c r="U428" s="1"/>
      <c r="V428" s="1"/>
      <c r="W428" s="1"/>
      <c r="X428" s="1"/>
      <c r="Y428" s="1"/>
      <c r="Z428" s="1"/>
    </row>
    <row r="429" spans="1:26">
      <c r="A429" s="1"/>
      <c r="B429" s="16"/>
      <c r="C429" s="16"/>
      <c r="D429" s="16"/>
      <c r="E429" s="16"/>
      <c r="F429" s="16"/>
      <c r="G429" s="16"/>
      <c r="K429" s="1"/>
      <c r="L429" s="1"/>
      <c r="M429" s="1"/>
      <c r="N429" s="1"/>
      <c r="O429" s="1"/>
      <c r="P429" s="1"/>
      <c r="Q429" s="1"/>
      <c r="R429" s="1"/>
      <c r="S429" s="1"/>
      <c r="T429" s="1"/>
      <c r="U429" s="1"/>
      <c r="V429" s="1"/>
      <c r="W429" s="1"/>
      <c r="X429" s="1"/>
      <c r="Y429" s="1"/>
      <c r="Z429" s="1"/>
    </row>
    <row r="430" spans="1:26">
      <c r="A430" s="1"/>
      <c r="B430" s="16"/>
      <c r="C430" s="16"/>
      <c r="D430" s="16"/>
      <c r="E430" s="16"/>
      <c r="F430" s="16"/>
      <c r="G430" s="16"/>
      <c r="K430" s="1"/>
      <c r="L430" s="1"/>
      <c r="M430" s="1"/>
      <c r="N430" s="1"/>
      <c r="O430" s="1"/>
      <c r="P430" s="1"/>
      <c r="Q430" s="1"/>
      <c r="R430" s="1"/>
      <c r="S430" s="1"/>
      <c r="T430" s="1"/>
      <c r="U430" s="1"/>
      <c r="V430" s="1"/>
      <c r="W430" s="1"/>
      <c r="X430" s="1"/>
      <c r="Y430" s="1"/>
      <c r="Z430" s="1"/>
    </row>
    <row r="431" spans="1:26">
      <c r="A431" s="1"/>
      <c r="B431" s="16"/>
      <c r="C431" s="16"/>
      <c r="D431" s="16"/>
      <c r="E431" s="16"/>
      <c r="F431" s="16"/>
      <c r="G431" s="16"/>
      <c r="K431" s="1"/>
      <c r="L431" s="1"/>
      <c r="M431" s="1"/>
      <c r="N431" s="1"/>
      <c r="O431" s="1"/>
      <c r="P431" s="1"/>
      <c r="Q431" s="1"/>
      <c r="R431" s="1"/>
      <c r="S431" s="1"/>
      <c r="T431" s="1"/>
      <c r="U431" s="1"/>
      <c r="V431" s="1"/>
      <c r="W431" s="1"/>
      <c r="X431" s="1"/>
      <c r="Y431" s="1"/>
      <c r="Z431" s="1"/>
    </row>
    <row r="432" spans="1:26">
      <c r="A432" s="1"/>
      <c r="B432" s="16"/>
      <c r="C432" s="16"/>
      <c r="D432" s="16"/>
      <c r="E432" s="16"/>
      <c r="F432" s="16"/>
      <c r="G432" s="16"/>
      <c r="K432" s="1"/>
      <c r="L432" s="1"/>
      <c r="M432" s="1"/>
      <c r="N432" s="1"/>
      <c r="O432" s="1"/>
      <c r="P432" s="1"/>
      <c r="Q432" s="1"/>
      <c r="R432" s="1"/>
      <c r="S432" s="1"/>
      <c r="T432" s="1"/>
      <c r="U432" s="1"/>
      <c r="V432" s="1"/>
      <c r="W432" s="1"/>
      <c r="X432" s="1"/>
      <c r="Y432" s="1"/>
      <c r="Z432" s="1"/>
    </row>
    <row r="433" spans="1:26">
      <c r="A433" s="1"/>
      <c r="B433" s="16"/>
      <c r="C433" s="16"/>
      <c r="D433" s="16"/>
      <c r="E433" s="16"/>
      <c r="F433" s="16"/>
      <c r="G433" s="16"/>
      <c r="K433" s="1"/>
      <c r="L433" s="1"/>
      <c r="M433" s="1"/>
      <c r="N433" s="1"/>
      <c r="O433" s="1"/>
      <c r="P433" s="1"/>
      <c r="Q433" s="1"/>
      <c r="R433" s="1"/>
      <c r="S433" s="1"/>
      <c r="T433" s="1"/>
      <c r="U433" s="1"/>
      <c r="V433" s="1"/>
      <c r="W433" s="1"/>
      <c r="X433" s="1"/>
      <c r="Y433" s="1"/>
      <c r="Z433" s="1"/>
    </row>
    <row r="434" spans="1:26">
      <c r="A434" s="1"/>
      <c r="B434" s="16"/>
      <c r="C434" s="16"/>
      <c r="D434" s="16"/>
      <c r="E434" s="16"/>
      <c r="F434" s="16"/>
      <c r="G434" s="16"/>
      <c r="K434" s="1"/>
      <c r="L434" s="1"/>
      <c r="M434" s="1"/>
      <c r="N434" s="1"/>
      <c r="O434" s="1"/>
      <c r="P434" s="1"/>
      <c r="Q434" s="1"/>
      <c r="R434" s="1"/>
      <c r="S434" s="1"/>
      <c r="T434" s="1"/>
      <c r="U434" s="1"/>
      <c r="V434" s="1"/>
      <c r="W434" s="1"/>
      <c r="X434" s="1"/>
      <c r="Y434" s="1"/>
      <c r="Z434" s="1"/>
    </row>
    <row r="435" spans="1:26">
      <c r="A435" s="1"/>
      <c r="B435" s="16"/>
      <c r="C435" s="16"/>
      <c r="D435" s="16"/>
      <c r="E435" s="16"/>
      <c r="F435" s="16"/>
      <c r="G435" s="16"/>
      <c r="K435" s="1"/>
      <c r="L435" s="1"/>
      <c r="M435" s="1"/>
      <c r="N435" s="1"/>
      <c r="O435" s="1"/>
      <c r="P435" s="1"/>
      <c r="Q435" s="1"/>
      <c r="R435" s="1"/>
      <c r="S435" s="1"/>
      <c r="T435" s="1"/>
      <c r="U435" s="1"/>
      <c r="V435" s="1"/>
      <c r="W435" s="1"/>
      <c r="X435" s="1"/>
      <c r="Y435" s="1"/>
      <c r="Z435" s="1"/>
    </row>
    <row r="436" spans="1:26">
      <c r="A436" s="1"/>
      <c r="B436" s="16"/>
      <c r="C436" s="16"/>
      <c r="D436" s="16"/>
      <c r="E436" s="16"/>
      <c r="F436" s="16"/>
      <c r="G436" s="16"/>
      <c r="K436" s="1"/>
      <c r="L436" s="1"/>
      <c r="M436" s="1"/>
      <c r="N436" s="1"/>
      <c r="O436" s="1"/>
      <c r="P436" s="1"/>
      <c r="Q436" s="1"/>
      <c r="R436" s="1"/>
      <c r="S436" s="1"/>
      <c r="T436" s="1"/>
      <c r="U436" s="1"/>
      <c r="V436" s="1"/>
      <c r="W436" s="1"/>
      <c r="X436" s="1"/>
      <c r="Y436" s="1"/>
      <c r="Z436" s="1"/>
    </row>
    <row r="437" spans="1:26">
      <c r="A437" s="1"/>
      <c r="B437" s="16"/>
      <c r="C437" s="16"/>
      <c r="D437" s="16"/>
      <c r="E437" s="16"/>
      <c r="F437" s="16"/>
      <c r="G437" s="16"/>
      <c r="K437" s="1"/>
      <c r="L437" s="1"/>
      <c r="M437" s="1"/>
      <c r="N437" s="1"/>
      <c r="O437" s="1"/>
      <c r="P437" s="1"/>
      <c r="Q437" s="1"/>
      <c r="R437" s="1"/>
      <c r="S437" s="1"/>
      <c r="T437" s="1"/>
      <c r="U437" s="1"/>
      <c r="V437" s="1"/>
      <c r="W437" s="1"/>
      <c r="X437" s="1"/>
      <c r="Y437" s="1"/>
      <c r="Z437" s="1"/>
    </row>
    <row r="438" spans="1:26">
      <c r="A438" s="1"/>
      <c r="B438" s="16"/>
      <c r="C438" s="16"/>
      <c r="D438" s="16"/>
      <c r="E438" s="16"/>
      <c r="F438" s="16"/>
      <c r="G438" s="16"/>
      <c r="K438" s="1"/>
      <c r="L438" s="1"/>
      <c r="M438" s="1"/>
      <c r="N438" s="1"/>
      <c r="O438" s="1"/>
      <c r="P438" s="1"/>
      <c r="Q438" s="1"/>
      <c r="R438" s="1"/>
      <c r="S438" s="1"/>
      <c r="T438" s="1"/>
      <c r="U438" s="1"/>
      <c r="V438" s="1"/>
      <c r="W438" s="1"/>
      <c r="X438" s="1"/>
      <c r="Y438" s="1"/>
      <c r="Z438" s="1"/>
    </row>
    <row r="439" spans="1:26">
      <c r="A439" s="1"/>
      <c r="B439" s="16"/>
      <c r="C439" s="16"/>
      <c r="D439" s="16"/>
      <c r="E439" s="16"/>
      <c r="F439" s="16"/>
      <c r="G439" s="16"/>
      <c r="K439" s="1"/>
      <c r="L439" s="1"/>
      <c r="M439" s="1"/>
      <c r="N439" s="1"/>
      <c r="O439" s="1"/>
      <c r="P439" s="1"/>
      <c r="Q439" s="1"/>
      <c r="R439" s="1"/>
      <c r="S439" s="1"/>
      <c r="T439" s="1"/>
      <c r="U439" s="1"/>
      <c r="V439" s="1"/>
      <c r="W439" s="1"/>
      <c r="X439" s="1"/>
      <c r="Y439" s="1"/>
      <c r="Z439" s="1"/>
    </row>
    <row r="440" spans="1:26">
      <c r="A440" s="1"/>
      <c r="B440" s="16"/>
      <c r="C440" s="16"/>
      <c r="D440" s="16"/>
      <c r="E440" s="16"/>
      <c r="F440" s="16"/>
      <c r="G440" s="16"/>
      <c r="K440" s="1"/>
      <c r="L440" s="1"/>
      <c r="M440" s="1"/>
      <c r="N440" s="1"/>
      <c r="O440" s="1"/>
      <c r="P440" s="1"/>
      <c r="Q440" s="1"/>
      <c r="R440" s="1"/>
      <c r="S440" s="1"/>
      <c r="T440" s="1"/>
      <c r="U440" s="1"/>
      <c r="V440" s="1"/>
      <c r="W440" s="1"/>
      <c r="X440" s="1"/>
      <c r="Y440" s="1"/>
      <c r="Z440" s="1"/>
    </row>
    <row r="441" spans="1:26">
      <c r="A441" s="1"/>
      <c r="B441" s="16"/>
      <c r="C441" s="16"/>
      <c r="D441" s="16"/>
      <c r="E441" s="16"/>
      <c r="F441" s="16"/>
      <c r="G441" s="16"/>
      <c r="K441" s="1"/>
      <c r="L441" s="1"/>
      <c r="M441" s="1"/>
      <c r="N441" s="1"/>
      <c r="O441" s="1"/>
      <c r="P441" s="1"/>
      <c r="Q441" s="1"/>
      <c r="R441" s="1"/>
      <c r="S441" s="1"/>
      <c r="T441" s="1"/>
      <c r="U441" s="1"/>
      <c r="V441" s="1"/>
      <c r="W441" s="1"/>
      <c r="X441" s="1"/>
      <c r="Y441" s="1"/>
      <c r="Z441" s="1"/>
    </row>
    <row r="442" spans="1:26">
      <c r="A442" s="1"/>
      <c r="B442" s="16"/>
      <c r="C442" s="16"/>
      <c r="D442" s="16"/>
      <c r="E442" s="16"/>
      <c r="F442" s="16"/>
      <c r="G442" s="16"/>
      <c r="K442" s="1"/>
      <c r="L442" s="1"/>
      <c r="M442" s="1"/>
      <c r="N442" s="1"/>
      <c r="O442" s="1"/>
      <c r="P442" s="1"/>
      <c r="Q442" s="1"/>
      <c r="R442" s="1"/>
      <c r="S442" s="1"/>
      <c r="T442" s="1"/>
      <c r="U442" s="1"/>
      <c r="V442" s="1"/>
      <c r="W442" s="1"/>
      <c r="X442" s="1"/>
      <c r="Y442" s="1"/>
      <c r="Z442" s="1"/>
    </row>
    <row r="443" spans="1:26">
      <c r="A443" s="1"/>
      <c r="B443" s="16"/>
      <c r="C443" s="16"/>
      <c r="D443" s="16"/>
      <c r="E443" s="16"/>
      <c r="F443" s="16"/>
      <c r="G443" s="16"/>
      <c r="K443" s="1"/>
      <c r="L443" s="1"/>
      <c r="M443" s="1"/>
      <c r="N443" s="1"/>
      <c r="O443" s="1"/>
      <c r="P443" s="1"/>
      <c r="Q443" s="1"/>
      <c r="R443" s="1"/>
      <c r="S443" s="1"/>
      <c r="T443" s="1"/>
      <c r="U443" s="1"/>
      <c r="V443" s="1"/>
      <c r="W443" s="1"/>
      <c r="X443" s="1"/>
      <c r="Y443" s="1"/>
      <c r="Z443" s="1"/>
    </row>
    <row r="444" spans="1:26">
      <c r="A444" s="1"/>
      <c r="B444" s="16"/>
      <c r="C444" s="16"/>
      <c r="D444" s="16"/>
      <c r="E444" s="16"/>
      <c r="F444" s="16"/>
      <c r="G444" s="16"/>
      <c r="K444" s="1"/>
      <c r="L444" s="1"/>
      <c r="M444" s="1"/>
      <c r="N444" s="1"/>
      <c r="O444" s="1"/>
      <c r="P444" s="1"/>
      <c r="Q444" s="1"/>
      <c r="R444" s="1"/>
      <c r="S444" s="1"/>
      <c r="T444" s="1"/>
      <c r="U444" s="1"/>
      <c r="V444" s="1"/>
      <c r="W444" s="1"/>
      <c r="X444" s="1"/>
      <c r="Y444" s="1"/>
      <c r="Z444" s="1"/>
    </row>
    <row r="445" spans="1:26">
      <c r="A445" s="1"/>
      <c r="B445" s="16"/>
      <c r="C445" s="16"/>
      <c r="D445" s="16"/>
      <c r="E445" s="16"/>
      <c r="F445" s="16"/>
      <c r="G445" s="16"/>
      <c r="K445" s="1"/>
      <c r="L445" s="1"/>
      <c r="M445" s="1"/>
      <c r="N445" s="1"/>
      <c r="O445" s="1"/>
      <c r="P445" s="1"/>
      <c r="Q445" s="1"/>
      <c r="R445" s="1"/>
      <c r="S445" s="1"/>
      <c r="T445" s="1"/>
      <c r="U445" s="1"/>
      <c r="V445" s="1"/>
      <c r="W445" s="1"/>
      <c r="X445" s="1"/>
      <c r="Y445" s="1"/>
      <c r="Z445" s="1"/>
    </row>
    <row r="446" spans="1:26">
      <c r="A446" s="1"/>
      <c r="B446" s="16"/>
      <c r="C446" s="16"/>
      <c r="D446" s="16"/>
      <c r="E446" s="16"/>
      <c r="F446" s="16"/>
      <c r="G446" s="16"/>
      <c r="K446" s="1"/>
      <c r="L446" s="1"/>
      <c r="M446" s="1"/>
      <c r="N446" s="1"/>
      <c r="O446" s="1"/>
      <c r="P446" s="1"/>
      <c r="Q446" s="1"/>
      <c r="R446" s="1"/>
      <c r="S446" s="1"/>
      <c r="T446" s="1"/>
      <c r="U446" s="1"/>
      <c r="V446" s="1"/>
      <c r="W446" s="1"/>
      <c r="X446" s="1"/>
      <c r="Y446" s="1"/>
      <c r="Z446" s="1"/>
    </row>
    <row r="447" spans="1:26">
      <c r="A447" s="1"/>
      <c r="B447" s="16"/>
      <c r="C447" s="16"/>
      <c r="D447" s="16"/>
      <c r="E447" s="16"/>
      <c r="F447" s="16"/>
      <c r="G447" s="16"/>
      <c r="K447" s="1"/>
      <c r="L447" s="1"/>
      <c r="M447" s="1"/>
      <c r="N447" s="1"/>
      <c r="O447" s="1"/>
      <c r="P447" s="1"/>
      <c r="Q447" s="1"/>
      <c r="R447" s="1"/>
      <c r="S447" s="1"/>
      <c r="T447" s="1"/>
      <c r="U447" s="1"/>
      <c r="V447" s="1"/>
      <c r="W447" s="1"/>
      <c r="X447" s="1"/>
      <c r="Y447" s="1"/>
      <c r="Z447" s="1"/>
    </row>
    <row r="448" spans="1:26">
      <c r="A448" s="1"/>
      <c r="B448" s="16"/>
      <c r="C448" s="16"/>
      <c r="D448" s="16"/>
      <c r="E448" s="16"/>
      <c r="F448" s="16"/>
      <c r="G448" s="16"/>
      <c r="K448" s="1"/>
      <c r="L448" s="1"/>
      <c r="M448" s="1"/>
      <c r="N448" s="1"/>
      <c r="O448" s="1"/>
      <c r="P448" s="1"/>
      <c r="Q448" s="1"/>
      <c r="R448" s="1"/>
      <c r="S448" s="1"/>
      <c r="T448" s="1"/>
      <c r="U448" s="1"/>
      <c r="V448" s="1"/>
      <c r="W448" s="1"/>
      <c r="X448" s="1"/>
      <c r="Y448" s="1"/>
      <c r="Z448" s="1"/>
    </row>
    <row r="449" spans="1:26">
      <c r="A449" s="1"/>
      <c r="B449" s="16"/>
      <c r="C449" s="16"/>
      <c r="D449" s="16"/>
      <c r="E449" s="16"/>
      <c r="F449" s="16"/>
      <c r="G449" s="16"/>
      <c r="K449" s="1"/>
      <c r="L449" s="1"/>
      <c r="M449" s="1"/>
      <c r="N449" s="1"/>
      <c r="O449" s="1"/>
      <c r="P449" s="1"/>
      <c r="Q449" s="1"/>
      <c r="R449" s="1"/>
      <c r="S449" s="1"/>
      <c r="T449" s="1"/>
      <c r="U449" s="1"/>
      <c r="V449" s="1"/>
      <c r="W449" s="1"/>
      <c r="X449" s="1"/>
      <c r="Y449" s="1"/>
      <c r="Z449" s="1"/>
    </row>
    <row r="450" spans="1:26">
      <c r="A450" s="1"/>
      <c r="B450" s="16"/>
      <c r="C450" s="16"/>
      <c r="D450" s="16"/>
      <c r="E450" s="16"/>
      <c r="F450" s="16"/>
      <c r="G450" s="16"/>
      <c r="K450" s="1"/>
      <c r="L450" s="1"/>
      <c r="M450" s="1"/>
      <c r="N450" s="1"/>
      <c r="O450" s="1"/>
      <c r="P450" s="1"/>
      <c r="Q450" s="1"/>
      <c r="R450" s="1"/>
      <c r="S450" s="1"/>
      <c r="T450" s="1"/>
      <c r="U450" s="1"/>
      <c r="V450" s="1"/>
      <c r="W450" s="1"/>
      <c r="X450" s="1"/>
      <c r="Y450" s="1"/>
      <c r="Z450" s="1"/>
    </row>
    <row r="451" spans="1:26">
      <c r="A451" s="1"/>
      <c r="B451" s="16"/>
      <c r="C451" s="16"/>
      <c r="D451" s="16"/>
      <c r="E451" s="16"/>
      <c r="F451" s="16"/>
      <c r="G451" s="16"/>
      <c r="K451" s="1"/>
      <c r="L451" s="1"/>
      <c r="M451" s="1"/>
      <c r="N451" s="1"/>
      <c r="O451" s="1"/>
      <c r="P451" s="1"/>
      <c r="Q451" s="1"/>
      <c r="R451" s="1"/>
      <c r="S451" s="1"/>
      <c r="T451" s="1"/>
      <c r="U451" s="1"/>
      <c r="V451" s="1"/>
      <c r="W451" s="1"/>
      <c r="X451" s="1"/>
      <c r="Y451" s="1"/>
      <c r="Z451" s="1"/>
    </row>
    <row r="452" spans="1:26">
      <c r="A452" s="1"/>
      <c r="B452" s="16"/>
      <c r="C452" s="16"/>
      <c r="D452" s="16"/>
      <c r="E452" s="16"/>
      <c r="F452" s="16"/>
      <c r="G452" s="16"/>
      <c r="K452" s="1"/>
      <c r="L452" s="1"/>
      <c r="M452" s="1"/>
      <c r="N452" s="1"/>
      <c r="O452" s="1"/>
      <c r="P452" s="1"/>
      <c r="Q452" s="1"/>
      <c r="R452" s="1"/>
      <c r="S452" s="1"/>
      <c r="T452" s="1"/>
      <c r="U452" s="1"/>
      <c r="V452" s="1"/>
      <c r="W452" s="1"/>
      <c r="X452" s="1"/>
      <c r="Y452" s="1"/>
      <c r="Z452" s="1"/>
    </row>
    <row r="453" spans="1:26">
      <c r="A453" s="1"/>
      <c r="B453" s="16"/>
      <c r="C453" s="16"/>
      <c r="D453" s="16"/>
      <c r="E453" s="16"/>
      <c r="F453" s="16"/>
      <c r="G453" s="16"/>
      <c r="K453" s="1"/>
      <c r="L453" s="1"/>
      <c r="M453" s="1"/>
      <c r="N453" s="1"/>
      <c r="O453" s="1"/>
      <c r="P453" s="1"/>
      <c r="Q453" s="1"/>
      <c r="R453" s="1"/>
      <c r="S453" s="1"/>
      <c r="T453" s="1"/>
      <c r="U453" s="1"/>
      <c r="V453" s="1"/>
      <c r="W453" s="1"/>
      <c r="X453" s="1"/>
      <c r="Y453" s="1"/>
      <c r="Z453" s="1"/>
    </row>
    <row r="454" spans="1:26">
      <c r="A454" s="1"/>
      <c r="B454" s="16"/>
      <c r="C454" s="16"/>
      <c r="D454" s="16"/>
      <c r="E454" s="16"/>
      <c r="F454" s="16"/>
      <c r="G454" s="16"/>
      <c r="K454" s="1"/>
      <c r="L454" s="1"/>
      <c r="M454" s="1"/>
      <c r="N454" s="1"/>
      <c r="O454" s="1"/>
      <c r="P454" s="1"/>
      <c r="Q454" s="1"/>
      <c r="R454" s="1"/>
      <c r="S454" s="1"/>
      <c r="T454" s="1"/>
      <c r="U454" s="1"/>
      <c r="V454" s="1"/>
      <c r="W454" s="1"/>
      <c r="X454" s="1"/>
      <c r="Y454" s="1"/>
      <c r="Z454" s="1"/>
    </row>
    <row r="455" spans="1:26">
      <c r="A455" s="1"/>
      <c r="B455" s="16"/>
      <c r="C455" s="16"/>
      <c r="D455" s="16"/>
      <c r="E455" s="16"/>
      <c r="F455" s="16"/>
      <c r="G455" s="16"/>
      <c r="K455" s="1"/>
      <c r="L455" s="1"/>
      <c r="M455" s="1"/>
      <c r="N455" s="1"/>
      <c r="O455" s="1"/>
      <c r="P455" s="1"/>
      <c r="Q455" s="1"/>
      <c r="R455" s="1"/>
      <c r="S455" s="1"/>
      <c r="T455" s="1"/>
      <c r="U455" s="1"/>
      <c r="V455" s="1"/>
      <c r="W455" s="1"/>
      <c r="X455" s="1"/>
      <c r="Y455" s="1"/>
      <c r="Z455" s="1"/>
    </row>
    <row r="456" spans="1:26">
      <c r="A456" s="1"/>
      <c r="B456" s="16"/>
      <c r="C456" s="16"/>
      <c r="D456" s="16"/>
      <c r="E456" s="16"/>
      <c r="F456" s="16"/>
      <c r="G456" s="16"/>
      <c r="K456" s="1"/>
      <c r="L456" s="1"/>
      <c r="M456" s="1"/>
      <c r="N456" s="1"/>
      <c r="O456" s="1"/>
      <c r="P456" s="1"/>
      <c r="Q456" s="1"/>
      <c r="R456" s="1"/>
      <c r="S456" s="1"/>
      <c r="T456" s="1"/>
      <c r="U456" s="1"/>
      <c r="V456" s="1"/>
      <c r="W456" s="1"/>
      <c r="X456" s="1"/>
      <c r="Y456" s="1"/>
      <c r="Z456" s="1"/>
    </row>
    <row r="457" spans="1:26">
      <c r="A457" s="1"/>
      <c r="B457" s="16"/>
      <c r="C457" s="16"/>
      <c r="D457" s="16"/>
      <c r="E457" s="16"/>
      <c r="F457" s="16"/>
      <c r="G457" s="16"/>
      <c r="K457" s="1"/>
      <c r="L457" s="1"/>
      <c r="M457" s="1"/>
      <c r="N457" s="1"/>
      <c r="O457" s="1"/>
      <c r="P457" s="1"/>
      <c r="Q457" s="1"/>
      <c r="R457" s="1"/>
      <c r="S457" s="1"/>
      <c r="T457" s="1"/>
      <c r="U457" s="1"/>
      <c r="V457" s="1"/>
      <c r="W457" s="1"/>
      <c r="X457" s="1"/>
      <c r="Y457" s="1"/>
      <c r="Z457" s="1"/>
    </row>
    <row r="458" spans="1:26">
      <c r="A458" s="1"/>
      <c r="B458" s="16"/>
      <c r="C458" s="16"/>
      <c r="D458" s="16"/>
      <c r="E458" s="16"/>
      <c r="F458" s="16"/>
      <c r="G458" s="16"/>
      <c r="K458" s="1"/>
      <c r="L458" s="1"/>
      <c r="M458" s="1"/>
      <c r="N458" s="1"/>
      <c r="O458" s="1"/>
      <c r="P458" s="1"/>
      <c r="Q458" s="1"/>
      <c r="R458" s="1"/>
      <c r="S458" s="1"/>
      <c r="T458" s="1"/>
      <c r="U458" s="1"/>
      <c r="V458" s="1"/>
      <c r="W458" s="1"/>
      <c r="X458" s="1"/>
      <c r="Y458" s="1"/>
      <c r="Z458" s="1"/>
    </row>
    <row r="459" spans="1:26">
      <c r="A459" s="1"/>
      <c r="B459" s="16"/>
      <c r="C459" s="16"/>
      <c r="D459" s="16"/>
      <c r="E459" s="16"/>
      <c r="F459" s="16"/>
      <c r="G459" s="16"/>
      <c r="K459" s="1"/>
      <c r="L459" s="1"/>
      <c r="M459" s="1"/>
      <c r="N459" s="1"/>
      <c r="O459" s="1"/>
      <c r="P459" s="1"/>
      <c r="Q459" s="1"/>
      <c r="R459" s="1"/>
      <c r="S459" s="1"/>
      <c r="T459" s="1"/>
      <c r="U459" s="1"/>
      <c r="V459" s="1"/>
      <c r="W459" s="1"/>
      <c r="X459" s="1"/>
      <c r="Y459" s="1"/>
      <c r="Z459" s="1"/>
    </row>
    <row r="460" spans="1:26">
      <c r="A460" s="1"/>
      <c r="B460" s="16"/>
      <c r="C460" s="16"/>
      <c r="D460" s="16"/>
      <c r="E460" s="16"/>
      <c r="F460" s="16"/>
      <c r="G460" s="16"/>
      <c r="K460" s="1"/>
      <c r="L460" s="1"/>
      <c r="M460" s="1"/>
      <c r="N460" s="1"/>
      <c r="O460" s="1"/>
      <c r="P460" s="1"/>
      <c r="Q460" s="1"/>
      <c r="R460" s="1"/>
      <c r="S460" s="1"/>
      <c r="T460" s="1"/>
      <c r="U460" s="1"/>
      <c r="V460" s="1"/>
      <c r="W460" s="1"/>
      <c r="X460" s="1"/>
      <c r="Y460" s="1"/>
      <c r="Z460" s="1"/>
    </row>
    <row r="461" spans="1:26">
      <c r="A461" s="1"/>
      <c r="B461" s="16"/>
      <c r="C461" s="16"/>
      <c r="D461" s="16"/>
      <c r="E461" s="16"/>
      <c r="F461" s="16"/>
      <c r="G461" s="16"/>
      <c r="K461" s="1"/>
      <c r="L461" s="1"/>
      <c r="M461" s="1"/>
      <c r="N461" s="1"/>
      <c r="O461" s="1"/>
      <c r="P461" s="1"/>
      <c r="Q461" s="1"/>
      <c r="R461" s="1"/>
      <c r="S461" s="1"/>
      <c r="T461" s="1"/>
      <c r="U461" s="1"/>
      <c r="V461" s="1"/>
      <c r="W461" s="1"/>
      <c r="X461" s="1"/>
      <c r="Y461" s="1"/>
      <c r="Z461" s="1"/>
    </row>
    <row r="462" spans="1:26">
      <c r="A462" s="1"/>
      <c r="B462" s="16"/>
      <c r="C462" s="16"/>
      <c r="D462" s="16"/>
      <c r="E462" s="16"/>
      <c r="F462" s="16"/>
      <c r="G462" s="16"/>
      <c r="K462" s="1"/>
      <c r="L462" s="1"/>
      <c r="M462" s="1"/>
      <c r="N462" s="1"/>
      <c r="O462" s="1"/>
      <c r="P462" s="1"/>
      <c r="Q462" s="1"/>
      <c r="R462" s="1"/>
      <c r="S462" s="1"/>
      <c r="T462" s="1"/>
      <c r="U462" s="1"/>
      <c r="V462" s="1"/>
      <c r="W462" s="1"/>
      <c r="X462" s="1"/>
      <c r="Y462" s="1"/>
      <c r="Z462" s="1"/>
    </row>
    <row r="463" spans="1:26">
      <c r="A463" s="1"/>
      <c r="B463" s="16"/>
      <c r="C463" s="16"/>
      <c r="D463" s="16"/>
      <c r="E463" s="16"/>
      <c r="F463" s="16"/>
      <c r="G463" s="16"/>
      <c r="K463" s="1"/>
      <c r="L463" s="1"/>
      <c r="M463" s="1"/>
      <c r="N463" s="1"/>
      <c r="O463" s="1"/>
      <c r="P463" s="1"/>
      <c r="Q463" s="1"/>
      <c r="R463" s="1"/>
      <c r="S463" s="1"/>
      <c r="T463" s="1"/>
      <c r="U463" s="1"/>
      <c r="V463" s="1"/>
      <c r="W463" s="1"/>
      <c r="X463" s="1"/>
      <c r="Y463" s="1"/>
      <c r="Z463" s="1"/>
    </row>
    <row r="464" spans="1:26">
      <c r="A464" s="1"/>
      <c r="B464" s="16"/>
      <c r="C464" s="16"/>
      <c r="D464" s="16"/>
      <c r="E464" s="16"/>
      <c r="F464" s="16"/>
      <c r="G464" s="16"/>
      <c r="K464" s="1"/>
      <c r="L464" s="1"/>
      <c r="M464" s="1"/>
      <c r="N464" s="1"/>
      <c r="O464" s="1"/>
      <c r="P464" s="1"/>
      <c r="Q464" s="1"/>
      <c r="R464" s="1"/>
      <c r="S464" s="1"/>
      <c r="T464" s="1"/>
      <c r="U464" s="1"/>
      <c r="V464" s="1"/>
      <c r="W464" s="1"/>
      <c r="X464" s="1"/>
      <c r="Y464" s="1"/>
      <c r="Z464" s="1"/>
    </row>
    <row r="465" spans="1:26">
      <c r="A465" s="1"/>
      <c r="B465" s="16"/>
      <c r="C465" s="16"/>
      <c r="D465" s="16"/>
      <c r="E465" s="16"/>
      <c r="F465" s="16"/>
      <c r="G465" s="16"/>
      <c r="K465" s="1"/>
      <c r="L465" s="1"/>
      <c r="M465" s="1"/>
      <c r="N465" s="1"/>
      <c r="O465" s="1"/>
      <c r="P465" s="1"/>
      <c r="Q465" s="1"/>
      <c r="R465" s="1"/>
      <c r="S465" s="1"/>
      <c r="T465" s="1"/>
      <c r="U465" s="1"/>
      <c r="V465" s="1"/>
      <c r="W465" s="1"/>
      <c r="X465" s="1"/>
      <c r="Y465" s="1"/>
      <c r="Z465" s="1"/>
    </row>
    <row r="466" spans="1:26">
      <c r="A466" s="1"/>
      <c r="B466" s="16"/>
      <c r="C466" s="16"/>
      <c r="D466" s="16"/>
      <c r="E466" s="16"/>
      <c r="F466" s="16"/>
      <c r="G466" s="16"/>
      <c r="K466" s="1"/>
      <c r="L466" s="1"/>
      <c r="M466" s="1"/>
      <c r="N466" s="1"/>
      <c r="O466" s="1"/>
      <c r="P466" s="1"/>
      <c r="Q466" s="1"/>
      <c r="R466" s="1"/>
      <c r="S466" s="1"/>
      <c r="T466" s="1"/>
      <c r="U466" s="1"/>
      <c r="V466" s="1"/>
      <c r="W466" s="1"/>
      <c r="X466" s="1"/>
      <c r="Y466" s="1"/>
      <c r="Z466" s="1"/>
    </row>
    <row r="467" spans="1:26">
      <c r="A467" s="1"/>
      <c r="B467" s="16"/>
      <c r="C467" s="16"/>
      <c r="D467" s="16"/>
      <c r="E467" s="16"/>
      <c r="F467" s="16"/>
      <c r="G467" s="16"/>
      <c r="K467" s="1"/>
      <c r="L467" s="1"/>
      <c r="M467" s="1"/>
      <c r="N467" s="1"/>
      <c r="O467" s="1"/>
      <c r="P467" s="1"/>
      <c r="Q467" s="1"/>
      <c r="R467" s="1"/>
      <c r="S467" s="1"/>
      <c r="T467" s="1"/>
      <c r="U467" s="1"/>
      <c r="V467" s="1"/>
      <c r="W467" s="1"/>
      <c r="X467" s="1"/>
      <c r="Y467" s="1"/>
      <c r="Z467" s="1"/>
    </row>
    <row r="468" spans="1:26">
      <c r="A468" s="1"/>
      <c r="B468" s="16"/>
      <c r="C468" s="16"/>
      <c r="D468" s="16"/>
      <c r="E468" s="16"/>
      <c r="F468" s="16"/>
      <c r="G468" s="16"/>
      <c r="K468" s="1"/>
      <c r="L468" s="1"/>
      <c r="M468" s="1"/>
      <c r="N468" s="1"/>
      <c r="O468" s="1"/>
      <c r="P468" s="1"/>
      <c r="Q468" s="1"/>
      <c r="R468" s="1"/>
      <c r="S468" s="1"/>
      <c r="T468" s="1"/>
      <c r="U468" s="1"/>
      <c r="V468" s="1"/>
      <c r="W468" s="1"/>
      <c r="X468" s="1"/>
      <c r="Y468" s="1"/>
      <c r="Z468" s="1"/>
    </row>
    <row r="469" spans="1:26">
      <c r="A469" s="1"/>
      <c r="B469" s="16"/>
      <c r="C469" s="16"/>
      <c r="D469" s="16"/>
      <c r="E469" s="16"/>
      <c r="F469" s="16"/>
      <c r="G469" s="16"/>
      <c r="K469" s="1"/>
      <c r="L469" s="1"/>
      <c r="M469" s="1"/>
      <c r="N469" s="1"/>
      <c r="O469" s="1"/>
      <c r="P469" s="1"/>
      <c r="Q469" s="1"/>
      <c r="R469" s="1"/>
      <c r="S469" s="1"/>
      <c r="T469" s="1"/>
      <c r="U469" s="1"/>
      <c r="V469" s="1"/>
      <c r="W469" s="1"/>
      <c r="X469" s="1"/>
      <c r="Y469" s="1"/>
      <c r="Z469" s="1"/>
    </row>
    <row r="470" spans="1:26">
      <c r="A470" s="1"/>
      <c r="B470" s="16"/>
      <c r="C470" s="16"/>
      <c r="D470" s="16"/>
      <c r="E470" s="16"/>
      <c r="F470" s="16"/>
      <c r="G470" s="16"/>
      <c r="K470" s="1"/>
      <c r="L470" s="1"/>
      <c r="M470" s="1"/>
      <c r="N470" s="1"/>
      <c r="O470" s="1"/>
      <c r="P470" s="1"/>
      <c r="Q470" s="1"/>
      <c r="R470" s="1"/>
      <c r="S470" s="1"/>
      <c r="T470" s="1"/>
      <c r="U470" s="1"/>
      <c r="V470" s="1"/>
      <c r="W470" s="1"/>
      <c r="X470" s="1"/>
      <c r="Y470" s="1"/>
      <c r="Z470" s="1"/>
    </row>
    <row r="471" spans="1:26">
      <c r="A471" s="1"/>
      <c r="B471" s="16"/>
      <c r="C471" s="16"/>
      <c r="D471" s="16"/>
      <c r="E471" s="16"/>
      <c r="F471" s="16"/>
      <c r="G471" s="16"/>
      <c r="K471" s="1"/>
      <c r="L471" s="1"/>
      <c r="M471" s="1"/>
      <c r="N471" s="1"/>
      <c r="O471" s="1"/>
      <c r="P471" s="1"/>
      <c r="Q471" s="1"/>
      <c r="R471" s="1"/>
      <c r="S471" s="1"/>
      <c r="T471" s="1"/>
      <c r="U471" s="1"/>
      <c r="V471" s="1"/>
      <c r="W471" s="1"/>
      <c r="X471" s="1"/>
      <c r="Y471" s="1"/>
      <c r="Z471" s="1"/>
    </row>
    <row r="472" spans="1:26">
      <c r="A472" s="1"/>
      <c r="B472" s="16"/>
      <c r="C472" s="16"/>
      <c r="D472" s="16"/>
      <c r="E472" s="16"/>
      <c r="F472" s="16"/>
      <c r="G472" s="16"/>
      <c r="K472" s="1"/>
      <c r="L472" s="1"/>
      <c r="M472" s="1"/>
      <c r="N472" s="1"/>
      <c r="O472" s="1"/>
      <c r="P472" s="1"/>
      <c r="Q472" s="1"/>
      <c r="R472" s="1"/>
      <c r="S472" s="1"/>
      <c r="T472" s="1"/>
      <c r="U472" s="1"/>
      <c r="V472" s="1"/>
      <c r="W472" s="1"/>
      <c r="X472" s="1"/>
      <c r="Y472" s="1"/>
      <c r="Z472" s="1"/>
    </row>
    <row r="473" spans="1:26">
      <c r="A473" s="1"/>
      <c r="B473" s="16"/>
      <c r="C473" s="16"/>
      <c r="D473" s="16"/>
      <c r="E473" s="16"/>
      <c r="F473" s="16"/>
      <c r="G473" s="16"/>
      <c r="K473" s="1"/>
      <c r="L473" s="1"/>
      <c r="M473" s="1"/>
      <c r="N473" s="1"/>
      <c r="O473" s="1"/>
      <c r="P473" s="1"/>
      <c r="Q473" s="1"/>
      <c r="R473" s="1"/>
      <c r="S473" s="1"/>
      <c r="T473" s="1"/>
      <c r="U473" s="1"/>
      <c r="V473" s="1"/>
      <c r="W473" s="1"/>
      <c r="X473" s="1"/>
      <c r="Y473" s="1"/>
      <c r="Z473" s="1"/>
    </row>
    <row r="474" spans="1:26">
      <c r="A474" s="1"/>
      <c r="B474" s="16"/>
      <c r="C474" s="16"/>
      <c r="D474" s="16"/>
      <c r="E474" s="16"/>
      <c r="F474" s="16"/>
      <c r="G474" s="16"/>
      <c r="K474" s="1"/>
      <c r="L474" s="1"/>
      <c r="M474" s="1"/>
      <c r="N474" s="1"/>
      <c r="O474" s="1"/>
      <c r="P474" s="1"/>
      <c r="Q474" s="1"/>
      <c r="R474" s="1"/>
      <c r="S474" s="1"/>
      <c r="T474" s="1"/>
      <c r="U474" s="1"/>
      <c r="V474" s="1"/>
      <c r="W474" s="1"/>
      <c r="X474" s="1"/>
      <c r="Y474" s="1"/>
      <c r="Z474" s="1"/>
    </row>
    <row r="475" spans="1:26">
      <c r="A475" s="1"/>
      <c r="B475" s="16"/>
      <c r="C475" s="16"/>
      <c r="D475" s="16"/>
      <c r="E475" s="16"/>
      <c r="F475" s="16"/>
      <c r="G475" s="16"/>
      <c r="K475" s="1"/>
      <c r="L475" s="1"/>
      <c r="M475" s="1"/>
      <c r="N475" s="1"/>
      <c r="O475" s="1"/>
      <c r="P475" s="1"/>
      <c r="Q475" s="1"/>
      <c r="R475" s="1"/>
      <c r="S475" s="1"/>
      <c r="T475" s="1"/>
      <c r="U475" s="1"/>
      <c r="V475" s="1"/>
      <c r="W475" s="1"/>
      <c r="X475" s="1"/>
      <c r="Y475" s="1"/>
      <c r="Z475" s="1"/>
    </row>
    <row r="476" spans="1:26">
      <c r="A476" s="1"/>
      <c r="B476" s="16"/>
      <c r="C476" s="16"/>
      <c r="D476" s="16"/>
      <c r="E476" s="16"/>
      <c r="F476" s="16"/>
      <c r="G476" s="16"/>
      <c r="K476" s="1"/>
      <c r="L476" s="1"/>
      <c r="M476" s="1"/>
      <c r="N476" s="1"/>
      <c r="O476" s="1"/>
      <c r="P476" s="1"/>
      <c r="Q476" s="1"/>
      <c r="R476" s="1"/>
      <c r="S476" s="1"/>
      <c r="T476" s="1"/>
      <c r="U476" s="1"/>
      <c r="V476" s="1"/>
      <c r="W476" s="1"/>
      <c r="X476" s="1"/>
      <c r="Y476" s="1"/>
      <c r="Z476" s="1"/>
    </row>
    <row r="477" spans="1:26">
      <c r="A477" s="1"/>
      <c r="B477" s="16"/>
      <c r="C477" s="16"/>
      <c r="D477" s="16"/>
      <c r="E477" s="16"/>
      <c r="F477" s="16"/>
      <c r="G477" s="16"/>
      <c r="K477" s="1"/>
      <c r="L477" s="1"/>
      <c r="M477" s="1"/>
      <c r="N477" s="1"/>
      <c r="O477" s="1"/>
      <c r="P477" s="1"/>
      <c r="Q477" s="1"/>
      <c r="R477" s="1"/>
      <c r="S477" s="1"/>
      <c r="T477" s="1"/>
      <c r="U477" s="1"/>
      <c r="V477" s="1"/>
      <c r="W477" s="1"/>
      <c r="X477" s="1"/>
      <c r="Y477" s="1"/>
      <c r="Z477" s="1"/>
    </row>
    <row r="478" spans="1:26">
      <c r="A478" s="1"/>
      <c r="B478" s="16"/>
      <c r="C478" s="16"/>
      <c r="D478" s="16"/>
      <c r="E478" s="16"/>
      <c r="F478" s="16"/>
      <c r="G478" s="16"/>
      <c r="K478" s="1"/>
      <c r="L478" s="1"/>
      <c r="M478" s="1"/>
      <c r="N478" s="1"/>
      <c r="O478" s="1"/>
      <c r="P478" s="1"/>
      <c r="Q478" s="1"/>
      <c r="R478" s="1"/>
      <c r="S478" s="1"/>
      <c r="T478" s="1"/>
      <c r="U478" s="1"/>
      <c r="V478" s="1"/>
      <c r="W478" s="1"/>
      <c r="X478" s="1"/>
      <c r="Y478" s="1"/>
      <c r="Z478" s="1"/>
    </row>
    <row r="479" spans="1:26">
      <c r="A479" s="1"/>
      <c r="B479" s="16"/>
      <c r="C479" s="16"/>
      <c r="D479" s="16"/>
      <c r="E479" s="16"/>
      <c r="F479" s="16"/>
      <c r="G479" s="16"/>
      <c r="K479" s="1"/>
      <c r="L479" s="1"/>
      <c r="M479" s="1"/>
      <c r="N479" s="1"/>
      <c r="O479" s="1"/>
      <c r="P479" s="1"/>
      <c r="Q479" s="1"/>
      <c r="R479" s="1"/>
      <c r="S479" s="1"/>
      <c r="T479" s="1"/>
      <c r="U479" s="1"/>
      <c r="V479" s="1"/>
      <c r="W479" s="1"/>
      <c r="X479" s="1"/>
      <c r="Y479" s="1"/>
      <c r="Z479" s="1"/>
    </row>
    <row r="480" spans="1:26">
      <c r="A480" s="1"/>
      <c r="B480" s="16"/>
      <c r="C480" s="16"/>
      <c r="D480" s="16"/>
      <c r="E480" s="16"/>
      <c r="F480" s="16"/>
      <c r="G480" s="16"/>
      <c r="K480" s="1"/>
      <c r="L480" s="1"/>
      <c r="M480" s="1"/>
      <c r="N480" s="1"/>
      <c r="O480" s="1"/>
      <c r="P480" s="1"/>
      <c r="Q480" s="1"/>
      <c r="R480" s="1"/>
      <c r="S480" s="1"/>
      <c r="T480" s="1"/>
      <c r="U480" s="1"/>
      <c r="V480" s="1"/>
      <c r="W480" s="1"/>
      <c r="X480" s="1"/>
      <c r="Y480" s="1"/>
      <c r="Z480" s="1"/>
    </row>
    <row r="481" spans="1:26">
      <c r="A481" s="1"/>
      <c r="B481" s="16"/>
      <c r="C481" s="16"/>
      <c r="D481" s="16"/>
      <c r="E481" s="16"/>
      <c r="F481" s="16"/>
      <c r="G481" s="16"/>
      <c r="K481" s="1"/>
      <c r="L481" s="1"/>
      <c r="M481" s="1"/>
      <c r="N481" s="1"/>
      <c r="O481" s="1"/>
      <c r="P481" s="1"/>
      <c r="Q481" s="1"/>
      <c r="R481" s="1"/>
      <c r="S481" s="1"/>
      <c r="T481" s="1"/>
      <c r="U481" s="1"/>
      <c r="V481" s="1"/>
      <c r="W481" s="1"/>
      <c r="X481" s="1"/>
      <c r="Y481" s="1"/>
      <c r="Z481" s="1"/>
    </row>
    <row r="482" spans="1:26">
      <c r="A482" s="1"/>
      <c r="B482" s="16"/>
      <c r="C482" s="16"/>
      <c r="D482" s="16"/>
      <c r="E482" s="16"/>
      <c r="F482" s="16"/>
      <c r="G482" s="16"/>
      <c r="K482" s="1"/>
      <c r="L482" s="1"/>
      <c r="M482" s="1"/>
      <c r="N482" s="1"/>
      <c r="O482" s="1"/>
      <c r="P482" s="1"/>
      <c r="Q482" s="1"/>
      <c r="R482" s="1"/>
      <c r="S482" s="1"/>
      <c r="T482" s="1"/>
      <c r="U482" s="1"/>
      <c r="V482" s="1"/>
      <c r="W482" s="1"/>
      <c r="X482" s="1"/>
      <c r="Y482" s="1"/>
      <c r="Z482" s="1"/>
    </row>
    <row r="483" spans="1:26">
      <c r="A483" s="1"/>
      <c r="B483" s="16"/>
      <c r="C483" s="16"/>
      <c r="D483" s="16"/>
      <c r="E483" s="16"/>
      <c r="F483" s="16"/>
      <c r="G483" s="16"/>
      <c r="K483" s="1"/>
      <c r="L483" s="1"/>
      <c r="M483" s="1"/>
      <c r="N483" s="1"/>
      <c r="O483" s="1"/>
      <c r="P483" s="1"/>
      <c r="Q483" s="1"/>
      <c r="R483" s="1"/>
      <c r="S483" s="1"/>
      <c r="T483" s="1"/>
      <c r="U483" s="1"/>
      <c r="V483" s="1"/>
      <c r="W483" s="1"/>
      <c r="X483" s="1"/>
      <c r="Y483" s="1"/>
      <c r="Z483" s="1"/>
    </row>
    <row r="484" spans="1:26">
      <c r="A484" s="1"/>
      <c r="B484" s="16"/>
      <c r="C484" s="16"/>
      <c r="D484" s="16"/>
      <c r="E484" s="16"/>
      <c r="F484" s="16"/>
      <c r="G484" s="16"/>
      <c r="K484" s="1"/>
      <c r="L484" s="1"/>
      <c r="M484" s="1"/>
      <c r="N484" s="1"/>
      <c r="O484" s="1"/>
      <c r="P484" s="1"/>
      <c r="Q484" s="1"/>
      <c r="R484" s="1"/>
      <c r="S484" s="1"/>
      <c r="T484" s="1"/>
      <c r="U484" s="1"/>
      <c r="V484" s="1"/>
      <c r="W484" s="1"/>
      <c r="X484" s="1"/>
      <c r="Y484" s="1"/>
      <c r="Z484" s="1"/>
    </row>
    <row r="485" spans="1:26">
      <c r="A485" s="1"/>
      <c r="B485" s="16"/>
      <c r="C485" s="16"/>
      <c r="D485" s="16"/>
      <c r="E485" s="16"/>
      <c r="F485" s="16"/>
      <c r="G485" s="16"/>
      <c r="K485" s="1"/>
      <c r="L485" s="1"/>
      <c r="M485" s="1"/>
      <c r="N485" s="1"/>
      <c r="O485" s="1"/>
      <c r="P485" s="1"/>
      <c r="Q485" s="1"/>
      <c r="R485" s="1"/>
      <c r="S485" s="1"/>
      <c r="T485" s="1"/>
      <c r="U485" s="1"/>
      <c r="V485" s="1"/>
      <c r="W485" s="1"/>
      <c r="X485" s="1"/>
      <c r="Y485" s="1"/>
      <c r="Z485" s="1"/>
    </row>
    <row r="486" spans="1:26">
      <c r="A486" s="1"/>
      <c r="B486" s="16"/>
      <c r="C486" s="16"/>
      <c r="D486" s="16"/>
      <c r="E486" s="16"/>
      <c r="F486" s="16"/>
      <c r="G486" s="16"/>
      <c r="K486" s="1"/>
      <c r="L486" s="1"/>
      <c r="M486" s="1"/>
      <c r="N486" s="1"/>
      <c r="O486" s="1"/>
      <c r="P486" s="1"/>
      <c r="Q486" s="1"/>
      <c r="R486" s="1"/>
      <c r="S486" s="1"/>
      <c r="T486" s="1"/>
      <c r="U486" s="1"/>
      <c r="V486" s="1"/>
      <c r="W486" s="1"/>
      <c r="X486" s="1"/>
      <c r="Y486" s="1"/>
      <c r="Z486" s="1"/>
    </row>
    <row r="487" spans="1:26">
      <c r="A487" s="1"/>
      <c r="B487" s="16"/>
      <c r="C487" s="16"/>
      <c r="D487" s="16"/>
      <c r="E487" s="16"/>
      <c r="F487" s="16"/>
      <c r="G487" s="16"/>
      <c r="K487" s="1"/>
      <c r="L487" s="1"/>
      <c r="M487" s="1"/>
      <c r="N487" s="1"/>
      <c r="O487" s="1"/>
      <c r="P487" s="1"/>
      <c r="Q487" s="1"/>
      <c r="R487" s="1"/>
      <c r="S487" s="1"/>
      <c r="T487" s="1"/>
      <c r="U487" s="1"/>
      <c r="V487" s="1"/>
      <c r="W487" s="1"/>
      <c r="X487" s="1"/>
      <c r="Y487" s="1"/>
      <c r="Z487" s="1"/>
    </row>
    <row r="488" spans="1:26">
      <c r="A488" s="1"/>
      <c r="B488" s="16"/>
      <c r="C488" s="16"/>
      <c r="D488" s="16"/>
      <c r="E488" s="16"/>
      <c r="F488" s="16"/>
      <c r="G488" s="16"/>
      <c r="K488" s="1"/>
      <c r="L488" s="1"/>
      <c r="M488" s="1"/>
      <c r="N488" s="1"/>
      <c r="O488" s="1"/>
      <c r="P488" s="1"/>
      <c r="Q488" s="1"/>
      <c r="R488" s="1"/>
      <c r="S488" s="1"/>
      <c r="T488" s="1"/>
      <c r="U488" s="1"/>
      <c r="V488" s="1"/>
      <c r="W488" s="1"/>
      <c r="X488" s="1"/>
      <c r="Y488" s="1"/>
      <c r="Z488" s="1"/>
    </row>
    <row r="489" spans="1:26">
      <c r="A489" s="1"/>
      <c r="B489" s="16"/>
      <c r="C489" s="16"/>
      <c r="D489" s="16"/>
      <c r="E489" s="16"/>
      <c r="F489" s="16"/>
      <c r="G489" s="16"/>
      <c r="K489" s="1"/>
      <c r="L489" s="1"/>
      <c r="M489" s="1"/>
      <c r="N489" s="1"/>
      <c r="O489" s="1"/>
      <c r="P489" s="1"/>
      <c r="Q489" s="1"/>
      <c r="R489" s="1"/>
      <c r="S489" s="1"/>
      <c r="T489" s="1"/>
      <c r="U489" s="1"/>
      <c r="V489" s="1"/>
      <c r="W489" s="1"/>
      <c r="X489" s="1"/>
      <c r="Y489" s="1"/>
      <c r="Z489" s="1"/>
    </row>
    <row r="490" spans="1:26">
      <c r="A490" s="1"/>
      <c r="B490" s="16"/>
      <c r="C490" s="16"/>
      <c r="D490" s="16"/>
      <c r="E490" s="16"/>
      <c r="F490" s="16"/>
      <c r="G490" s="16"/>
      <c r="K490" s="1"/>
      <c r="L490" s="1"/>
      <c r="M490" s="1"/>
      <c r="N490" s="1"/>
      <c r="O490" s="1"/>
      <c r="P490" s="1"/>
      <c r="Q490" s="1"/>
      <c r="R490" s="1"/>
      <c r="S490" s="1"/>
      <c r="T490" s="1"/>
      <c r="U490" s="1"/>
      <c r="V490" s="1"/>
      <c r="W490" s="1"/>
      <c r="X490" s="1"/>
      <c r="Y490" s="1"/>
      <c r="Z490" s="1"/>
    </row>
    <row r="491" spans="1:26">
      <c r="A491" s="1"/>
      <c r="B491" s="16"/>
      <c r="C491" s="16"/>
      <c r="D491" s="16"/>
      <c r="E491" s="16"/>
      <c r="F491" s="16"/>
      <c r="G491" s="16"/>
      <c r="K491" s="1"/>
      <c r="L491" s="1"/>
      <c r="M491" s="1"/>
      <c r="N491" s="1"/>
      <c r="O491" s="1"/>
      <c r="P491" s="1"/>
      <c r="Q491" s="1"/>
      <c r="R491" s="1"/>
      <c r="S491" s="1"/>
      <c r="T491" s="1"/>
      <c r="U491" s="1"/>
      <c r="V491" s="1"/>
      <c r="W491" s="1"/>
      <c r="X491" s="1"/>
      <c r="Y491" s="1"/>
      <c r="Z491" s="1"/>
    </row>
    <row r="492" spans="1:26">
      <c r="A492" s="1"/>
      <c r="B492" s="16"/>
      <c r="C492" s="16"/>
      <c r="D492" s="16"/>
      <c r="E492" s="16"/>
      <c r="F492" s="16"/>
      <c r="G492" s="16"/>
      <c r="K492" s="1"/>
      <c r="L492" s="1"/>
      <c r="M492" s="1"/>
      <c r="N492" s="1"/>
      <c r="O492" s="1"/>
      <c r="P492" s="1"/>
      <c r="Q492" s="1"/>
      <c r="R492" s="1"/>
      <c r="S492" s="1"/>
      <c r="T492" s="1"/>
      <c r="U492" s="1"/>
      <c r="V492" s="1"/>
      <c r="W492" s="1"/>
      <c r="X492" s="1"/>
      <c r="Y492" s="1"/>
      <c r="Z492" s="1"/>
    </row>
    <row r="493" spans="1:26">
      <c r="A493" s="1"/>
      <c r="B493" s="16"/>
      <c r="C493" s="16"/>
      <c r="D493" s="16"/>
      <c r="E493" s="16"/>
      <c r="F493" s="16"/>
      <c r="G493" s="16"/>
      <c r="K493" s="1"/>
      <c r="L493" s="1"/>
      <c r="M493" s="1"/>
      <c r="N493" s="1"/>
      <c r="O493" s="1"/>
      <c r="P493" s="1"/>
      <c r="Q493" s="1"/>
      <c r="R493" s="1"/>
      <c r="S493" s="1"/>
      <c r="T493" s="1"/>
      <c r="U493" s="1"/>
      <c r="V493" s="1"/>
      <c r="W493" s="1"/>
      <c r="X493" s="1"/>
      <c r="Y493" s="1"/>
      <c r="Z493" s="1"/>
    </row>
    <row r="494" spans="1:26">
      <c r="A494" s="1"/>
      <c r="B494" s="16"/>
      <c r="C494" s="16"/>
      <c r="D494" s="16"/>
      <c r="E494" s="16"/>
      <c r="F494" s="16"/>
      <c r="G494" s="16"/>
      <c r="K494" s="1"/>
      <c r="L494" s="1"/>
      <c r="M494" s="1"/>
      <c r="N494" s="1"/>
      <c r="O494" s="1"/>
      <c r="P494" s="1"/>
      <c r="Q494" s="1"/>
      <c r="R494" s="1"/>
      <c r="S494" s="1"/>
      <c r="T494" s="1"/>
      <c r="U494" s="1"/>
      <c r="V494" s="1"/>
      <c r="W494" s="1"/>
      <c r="X494" s="1"/>
      <c r="Y494" s="1"/>
      <c r="Z494" s="1"/>
    </row>
    <row r="495" spans="1:26">
      <c r="A495" s="1"/>
      <c r="B495" s="16"/>
      <c r="C495" s="16"/>
      <c r="D495" s="16"/>
      <c r="E495" s="16"/>
      <c r="F495" s="16"/>
      <c r="G495" s="16"/>
      <c r="K495" s="1"/>
      <c r="L495" s="1"/>
      <c r="M495" s="1"/>
      <c r="N495" s="1"/>
      <c r="O495" s="1"/>
      <c r="P495" s="1"/>
      <c r="Q495" s="1"/>
      <c r="R495" s="1"/>
      <c r="S495" s="1"/>
      <c r="T495" s="1"/>
      <c r="U495" s="1"/>
      <c r="V495" s="1"/>
      <c r="W495" s="1"/>
      <c r="X495" s="1"/>
      <c r="Y495" s="1"/>
      <c r="Z495" s="1"/>
    </row>
    <row r="496" spans="1:26">
      <c r="A496" s="1"/>
      <c r="B496" s="16"/>
      <c r="C496" s="16"/>
      <c r="D496" s="16"/>
      <c r="E496" s="16"/>
      <c r="F496" s="16"/>
      <c r="G496" s="16"/>
      <c r="K496" s="1"/>
      <c r="L496" s="1"/>
      <c r="M496" s="1"/>
      <c r="N496" s="1"/>
      <c r="O496" s="1"/>
      <c r="P496" s="1"/>
      <c r="Q496" s="1"/>
      <c r="R496" s="1"/>
      <c r="S496" s="1"/>
      <c r="T496" s="1"/>
      <c r="U496" s="1"/>
      <c r="V496" s="1"/>
      <c r="W496" s="1"/>
      <c r="X496" s="1"/>
      <c r="Y496" s="1"/>
      <c r="Z496" s="1"/>
    </row>
    <row r="497" spans="1:26">
      <c r="A497" s="1"/>
      <c r="B497" s="16"/>
      <c r="C497" s="16"/>
      <c r="D497" s="16"/>
      <c r="E497" s="16"/>
      <c r="F497" s="16"/>
      <c r="G497" s="16"/>
      <c r="K497" s="1"/>
      <c r="L497" s="1"/>
      <c r="M497" s="1"/>
      <c r="N497" s="1"/>
      <c r="O497" s="1"/>
      <c r="P497" s="1"/>
      <c r="Q497" s="1"/>
      <c r="R497" s="1"/>
      <c r="S497" s="1"/>
      <c r="T497" s="1"/>
      <c r="U497" s="1"/>
      <c r="V497" s="1"/>
      <c r="W497" s="1"/>
      <c r="X497" s="1"/>
      <c r="Y497" s="1"/>
      <c r="Z497" s="1"/>
    </row>
    <row r="498" spans="1:26">
      <c r="A498" s="1"/>
      <c r="B498" s="16"/>
      <c r="C498" s="16"/>
      <c r="D498" s="16"/>
      <c r="E498" s="16"/>
      <c r="F498" s="16"/>
      <c r="G498" s="16"/>
      <c r="K498" s="1"/>
      <c r="L498" s="1"/>
      <c r="M498" s="1"/>
      <c r="N498" s="1"/>
      <c r="O498" s="1"/>
      <c r="P498" s="1"/>
      <c r="Q498" s="1"/>
      <c r="R498" s="1"/>
      <c r="S498" s="1"/>
      <c r="T498" s="1"/>
      <c r="U498" s="1"/>
      <c r="V498" s="1"/>
      <c r="W498" s="1"/>
      <c r="X498" s="1"/>
      <c r="Y498" s="1"/>
      <c r="Z498" s="1"/>
    </row>
    <row r="499" spans="1:26">
      <c r="A499" s="1"/>
      <c r="B499" s="16"/>
      <c r="C499" s="16"/>
      <c r="D499" s="16"/>
      <c r="E499" s="16"/>
      <c r="F499" s="16"/>
      <c r="G499" s="16"/>
      <c r="K499" s="1"/>
      <c r="L499" s="1"/>
      <c r="M499" s="1"/>
      <c r="N499" s="1"/>
      <c r="O499" s="1"/>
      <c r="P499" s="1"/>
      <c r="Q499" s="1"/>
      <c r="R499" s="1"/>
      <c r="S499" s="1"/>
      <c r="T499" s="1"/>
      <c r="U499" s="1"/>
      <c r="V499" s="1"/>
      <c r="W499" s="1"/>
      <c r="X499" s="1"/>
      <c r="Y499" s="1"/>
      <c r="Z499" s="1"/>
    </row>
    <row r="500" spans="1:26">
      <c r="A500" s="1"/>
      <c r="B500" s="16"/>
      <c r="C500" s="16"/>
      <c r="D500" s="16"/>
      <c r="E500" s="16"/>
      <c r="F500" s="16"/>
      <c r="G500" s="16"/>
      <c r="K500" s="1"/>
      <c r="L500" s="1"/>
      <c r="M500" s="1"/>
      <c r="N500" s="1"/>
      <c r="O500" s="1"/>
      <c r="P500" s="1"/>
      <c r="Q500" s="1"/>
      <c r="R500" s="1"/>
      <c r="S500" s="1"/>
      <c r="T500" s="1"/>
      <c r="U500" s="1"/>
      <c r="V500" s="1"/>
      <c r="W500" s="1"/>
      <c r="X500" s="1"/>
      <c r="Y500" s="1"/>
      <c r="Z500" s="1"/>
    </row>
  </sheetData>
  <pageMargins left="0.75" right="0.75" top="1" bottom="1" header="0" footer="0"/>
  <pageSetup paperSize="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687EA9-3CB7-40A9-8A36-CE2445009A60}">
  <sheetPr codeName="Sheet10"/>
  <dimension ref="A1:M202"/>
  <sheetViews>
    <sheetView workbookViewId="0"/>
  </sheetViews>
  <sheetFormatPr defaultRowHeight="12.75"/>
  <cols>
    <col min="1" max="1" width="15.7109375" style="70" customWidth="1"/>
    <col min="2" max="6" width="15.7109375" style="67" customWidth="1"/>
    <col min="7" max="7" width="21.28515625" style="67" customWidth="1"/>
    <col min="8" max="8" width="18.140625" style="67" customWidth="1"/>
    <col min="9" max="9" width="20" style="67" customWidth="1"/>
    <col min="10" max="13" width="15.7109375" style="67" customWidth="1"/>
    <col min="14" max="16384" width="9.140625" style="67"/>
  </cols>
  <sheetData>
    <row r="1" spans="1:13" ht="78" customHeight="1" thickBot="1">
      <c r="A1" s="62" t="s">
        <v>4071</v>
      </c>
      <c r="B1" s="62" t="s">
        <v>4072</v>
      </c>
      <c r="C1" s="62" t="s">
        <v>4073</v>
      </c>
      <c r="D1" s="62" t="s">
        <v>4074</v>
      </c>
      <c r="E1" s="62" t="s">
        <v>4075</v>
      </c>
      <c r="F1" s="62" t="s">
        <v>4076</v>
      </c>
      <c r="G1" s="63" t="s">
        <v>4077</v>
      </c>
      <c r="H1" s="64" t="s">
        <v>4078</v>
      </c>
      <c r="I1" s="64" t="s">
        <v>4079</v>
      </c>
      <c r="J1" s="65" t="s">
        <v>4080</v>
      </c>
      <c r="K1" s="63" t="s">
        <v>4081</v>
      </c>
      <c r="L1" s="66" t="s">
        <v>4082</v>
      </c>
      <c r="M1" s="63" t="s">
        <v>4083</v>
      </c>
    </row>
    <row r="2" spans="1:13" ht="15.75" customHeight="1">
      <c r="A2" s="68" t="s">
        <v>4084</v>
      </c>
      <c r="B2" s="68" t="s">
        <v>4085</v>
      </c>
      <c r="C2" s="68" t="s">
        <v>4086</v>
      </c>
      <c r="D2" s="68" t="s">
        <v>4087</v>
      </c>
      <c r="E2" s="68" t="s">
        <v>4088</v>
      </c>
      <c r="F2" s="68" t="s">
        <v>4089</v>
      </c>
      <c r="G2" s="68" t="s">
        <v>4090</v>
      </c>
      <c r="H2" s="68" t="s">
        <v>4091</v>
      </c>
      <c r="I2" s="69" t="s">
        <v>4092</v>
      </c>
      <c r="J2" s="68" t="s">
        <v>4093</v>
      </c>
      <c r="K2" s="68" t="s">
        <v>4094</v>
      </c>
      <c r="L2" s="68" t="s">
        <v>4095</v>
      </c>
      <c r="M2" s="68" t="s">
        <v>4096</v>
      </c>
    </row>
    <row r="3" spans="1:13">
      <c r="A3" s="70">
        <v>252</v>
      </c>
      <c r="B3" s="71">
        <v>168</v>
      </c>
      <c r="C3" s="71">
        <v>2715</v>
      </c>
      <c r="D3" s="71">
        <v>6</v>
      </c>
      <c r="E3" s="71">
        <v>2</v>
      </c>
      <c r="F3" s="72">
        <v>28</v>
      </c>
      <c r="G3" s="72" t="s">
        <v>4097</v>
      </c>
      <c r="H3" s="72" t="s">
        <v>4098</v>
      </c>
      <c r="I3" s="72" t="s">
        <v>4098</v>
      </c>
      <c r="J3" s="71">
        <v>8</v>
      </c>
      <c r="K3" s="72" t="s">
        <v>4099</v>
      </c>
      <c r="L3" s="72">
        <v>5</v>
      </c>
      <c r="M3" s="71" t="s">
        <v>4100</v>
      </c>
    </row>
    <row r="4" spans="1:13">
      <c r="A4" s="70">
        <v>221</v>
      </c>
      <c r="B4" s="71">
        <v>170</v>
      </c>
      <c r="C4" s="71">
        <v>3004</v>
      </c>
      <c r="D4" s="71">
        <v>3</v>
      </c>
      <c r="E4" s="71">
        <v>3</v>
      </c>
      <c r="F4" s="72">
        <v>48</v>
      </c>
      <c r="G4" s="72" t="s">
        <v>4101</v>
      </c>
      <c r="H4" s="72" t="s">
        <v>4098</v>
      </c>
      <c r="I4" s="72" t="s">
        <v>4102</v>
      </c>
      <c r="J4" s="71">
        <v>1</v>
      </c>
      <c r="K4" s="72" t="s">
        <v>4098</v>
      </c>
      <c r="L4" s="72">
        <v>0</v>
      </c>
      <c r="M4" s="71" t="s">
        <v>4103</v>
      </c>
    </row>
    <row r="5" spans="1:13">
      <c r="A5" s="70">
        <v>251</v>
      </c>
      <c r="B5" s="71">
        <v>210</v>
      </c>
      <c r="C5" s="71">
        <v>2640</v>
      </c>
      <c r="D5" s="71">
        <v>5</v>
      </c>
      <c r="E5" s="71">
        <v>3</v>
      </c>
      <c r="F5" s="72">
        <v>36</v>
      </c>
      <c r="G5" s="72" t="s">
        <v>4101</v>
      </c>
      <c r="H5" s="72" t="s">
        <v>4102</v>
      </c>
      <c r="I5" s="72" t="s">
        <v>4102</v>
      </c>
      <c r="J5" s="71">
        <v>0</v>
      </c>
      <c r="K5" s="72" t="s">
        <v>4098</v>
      </c>
      <c r="L5" s="72">
        <v>0</v>
      </c>
      <c r="M5" s="71" t="s">
        <v>4104</v>
      </c>
    </row>
    <row r="6" spans="1:13">
      <c r="A6" s="70">
        <v>232</v>
      </c>
      <c r="B6" s="71">
        <v>210</v>
      </c>
      <c r="C6" s="71">
        <v>2726</v>
      </c>
      <c r="D6" s="71">
        <v>5</v>
      </c>
      <c r="E6" s="71">
        <v>2</v>
      </c>
      <c r="F6" s="72">
        <v>37</v>
      </c>
      <c r="G6" s="72" t="s">
        <v>4097</v>
      </c>
      <c r="H6" s="72" t="s">
        <v>4098</v>
      </c>
      <c r="I6" s="72" t="s">
        <v>4098</v>
      </c>
      <c r="J6" s="71">
        <v>8</v>
      </c>
      <c r="K6" s="72" t="s">
        <v>4098</v>
      </c>
      <c r="L6" s="72">
        <v>6</v>
      </c>
      <c r="M6" s="71" t="s">
        <v>4104</v>
      </c>
    </row>
    <row r="7" spans="1:13">
      <c r="A7" s="70">
        <v>191</v>
      </c>
      <c r="B7" s="71">
        <v>170</v>
      </c>
      <c r="C7" s="71">
        <v>2611</v>
      </c>
      <c r="D7" s="71">
        <v>3</v>
      </c>
      <c r="E7" s="71">
        <v>2</v>
      </c>
      <c r="F7" s="72">
        <v>63</v>
      </c>
      <c r="G7" s="72" t="s">
        <v>4097</v>
      </c>
      <c r="H7" s="72" t="s">
        <v>4098</v>
      </c>
      <c r="I7" s="72" t="s">
        <v>4102</v>
      </c>
      <c r="J7" s="71">
        <v>9</v>
      </c>
      <c r="K7" s="72" t="s">
        <v>4098</v>
      </c>
      <c r="L7" s="72">
        <v>0</v>
      </c>
      <c r="M7" s="71" t="s">
        <v>4103</v>
      </c>
    </row>
    <row r="8" spans="1:13">
      <c r="A8" s="70">
        <v>193</v>
      </c>
      <c r="B8" s="71">
        <v>171</v>
      </c>
      <c r="C8" s="71">
        <v>2908</v>
      </c>
      <c r="D8" s="71">
        <v>5</v>
      </c>
      <c r="E8" s="71">
        <v>4</v>
      </c>
      <c r="F8" s="72">
        <v>45</v>
      </c>
      <c r="G8" s="72" t="s">
        <v>4097</v>
      </c>
      <c r="H8" s="72" t="s">
        <v>4098</v>
      </c>
      <c r="I8" s="72" t="s">
        <v>4098</v>
      </c>
      <c r="J8" s="71">
        <v>8</v>
      </c>
      <c r="K8" s="72" t="s">
        <v>4098</v>
      </c>
      <c r="L8" s="72">
        <v>7</v>
      </c>
      <c r="M8" s="71" t="s">
        <v>4100</v>
      </c>
    </row>
    <row r="9" spans="1:13">
      <c r="A9" s="70">
        <v>230</v>
      </c>
      <c r="B9" s="71">
        <v>187</v>
      </c>
      <c r="C9" s="71">
        <v>2226</v>
      </c>
      <c r="D9" s="71">
        <v>6</v>
      </c>
      <c r="E9" s="71">
        <v>1</v>
      </c>
      <c r="F9" s="72">
        <v>28</v>
      </c>
      <c r="G9" s="72" t="s">
        <v>4101</v>
      </c>
      <c r="H9" s="72" t="s">
        <v>4102</v>
      </c>
      <c r="I9" s="72" t="s">
        <v>4102</v>
      </c>
      <c r="J9" s="71">
        <v>8</v>
      </c>
      <c r="K9" s="72" t="s">
        <v>4098</v>
      </c>
      <c r="L9" s="72">
        <v>0</v>
      </c>
      <c r="M9" s="71" t="s">
        <v>4100</v>
      </c>
    </row>
    <row r="10" spans="1:13">
      <c r="A10" s="70">
        <v>211</v>
      </c>
      <c r="B10" s="71">
        <v>200</v>
      </c>
      <c r="C10" s="71">
        <v>2745</v>
      </c>
      <c r="D10" s="71">
        <v>3</v>
      </c>
      <c r="E10" s="71">
        <v>4</v>
      </c>
      <c r="F10" s="72">
        <v>34</v>
      </c>
      <c r="G10" s="72" t="s">
        <v>4097</v>
      </c>
      <c r="H10" s="72" t="s">
        <v>4102</v>
      </c>
      <c r="I10" s="72" t="s">
        <v>4102</v>
      </c>
      <c r="J10" s="71">
        <v>0</v>
      </c>
      <c r="K10" s="72" t="s">
        <v>4098</v>
      </c>
      <c r="L10" s="72">
        <v>0</v>
      </c>
      <c r="M10" s="71" t="s">
        <v>4103</v>
      </c>
    </row>
    <row r="11" spans="1:13">
      <c r="A11" s="70">
        <v>169</v>
      </c>
      <c r="B11" s="71">
        <v>129</v>
      </c>
      <c r="C11" s="71">
        <v>2625</v>
      </c>
      <c r="D11" s="71">
        <v>3</v>
      </c>
      <c r="E11" s="71">
        <v>3</v>
      </c>
      <c r="F11" s="72">
        <v>41</v>
      </c>
      <c r="G11" s="72" t="s">
        <v>4097</v>
      </c>
      <c r="H11" s="72" t="s">
        <v>4098</v>
      </c>
      <c r="I11" s="72" t="s">
        <v>4098</v>
      </c>
      <c r="J11" s="71">
        <v>4</v>
      </c>
      <c r="K11" s="72" t="s">
        <v>4099</v>
      </c>
      <c r="L11" s="72">
        <v>4</v>
      </c>
      <c r="M11" s="71" t="s">
        <v>4104</v>
      </c>
    </row>
    <row r="12" spans="1:13">
      <c r="A12" s="70">
        <v>219</v>
      </c>
      <c r="B12" s="71">
        <v>204</v>
      </c>
      <c r="C12" s="71">
        <v>2610</v>
      </c>
      <c r="D12" s="71">
        <v>4</v>
      </c>
      <c r="E12" s="71">
        <v>2</v>
      </c>
      <c r="F12" s="72">
        <v>28</v>
      </c>
      <c r="G12" s="72" t="s">
        <v>4097</v>
      </c>
      <c r="H12" s="72" t="s">
        <v>4102</v>
      </c>
      <c r="I12" s="72" t="s">
        <v>4102</v>
      </c>
      <c r="J12" s="71">
        <v>3</v>
      </c>
      <c r="K12" s="72" t="s">
        <v>4098</v>
      </c>
      <c r="L12" s="72">
        <v>0</v>
      </c>
      <c r="M12" s="71" t="s">
        <v>4104</v>
      </c>
    </row>
    <row r="13" spans="1:13">
      <c r="A13" s="70">
        <v>239</v>
      </c>
      <c r="B13" s="71">
        <v>169</v>
      </c>
      <c r="C13" s="71">
        <v>3215</v>
      </c>
      <c r="D13" s="71">
        <v>5</v>
      </c>
      <c r="E13" s="71">
        <v>5</v>
      </c>
      <c r="F13" s="72">
        <v>39</v>
      </c>
      <c r="G13" s="72" t="s">
        <v>4097</v>
      </c>
      <c r="H13" s="72" t="s">
        <v>4102</v>
      </c>
      <c r="I13" s="72" t="s">
        <v>4102</v>
      </c>
      <c r="J13" s="71">
        <v>6</v>
      </c>
      <c r="K13" s="72" t="s">
        <v>4098</v>
      </c>
      <c r="L13" s="72">
        <v>1</v>
      </c>
      <c r="M13" s="71" t="s">
        <v>4100</v>
      </c>
    </row>
    <row r="14" spans="1:13">
      <c r="A14" s="70">
        <v>233</v>
      </c>
      <c r="B14" s="71">
        <v>248</v>
      </c>
      <c r="C14" s="71">
        <v>3049</v>
      </c>
      <c r="D14" s="71">
        <v>5</v>
      </c>
      <c r="E14" s="71">
        <v>4</v>
      </c>
      <c r="F14" s="72">
        <v>43</v>
      </c>
      <c r="G14" s="72" t="s">
        <v>4097</v>
      </c>
      <c r="H14" s="72" t="s">
        <v>4102</v>
      </c>
      <c r="I14" s="72" t="s">
        <v>4102</v>
      </c>
      <c r="J14" s="71">
        <v>6</v>
      </c>
      <c r="K14" s="72" t="s">
        <v>4098</v>
      </c>
      <c r="L14" s="72">
        <v>5</v>
      </c>
      <c r="M14" s="71" t="s">
        <v>4100</v>
      </c>
    </row>
    <row r="15" spans="1:13">
      <c r="A15" s="70">
        <v>252</v>
      </c>
      <c r="B15" s="71">
        <v>206</v>
      </c>
      <c r="C15" s="71">
        <v>2979</v>
      </c>
      <c r="D15" s="71">
        <v>5</v>
      </c>
      <c r="E15" s="71">
        <v>3</v>
      </c>
      <c r="F15" s="72">
        <v>43</v>
      </c>
      <c r="G15" s="72" t="s">
        <v>4097</v>
      </c>
      <c r="H15" s="72" t="s">
        <v>4098</v>
      </c>
      <c r="I15" s="72" t="s">
        <v>4102</v>
      </c>
      <c r="J15" s="71">
        <v>4</v>
      </c>
      <c r="K15" s="72" t="s">
        <v>4098</v>
      </c>
      <c r="L15" s="72">
        <v>0</v>
      </c>
      <c r="M15" s="71" t="s">
        <v>4104</v>
      </c>
    </row>
    <row r="16" spans="1:13">
      <c r="A16" s="70">
        <v>236</v>
      </c>
      <c r="B16" s="71">
        <v>189</v>
      </c>
      <c r="C16" s="71">
        <v>2352</v>
      </c>
      <c r="D16" s="71">
        <v>5</v>
      </c>
      <c r="E16" s="71">
        <v>3</v>
      </c>
      <c r="F16" s="72">
        <v>43</v>
      </c>
      <c r="G16" s="72" t="s">
        <v>4097</v>
      </c>
      <c r="H16" s="72" t="s">
        <v>4098</v>
      </c>
      <c r="I16" s="72" t="s">
        <v>4102</v>
      </c>
      <c r="J16" s="71">
        <v>5</v>
      </c>
      <c r="K16" s="72" t="s">
        <v>4098</v>
      </c>
      <c r="L16" s="72">
        <v>0</v>
      </c>
      <c r="M16" s="71" t="s">
        <v>4103</v>
      </c>
    </row>
    <row r="17" spans="1:13">
      <c r="A17" s="70">
        <v>192</v>
      </c>
      <c r="B17" s="71">
        <v>136</v>
      </c>
      <c r="C17" s="71">
        <v>1752</v>
      </c>
      <c r="D17" s="71">
        <v>3</v>
      </c>
      <c r="E17" s="71">
        <v>1</v>
      </c>
      <c r="F17" s="72">
        <v>31</v>
      </c>
      <c r="G17" s="72" t="s">
        <v>4097</v>
      </c>
      <c r="H17" s="72" t="s">
        <v>4098</v>
      </c>
      <c r="I17" s="72" t="s">
        <v>4098</v>
      </c>
      <c r="J17" s="71">
        <v>8</v>
      </c>
      <c r="K17" s="72" t="s">
        <v>4099</v>
      </c>
      <c r="L17" s="72">
        <v>6</v>
      </c>
      <c r="M17" s="71" t="s">
        <v>4104</v>
      </c>
    </row>
    <row r="18" spans="1:13">
      <c r="A18" s="70">
        <v>209</v>
      </c>
      <c r="B18" s="71">
        <v>209</v>
      </c>
      <c r="C18" s="71">
        <v>2730</v>
      </c>
      <c r="D18" s="71">
        <v>4</v>
      </c>
      <c r="E18" s="71">
        <v>2</v>
      </c>
      <c r="F18" s="72">
        <v>40</v>
      </c>
      <c r="G18" s="72" t="s">
        <v>4097</v>
      </c>
      <c r="H18" s="72" t="s">
        <v>4098</v>
      </c>
      <c r="I18" s="72" t="s">
        <v>4102</v>
      </c>
      <c r="J18" s="71">
        <v>8</v>
      </c>
      <c r="K18" s="72" t="s">
        <v>4098</v>
      </c>
      <c r="L18" s="72">
        <v>0</v>
      </c>
      <c r="M18" s="71" t="s">
        <v>4104</v>
      </c>
    </row>
    <row r="19" spans="1:13">
      <c r="A19" s="70">
        <v>218</v>
      </c>
      <c r="B19" s="71">
        <v>192</v>
      </c>
      <c r="C19" s="71">
        <v>2918</v>
      </c>
      <c r="D19" s="71">
        <v>4</v>
      </c>
      <c r="E19" s="71">
        <v>4</v>
      </c>
      <c r="F19" s="72">
        <v>41</v>
      </c>
      <c r="G19" s="72" t="s">
        <v>4097</v>
      </c>
      <c r="H19" s="72" t="s">
        <v>4098</v>
      </c>
      <c r="I19" s="72" t="s">
        <v>4102</v>
      </c>
      <c r="J19" s="71">
        <v>1</v>
      </c>
      <c r="K19" s="72" t="s">
        <v>4098</v>
      </c>
      <c r="L19" s="72">
        <v>0</v>
      </c>
      <c r="M19" s="71" t="s">
        <v>4103</v>
      </c>
    </row>
    <row r="20" spans="1:13">
      <c r="A20" s="70">
        <v>238</v>
      </c>
      <c r="B20" s="71">
        <v>201</v>
      </c>
      <c r="C20" s="71">
        <v>2546</v>
      </c>
      <c r="D20" s="71">
        <v>4</v>
      </c>
      <c r="E20" s="71">
        <v>2</v>
      </c>
      <c r="F20" s="72">
        <v>29</v>
      </c>
      <c r="G20" s="72" t="s">
        <v>4097</v>
      </c>
      <c r="H20" s="72" t="s">
        <v>4098</v>
      </c>
      <c r="I20" s="72" t="s">
        <v>4102</v>
      </c>
      <c r="J20" s="71">
        <v>1</v>
      </c>
      <c r="K20" s="72" t="s">
        <v>4098</v>
      </c>
      <c r="L20" s="72">
        <v>0</v>
      </c>
      <c r="M20" s="71" t="s">
        <v>4103</v>
      </c>
    </row>
    <row r="21" spans="1:13">
      <c r="A21" s="70">
        <v>203</v>
      </c>
      <c r="B21" s="71">
        <v>141</v>
      </c>
      <c r="C21" s="71">
        <v>3068</v>
      </c>
      <c r="D21" s="71">
        <v>5</v>
      </c>
      <c r="E21" s="71">
        <v>3</v>
      </c>
      <c r="F21" s="72">
        <v>47</v>
      </c>
      <c r="G21" s="72" t="s">
        <v>4097</v>
      </c>
      <c r="H21" s="72" t="s">
        <v>4098</v>
      </c>
      <c r="I21" s="72" t="s">
        <v>4098</v>
      </c>
      <c r="J21" s="71">
        <v>8</v>
      </c>
      <c r="K21" s="72" t="s">
        <v>4098</v>
      </c>
      <c r="L21" s="72">
        <v>7</v>
      </c>
      <c r="M21" s="71" t="s">
        <v>4100</v>
      </c>
    </row>
    <row r="22" spans="1:13">
      <c r="A22" s="70">
        <v>288</v>
      </c>
      <c r="B22" s="71">
        <v>233</v>
      </c>
      <c r="C22" s="71">
        <v>3677</v>
      </c>
      <c r="D22" s="71">
        <v>7</v>
      </c>
      <c r="E22" s="71">
        <v>5</v>
      </c>
      <c r="F22" s="72">
        <v>40</v>
      </c>
      <c r="G22" s="72" t="s">
        <v>4097</v>
      </c>
      <c r="H22" s="72" t="s">
        <v>4098</v>
      </c>
      <c r="I22" s="72" t="s">
        <v>4102</v>
      </c>
      <c r="J22" s="71">
        <v>9</v>
      </c>
      <c r="K22" s="72" t="s">
        <v>4098</v>
      </c>
      <c r="L22" s="72">
        <v>0</v>
      </c>
      <c r="M22" s="71" t="s">
        <v>4100</v>
      </c>
    </row>
    <row r="23" spans="1:13">
      <c r="A23" s="70">
        <v>246</v>
      </c>
      <c r="B23" s="71">
        <v>221</v>
      </c>
      <c r="C23" s="71">
        <v>2557</v>
      </c>
      <c r="D23" s="71">
        <v>4</v>
      </c>
      <c r="E23" s="71">
        <v>1</v>
      </c>
      <c r="F23" s="72">
        <v>67</v>
      </c>
      <c r="G23" s="72" t="s">
        <v>4097</v>
      </c>
      <c r="H23" s="72" t="s">
        <v>4098</v>
      </c>
      <c r="I23" s="72" t="s">
        <v>4102</v>
      </c>
      <c r="J23" s="71">
        <v>6</v>
      </c>
      <c r="K23" s="72" t="s">
        <v>4099</v>
      </c>
      <c r="L23" s="72">
        <v>0</v>
      </c>
      <c r="M23" s="71" t="s">
        <v>4104</v>
      </c>
    </row>
    <row r="24" spans="1:13">
      <c r="A24" s="70">
        <v>231</v>
      </c>
      <c r="B24" s="71">
        <v>216</v>
      </c>
      <c r="C24" s="71">
        <v>3064</v>
      </c>
      <c r="D24" s="71">
        <v>4</v>
      </c>
      <c r="E24" s="71">
        <v>3</v>
      </c>
      <c r="F24" s="72">
        <v>34</v>
      </c>
      <c r="G24" s="72" t="s">
        <v>4097</v>
      </c>
      <c r="H24" s="72" t="s">
        <v>4098</v>
      </c>
      <c r="I24" s="72" t="s">
        <v>4102</v>
      </c>
      <c r="J24" s="71">
        <v>6</v>
      </c>
      <c r="K24" s="72" t="s">
        <v>4099</v>
      </c>
      <c r="L24" s="72">
        <v>0</v>
      </c>
      <c r="M24" s="71" t="s">
        <v>4104</v>
      </c>
    </row>
    <row r="25" spans="1:13">
      <c r="A25" s="70">
        <v>218</v>
      </c>
      <c r="B25" s="71">
        <v>178</v>
      </c>
      <c r="C25" s="71">
        <v>2675</v>
      </c>
      <c r="D25" s="71">
        <v>5</v>
      </c>
      <c r="E25" s="71">
        <v>4</v>
      </c>
      <c r="F25" s="72">
        <v>44</v>
      </c>
      <c r="G25" s="72" t="s">
        <v>4097</v>
      </c>
      <c r="H25" s="72" t="s">
        <v>4098</v>
      </c>
      <c r="I25" s="72" t="s">
        <v>4102</v>
      </c>
      <c r="J25" s="71">
        <v>6</v>
      </c>
      <c r="K25" s="72" t="s">
        <v>4098</v>
      </c>
      <c r="L25" s="72">
        <v>0</v>
      </c>
      <c r="M25" s="71" t="s">
        <v>4100</v>
      </c>
    </row>
    <row r="26" spans="1:13">
      <c r="A26" s="70">
        <v>275</v>
      </c>
      <c r="B26" s="71">
        <v>232</v>
      </c>
      <c r="C26" s="71">
        <v>3149</v>
      </c>
      <c r="D26" s="71">
        <v>5</v>
      </c>
      <c r="E26" s="71">
        <v>4</v>
      </c>
      <c r="F26" s="72">
        <v>55</v>
      </c>
      <c r="G26" s="72" t="s">
        <v>4097</v>
      </c>
      <c r="H26" s="72" t="s">
        <v>4098</v>
      </c>
      <c r="I26" s="72" t="s">
        <v>4102</v>
      </c>
      <c r="J26" s="71">
        <v>6</v>
      </c>
      <c r="K26" s="72" t="s">
        <v>4098</v>
      </c>
      <c r="L26" s="72">
        <v>0</v>
      </c>
      <c r="M26" s="71" t="s">
        <v>4104</v>
      </c>
    </row>
    <row r="27" spans="1:13">
      <c r="A27" s="70">
        <v>275</v>
      </c>
      <c r="B27" s="71">
        <v>213</v>
      </c>
      <c r="C27" s="71">
        <v>3474</v>
      </c>
      <c r="D27" s="71">
        <v>5</v>
      </c>
      <c r="E27" s="71">
        <v>4</v>
      </c>
      <c r="F27" s="72">
        <v>38</v>
      </c>
      <c r="G27" s="72" t="s">
        <v>4097</v>
      </c>
      <c r="H27" s="72" t="s">
        <v>4098</v>
      </c>
      <c r="I27" s="72" t="s">
        <v>4098</v>
      </c>
      <c r="J27" s="71">
        <v>10</v>
      </c>
      <c r="K27" s="72" t="s">
        <v>4099</v>
      </c>
      <c r="L27" s="72">
        <v>10</v>
      </c>
      <c r="M27" s="71" t="s">
        <v>4104</v>
      </c>
    </row>
    <row r="28" spans="1:13">
      <c r="A28" s="70">
        <v>253</v>
      </c>
      <c r="B28" s="71">
        <v>219</v>
      </c>
      <c r="C28" s="71">
        <v>3311</v>
      </c>
      <c r="D28" s="71">
        <v>6</v>
      </c>
      <c r="E28" s="71">
        <v>3</v>
      </c>
      <c r="F28" s="72">
        <v>43</v>
      </c>
      <c r="G28" s="72" t="s">
        <v>4097</v>
      </c>
      <c r="H28" s="72" t="s">
        <v>4098</v>
      </c>
      <c r="I28" s="72" t="s">
        <v>4102</v>
      </c>
      <c r="J28" s="71">
        <v>6</v>
      </c>
      <c r="K28" s="72" t="s">
        <v>4098</v>
      </c>
      <c r="L28" s="72">
        <v>0</v>
      </c>
      <c r="M28" s="71" t="s">
        <v>4104</v>
      </c>
    </row>
    <row r="29" spans="1:13">
      <c r="A29" s="70">
        <v>298</v>
      </c>
      <c r="B29" s="71">
        <v>228</v>
      </c>
      <c r="C29" s="71">
        <v>2907</v>
      </c>
      <c r="D29" s="71">
        <v>5</v>
      </c>
      <c r="E29" s="71">
        <v>2</v>
      </c>
      <c r="F29" s="72">
        <v>28</v>
      </c>
      <c r="G29" s="72" t="s">
        <v>4097</v>
      </c>
      <c r="H29" s="72" t="s">
        <v>4098</v>
      </c>
      <c r="I29" s="72" t="s">
        <v>4102</v>
      </c>
      <c r="J29" s="71">
        <v>6</v>
      </c>
      <c r="K29" s="72" t="s">
        <v>4098</v>
      </c>
      <c r="L29" s="72">
        <v>0</v>
      </c>
      <c r="M29" s="71" t="s">
        <v>4104</v>
      </c>
    </row>
    <row r="30" spans="1:13">
      <c r="A30" s="70">
        <v>281</v>
      </c>
      <c r="B30" s="71">
        <v>242</v>
      </c>
      <c r="C30" s="71">
        <v>3579</v>
      </c>
      <c r="D30" s="71">
        <v>5</v>
      </c>
      <c r="E30" s="71">
        <v>3</v>
      </c>
      <c r="F30" s="72">
        <v>35</v>
      </c>
      <c r="G30" s="72" t="s">
        <v>4097</v>
      </c>
      <c r="H30" s="72" t="s">
        <v>4098</v>
      </c>
      <c r="I30" s="72" t="s">
        <v>4102</v>
      </c>
      <c r="J30" s="71">
        <v>6</v>
      </c>
      <c r="K30" s="72" t="s">
        <v>4098</v>
      </c>
      <c r="L30" s="72">
        <v>0</v>
      </c>
      <c r="M30" s="71" t="s">
        <v>4103</v>
      </c>
    </row>
    <row r="31" spans="1:13">
      <c r="A31" s="70">
        <v>283</v>
      </c>
      <c r="B31" s="71">
        <v>222</v>
      </c>
      <c r="C31" s="71">
        <v>3293</v>
      </c>
      <c r="D31" s="71">
        <v>6</v>
      </c>
      <c r="E31" s="71">
        <v>3</v>
      </c>
      <c r="F31" s="72">
        <v>45</v>
      </c>
      <c r="G31" s="72" t="s">
        <v>4097</v>
      </c>
      <c r="H31" s="72" t="s">
        <v>4098</v>
      </c>
      <c r="I31" s="72" t="s">
        <v>4098</v>
      </c>
      <c r="J31" s="71">
        <v>7</v>
      </c>
      <c r="K31" s="72" t="s">
        <v>4098</v>
      </c>
      <c r="L31" s="72">
        <v>7</v>
      </c>
      <c r="M31" s="71" t="s">
        <v>4104</v>
      </c>
    </row>
    <row r="32" spans="1:13">
      <c r="A32" s="70">
        <v>237</v>
      </c>
      <c r="B32" s="71">
        <v>217</v>
      </c>
      <c r="C32" s="71">
        <v>3270</v>
      </c>
      <c r="D32" s="71">
        <v>6</v>
      </c>
      <c r="E32" s="71">
        <v>2</v>
      </c>
      <c r="F32" s="72">
        <v>29</v>
      </c>
      <c r="G32" s="72" t="s">
        <v>4097</v>
      </c>
      <c r="H32" s="72" t="s">
        <v>4098</v>
      </c>
      <c r="I32" s="72" t="s">
        <v>4102</v>
      </c>
      <c r="J32" s="71">
        <v>7</v>
      </c>
      <c r="K32" s="72" t="s">
        <v>4098</v>
      </c>
      <c r="L32" s="72">
        <v>0</v>
      </c>
      <c r="M32" s="71" t="s">
        <v>4100</v>
      </c>
    </row>
    <row r="33" spans="1:13">
      <c r="A33" s="70">
        <v>298</v>
      </c>
      <c r="B33" s="71">
        <v>262</v>
      </c>
      <c r="C33" s="71">
        <v>2758</v>
      </c>
      <c r="D33" s="71">
        <v>7</v>
      </c>
      <c r="E33" s="71">
        <v>3</v>
      </c>
      <c r="F33" s="72">
        <v>36</v>
      </c>
      <c r="G33" s="72" t="s">
        <v>4101</v>
      </c>
      <c r="H33" s="72" t="s">
        <v>4098</v>
      </c>
      <c r="I33" s="72" t="s">
        <v>4102</v>
      </c>
      <c r="J33" s="71">
        <v>7</v>
      </c>
      <c r="K33" s="72" t="s">
        <v>4098</v>
      </c>
      <c r="L33" s="72">
        <v>0</v>
      </c>
      <c r="M33" s="71" t="s">
        <v>4104</v>
      </c>
    </row>
    <row r="34" spans="1:13">
      <c r="A34" s="70">
        <v>268</v>
      </c>
      <c r="B34" s="71">
        <v>263</v>
      </c>
      <c r="C34" s="71">
        <v>3409</v>
      </c>
      <c r="D34" s="71">
        <v>4</v>
      </c>
      <c r="E34" s="71">
        <v>4</v>
      </c>
      <c r="F34" s="72">
        <v>38</v>
      </c>
      <c r="G34" s="72" t="s">
        <v>4097</v>
      </c>
      <c r="H34" s="72" t="s">
        <v>4098</v>
      </c>
      <c r="I34" s="72" t="s">
        <v>4098</v>
      </c>
      <c r="J34" s="71">
        <v>7</v>
      </c>
      <c r="K34" s="72" t="s">
        <v>4098</v>
      </c>
      <c r="L34" s="72">
        <v>9</v>
      </c>
      <c r="M34" s="71" t="s">
        <v>4100</v>
      </c>
    </row>
    <row r="35" spans="1:13">
      <c r="A35" s="70">
        <v>263</v>
      </c>
      <c r="B35" s="71">
        <v>257</v>
      </c>
      <c r="C35" s="71">
        <v>3230</v>
      </c>
      <c r="D35" s="71">
        <v>5</v>
      </c>
      <c r="E35" s="71">
        <v>4</v>
      </c>
      <c r="F35" s="72">
        <v>42</v>
      </c>
      <c r="G35" s="72" t="s">
        <v>4097</v>
      </c>
      <c r="H35" s="72" t="s">
        <v>4098</v>
      </c>
      <c r="I35" s="72" t="s">
        <v>4102</v>
      </c>
      <c r="J35" s="71">
        <v>7</v>
      </c>
      <c r="K35" s="72" t="s">
        <v>4098</v>
      </c>
      <c r="L35" s="72">
        <v>0</v>
      </c>
      <c r="M35" s="71" t="s">
        <v>4103</v>
      </c>
    </row>
    <row r="36" spans="1:13">
      <c r="A36" s="70">
        <v>230</v>
      </c>
      <c r="B36" s="71">
        <v>222</v>
      </c>
      <c r="C36" s="71">
        <v>1456</v>
      </c>
      <c r="D36" s="71">
        <v>5</v>
      </c>
      <c r="E36" s="71">
        <v>1</v>
      </c>
      <c r="F36" s="72">
        <v>26</v>
      </c>
      <c r="G36" s="72" t="s">
        <v>4101</v>
      </c>
      <c r="H36" s="72" t="s">
        <v>4102</v>
      </c>
      <c r="I36" s="72" t="s">
        <v>4102</v>
      </c>
      <c r="J36" s="71">
        <v>0</v>
      </c>
      <c r="K36" s="72" t="s">
        <v>4098</v>
      </c>
      <c r="L36" s="72">
        <v>0</v>
      </c>
      <c r="M36" s="71" t="s">
        <v>4103</v>
      </c>
    </row>
    <row r="37" spans="1:13">
      <c r="A37" s="70">
        <v>280</v>
      </c>
      <c r="B37" s="71">
        <v>301</v>
      </c>
      <c r="C37" s="71">
        <v>3040</v>
      </c>
      <c r="D37" s="71">
        <v>7</v>
      </c>
      <c r="E37" s="71">
        <v>3</v>
      </c>
      <c r="F37" s="72">
        <v>48</v>
      </c>
      <c r="G37" s="72" t="s">
        <v>4097</v>
      </c>
      <c r="H37" s="72" t="s">
        <v>4098</v>
      </c>
      <c r="I37" s="72" t="s">
        <v>4098</v>
      </c>
      <c r="J37" s="71">
        <v>9</v>
      </c>
      <c r="K37" s="72" t="s">
        <v>4098</v>
      </c>
      <c r="L37" s="72">
        <v>10</v>
      </c>
      <c r="M37" s="71" t="s">
        <v>4104</v>
      </c>
    </row>
    <row r="38" spans="1:13">
      <c r="A38" s="70">
        <v>312</v>
      </c>
      <c r="B38" s="71">
        <v>249</v>
      </c>
      <c r="C38" s="71">
        <v>3420</v>
      </c>
      <c r="D38" s="71">
        <v>7</v>
      </c>
      <c r="E38" s="71">
        <v>3</v>
      </c>
      <c r="F38" s="72">
        <v>44</v>
      </c>
      <c r="G38" s="72" t="s">
        <v>4101</v>
      </c>
      <c r="H38" s="72" t="s">
        <v>4098</v>
      </c>
      <c r="I38" s="72" t="s">
        <v>4102</v>
      </c>
      <c r="J38" s="71">
        <v>8</v>
      </c>
      <c r="K38" s="72" t="s">
        <v>4098</v>
      </c>
      <c r="L38" s="72">
        <v>0</v>
      </c>
      <c r="M38" s="71" t="s">
        <v>4104</v>
      </c>
    </row>
    <row r="39" spans="1:13">
      <c r="A39" s="70">
        <v>280</v>
      </c>
      <c r="B39" s="71">
        <v>220</v>
      </c>
      <c r="C39" s="71">
        <v>4035</v>
      </c>
      <c r="D39" s="71">
        <v>5</v>
      </c>
      <c r="E39" s="71">
        <v>5</v>
      </c>
      <c r="F39" s="72">
        <v>44</v>
      </c>
      <c r="G39" s="72" t="s">
        <v>4101</v>
      </c>
      <c r="H39" s="72" t="s">
        <v>4098</v>
      </c>
      <c r="I39" s="72" t="s">
        <v>4102</v>
      </c>
      <c r="J39" s="71">
        <v>8</v>
      </c>
      <c r="K39" s="72" t="s">
        <v>4098</v>
      </c>
      <c r="L39" s="72">
        <v>0</v>
      </c>
      <c r="M39" s="71" t="s">
        <v>4104</v>
      </c>
    </row>
    <row r="40" spans="1:13">
      <c r="A40" s="70">
        <v>229</v>
      </c>
      <c r="B40" s="71">
        <v>228</v>
      </c>
      <c r="C40" s="71">
        <v>3252</v>
      </c>
      <c r="D40" s="71">
        <v>6</v>
      </c>
      <c r="E40" s="71">
        <v>5</v>
      </c>
      <c r="F40" s="72">
        <v>56</v>
      </c>
      <c r="G40" s="72" t="s">
        <v>4097</v>
      </c>
      <c r="H40" s="72" t="s">
        <v>4098</v>
      </c>
      <c r="I40" s="72" t="s">
        <v>4098</v>
      </c>
      <c r="J40" s="71">
        <v>8</v>
      </c>
      <c r="K40" s="72" t="s">
        <v>4098</v>
      </c>
      <c r="L40" s="72">
        <v>10</v>
      </c>
      <c r="M40" s="71" t="s">
        <v>4104</v>
      </c>
    </row>
    <row r="41" spans="1:13">
      <c r="A41" s="70">
        <v>286</v>
      </c>
      <c r="B41" s="71">
        <v>258</v>
      </c>
      <c r="C41" s="71">
        <v>3531</v>
      </c>
      <c r="D41" s="71">
        <v>7</v>
      </c>
      <c r="E41" s="71">
        <v>4</v>
      </c>
      <c r="F41" s="72">
        <v>57</v>
      </c>
      <c r="G41" s="72" t="s">
        <v>4097</v>
      </c>
      <c r="H41" s="72" t="s">
        <v>4098</v>
      </c>
      <c r="I41" s="72" t="s">
        <v>4102</v>
      </c>
      <c r="J41" s="71">
        <v>8</v>
      </c>
      <c r="K41" s="72" t="s">
        <v>4099</v>
      </c>
      <c r="L41" s="72">
        <v>0</v>
      </c>
      <c r="M41" s="71" t="s">
        <v>4104</v>
      </c>
    </row>
    <row r="42" spans="1:13">
      <c r="A42" s="70">
        <v>303</v>
      </c>
      <c r="B42" s="71">
        <v>280</v>
      </c>
      <c r="C42" s="71">
        <v>3476</v>
      </c>
      <c r="D42" s="71">
        <v>6</v>
      </c>
      <c r="E42" s="71">
        <v>4</v>
      </c>
      <c r="F42" s="72">
        <v>37</v>
      </c>
      <c r="G42" s="72" t="s">
        <v>4097</v>
      </c>
      <c r="H42" s="72" t="s">
        <v>4098</v>
      </c>
      <c r="I42" s="72" t="s">
        <v>4098</v>
      </c>
      <c r="J42" s="71">
        <v>8</v>
      </c>
      <c r="K42" s="72" t="s">
        <v>4098</v>
      </c>
      <c r="L42" s="72">
        <v>7</v>
      </c>
      <c r="M42" s="71" t="s">
        <v>4100</v>
      </c>
    </row>
    <row r="43" spans="1:13">
      <c r="A43" s="70">
        <v>269</v>
      </c>
      <c r="B43" s="71">
        <v>232</v>
      </c>
      <c r="C43" s="71">
        <v>3149</v>
      </c>
      <c r="D43" s="71">
        <v>7</v>
      </c>
      <c r="E43" s="71">
        <v>4</v>
      </c>
      <c r="F43" s="72">
        <v>41</v>
      </c>
      <c r="G43" s="72" t="s">
        <v>4097</v>
      </c>
      <c r="H43" s="72" t="s">
        <v>4102</v>
      </c>
      <c r="I43" s="72" t="s">
        <v>4102</v>
      </c>
      <c r="J43" s="71">
        <v>8</v>
      </c>
      <c r="K43" s="72" t="s">
        <v>4098</v>
      </c>
      <c r="L43" s="72">
        <v>0</v>
      </c>
      <c r="M43" s="71" t="s">
        <v>4104</v>
      </c>
    </row>
    <row r="44" spans="1:13">
      <c r="A44" s="70">
        <v>251</v>
      </c>
      <c r="B44" s="71">
        <v>213</v>
      </c>
      <c r="C44" s="71">
        <v>3474</v>
      </c>
      <c r="D44" s="71">
        <v>5</v>
      </c>
      <c r="E44" s="71">
        <v>4</v>
      </c>
      <c r="F44" s="72">
        <v>38</v>
      </c>
      <c r="G44" s="72" t="s">
        <v>4097</v>
      </c>
      <c r="H44" s="72" t="s">
        <v>4102</v>
      </c>
      <c r="I44" s="72" t="s">
        <v>4102</v>
      </c>
      <c r="J44" s="71">
        <v>8</v>
      </c>
      <c r="K44" s="72" t="s">
        <v>4098</v>
      </c>
      <c r="L44" s="72">
        <v>0</v>
      </c>
      <c r="M44" s="71" t="s">
        <v>4103</v>
      </c>
    </row>
    <row r="45" spans="1:13">
      <c r="A45" s="70">
        <v>276</v>
      </c>
      <c r="B45" s="71">
        <v>219</v>
      </c>
      <c r="C45" s="71">
        <v>3311</v>
      </c>
      <c r="D45" s="71">
        <v>5</v>
      </c>
      <c r="E45" s="71">
        <v>3</v>
      </c>
      <c r="F45" s="72">
        <v>43</v>
      </c>
      <c r="G45" s="72" t="s">
        <v>4097</v>
      </c>
      <c r="H45" s="72" t="s">
        <v>4098</v>
      </c>
      <c r="I45" s="72" t="s">
        <v>4098</v>
      </c>
      <c r="J45" s="71">
        <v>9</v>
      </c>
      <c r="K45" s="72" t="s">
        <v>4098</v>
      </c>
      <c r="L45" s="72">
        <v>4</v>
      </c>
      <c r="M45" s="71" t="s">
        <v>4104</v>
      </c>
    </row>
    <row r="46" spans="1:13">
      <c r="A46" s="70">
        <v>274</v>
      </c>
      <c r="B46" s="71">
        <v>228</v>
      </c>
      <c r="C46" s="71">
        <v>2907</v>
      </c>
      <c r="D46" s="71">
        <v>5</v>
      </c>
      <c r="E46" s="71">
        <v>2</v>
      </c>
      <c r="F46" s="72">
        <v>24</v>
      </c>
      <c r="G46" s="72" t="s">
        <v>4097</v>
      </c>
      <c r="H46" s="72" t="s">
        <v>4098</v>
      </c>
      <c r="I46" s="72" t="s">
        <v>4098</v>
      </c>
      <c r="J46" s="71">
        <v>9</v>
      </c>
      <c r="K46" s="72" t="s">
        <v>4098</v>
      </c>
      <c r="L46" s="72">
        <v>7</v>
      </c>
      <c r="M46" s="71" t="s">
        <v>4104</v>
      </c>
    </row>
    <row r="47" spans="1:13">
      <c r="A47" s="70">
        <v>285</v>
      </c>
      <c r="B47" s="71">
        <v>242</v>
      </c>
      <c r="C47" s="71">
        <v>3579</v>
      </c>
      <c r="D47" s="71">
        <v>7</v>
      </c>
      <c r="E47" s="71">
        <v>3</v>
      </c>
      <c r="F47" s="72">
        <v>35</v>
      </c>
      <c r="G47" s="72" t="s">
        <v>4097</v>
      </c>
      <c r="H47" s="72" t="s">
        <v>4098</v>
      </c>
      <c r="I47" s="72" t="s">
        <v>4098</v>
      </c>
      <c r="J47" s="71">
        <v>9</v>
      </c>
      <c r="K47" s="72" t="s">
        <v>4098</v>
      </c>
      <c r="L47" s="72">
        <v>6</v>
      </c>
      <c r="M47" s="71" t="s">
        <v>4104</v>
      </c>
    </row>
    <row r="48" spans="1:13">
      <c r="A48" s="70">
        <v>280</v>
      </c>
      <c r="B48" s="71">
        <v>222</v>
      </c>
      <c r="C48" s="71">
        <v>3293</v>
      </c>
      <c r="D48" s="71">
        <v>7</v>
      </c>
      <c r="E48" s="71">
        <v>3</v>
      </c>
      <c r="F48" s="72">
        <v>32</v>
      </c>
      <c r="G48" s="72" t="s">
        <v>4101</v>
      </c>
      <c r="H48" s="72" t="s">
        <v>4098</v>
      </c>
      <c r="I48" s="72" t="s">
        <v>4102</v>
      </c>
      <c r="J48" s="71">
        <v>9</v>
      </c>
      <c r="K48" s="72" t="s">
        <v>4098</v>
      </c>
      <c r="L48" s="72">
        <v>0</v>
      </c>
      <c r="M48" s="71" t="s">
        <v>4103</v>
      </c>
    </row>
    <row r="49" spans="1:13">
      <c r="A49" s="70">
        <v>235</v>
      </c>
      <c r="B49" s="71">
        <v>217</v>
      </c>
      <c r="C49" s="71">
        <v>3270</v>
      </c>
      <c r="D49" s="71">
        <v>4</v>
      </c>
      <c r="E49" s="71">
        <v>2</v>
      </c>
      <c r="F49" s="72">
        <v>29</v>
      </c>
      <c r="G49" s="72" t="s">
        <v>4101</v>
      </c>
      <c r="H49" s="72" t="s">
        <v>4102</v>
      </c>
      <c r="I49" s="72" t="s">
        <v>4102</v>
      </c>
      <c r="J49" s="71">
        <v>9</v>
      </c>
      <c r="K49" s="72" t="s">
        <v>4098</v>
      </c>
      <c r="L49" s="72">
        <v>0</v>
      </c>
      <c r="M49" s="71" t="s">
        <v>4104</v>
      </c>
    </row>
    <row r="50" spans="1:13">
      <c r="A50" s="70">
        <v>266</v>
      </c>
      <c r="B50" s="71">
        <v>262</v>
      </c>
      <c r="C50" s="71">
        <v>2758</v>
      </c>
      <c r="D50" s="71">
        <v>5</v>
      </c>
      <c r="E50" s="71">
        <v>3</v>
      </c>
      <c r="F50" s="72">
        <v>36</v>
      </c>
      <c r="G50" s="72" t="s">
        <v>4097</v>
      </c>
      <c r="H50" s="72" t="s">
        <v>4098</v>
      </c>
      <c r="I50" s="72" t="s">
        <v>4102</v>
      </c>
      <c r="J50" s="71">
        <v>9</v>
      </c>
      <c r="K50" s="72" t="s">
        <v>4098</v>
      </c>
      <c r="L50" s="72">
        <v>0</v>
      </c>
      <c r="M50" s="71" t="s">
        <v>4104</v>
      </c>
    </row>
    <row r="51" spans="1:13">
      <c r="A51" s="70">
        <v>277</v>
      </c>
      <c r="B51" s="71">
        <v>263</v>
      </c>
      <c r="C51" s="71">
        <v>3409</v>
      </c>
      <c r="D51" s="71">
        <v>6</v>
      </c>
      <c r="E51" s="71">
        <v>4</v>
      </c>
      <c r="F51" s="72">
        <v>38</v>
      </c>
      <c r="G51" s="72" t="s">
        <v>4097</v>
      </c>
      <c r="H51" s="72" t="s">
        <v>4102</v>
      </c>
      <c r="I51" s="72" t="s">
        <v>4102</v>
      </c>
      <c r="J51" s="71">
        <v>9</v>
      </c>
      <c r="K51" s="72" t="s">
        <v>4098</v>
      </c>
      <c r="L51" s="72">
        <v>0</v>
      </c>
      <c r="M51" s="71" t="s">
        <v>4104</v>
      </c>
    </row>
    <row r="52" spans="1:13">
      <c r="A52" s="70">
        <v>290</v>
      </c>
      <c r="B52" s="71">
        <v>257</v>
      </c>
      <c r="C52" s="71">
        <v>3230</v>
      </c>
      <c r="D52" s="71">
        <v>7</v>
      </c>
      <c r="E52" s="71">
        <v>4</v>
      </c>
      <c r="F52" s="72">
        <v>42</v>
      </c>
      <c r="G52" s="72" t="s">
        <v>4101</v>
      </c>
      <c r="H52" s="72" t="s">
        <v>4098</v>
      </c>
      <c r="I52" s="72" t="s">
        <v>4102</v>
      </c>
      <c r="J52" s="71">
        <v>9</v>
      </c>
      <c r="K52" s="72" t="s">
        <v>4098</v>
      </c>
      <c r="L52" s="72">
        <v>0</v>
      </c>
      <c r="M52" s="71" t="s">
        <v>4104</v>
      </c>
    </row>
    <row r="53" spans="1:13">
      <c r="A53" s="70">
        <v>226</v>
      </c>
      <c r="B53" s="71">
        <v>222</v>
      </c>
      <c r="C53" s="71">
        <v>1456</v>
      </c>
      <c r="D53" s="71">
        <v>4</v>
      </c>
      <c r="E53" s="71">
        <v>1</v>
      </c>
      <c r="F53" s="72">
        <v>26</v>
      </c>
      <c r="G53" s="72" t="s">
        <v>4101</v>
      </c>
      <c r="H53" s="72" t="s">
        <v>4098</v>
      </c>
      <c r="I53" s="72" t="s">
        <v>4102</v>
      </c>
      <c r="J53" s="71">
        <v>9</v>
      </c>
      <c r="K53" s="72" t="s">
        <v>4098</v>
      </c>
      <c r="L53" s="72">
        <v>0</v>
      </c>
      <c r="M53" s="71" t="s">
        <v>4103</v>
      </c>
    </row>
    <row r="54" spans="1:13">
      <c r="A54" s="70">
        <v>297</v>
      </c>
      <c r="B54" s="71">
        <v>301</v>
      </c>
      <c r="C54" s="71">
        <v>3040</v>
      </c>
      <c r="D54" s="71">
        <v>7</v>
      </c>
      <c r="E54" s="71">
        <v>3</v>
      </c>
      <c r="F54" s="72">
        <v>48</v>
      </c>
      <c r="G54" s="72" t="s">
        <v>4101</v>
      </c>
      <c r="H54" s="72" t="s">
        <v>4102</v>
      </c>
      <c r="I54" s="72" t="s">
        <v>4102</v>
      </c>
      <c r="J54" s="71">
        <v>10</v>
      </c>
      <c r="K54" s="72" t="s">
        <v>4098</v>
      </c>
      <c r="L54" s="72">
        <v>0</v>
      </c>
      <c r="M54" s="71" t="s">
        <v>4104</v>
      </c>
    </row>
    <row r="55" spans="1:13">
      <c r="A55" s="70">
        <v>267</v>
      </c>
      <c r="B55" s="71">
        <v>249</v>
      </c>
      <c r="C55" s="71">
        <v>3420</v>
      </c>
      <c r="D55" s="71">
        <v>6</v>
      </c>
      <c r="E55" s="71">
        <v>3</v>
      </c>
      <c r="F55" s="72">
        <v>44</v>
      </c>
      <c r="G55" s="72" t="s">
        <v>4097</v>
      </c>
      <c r="H55" s="72" t="s">
        <v>4098</v>
      </c>
      <c r="I55" s="72" t="s">
        <v>4098</v>
      </c>
      <c r="J55" s="71">
        <v>10</v>
      </c>
      <c r="K55" s="72" t="s">
        <v>4098</v>
      </c>
      <c r="L55" s="72">
        <v>8</v>
      </c>
      <c r="M55" s="71" t="s">
        <v>4104</v>
      </c>
    </row>
    <row r="56" spans="1:13">
      <c r="A56" s="70">
        <v>270</v>
      </c>
      <c r="B56" s="71">
        <v>220</v>
      </c>
      <c r="C56" s="71">
        <v>4035</v>
      </c>
      <c r="D56" s="71">
        <v>6</v>
      </c>
      <c r="E56" s="71">
        <v>5</v>
      </c>
      <c r="F56" s="72">
        <v>44</v>
      </c>
      <c r="G56" s="72" t="s">
        <v>4097</v>
      </c>
      <c r="H56" s="72" t="s">
        <v>4098</v>
      </c>
      <c r="I56" s="72" t="s">
        <v>4098</v>
      </c>
      <c r="J56" s="71">
        <v>10</v>
      </c>
      <c r="K56" s="72" t="s">
        <v>4098</v>
      </c>
      <c r="L56" s="72">
        <v>9</v>
      </c>
      <c r="M56" s="71" t="s">
        <v>4104</v>
      </c>
    </row>
    <row r="57" spans="1:13">
      <c r="A57" s="70">
        <v>247</v>
      </c>
      <c r="B57" s="71">
        <v>228</v>
      </c>
      <c r="C57" s="71">
        <v>3252</v>
      </c>
      <c r="D57" s="71">
        <v>7</v>
      </c>
      <c r="E57" s="71">
        <v>5</v>
      </c>
      <c r="F57" s="72">
        <v>56</v>
      </c>
      <c r="G57" s="72" t="s">
        <v>4101</v>
      </c>
      <c r="H57" s="72" t="s">
        <v>4098</v>
      </c>
      <c r="I57" s="72" t="s">
        <v>4102</v>
      </c>
      <c r="J57" s="71">
        <v>8</v>
      </c>
      <c r="K57" s="72" t="s">
        <v>4098</v>
      </c>
      <c r="L57" s="72">
        <v>0</v>
      </c>
      <c r="M57" s="71" t="s">
        <v>4103</v>
      </c>
    </row>
    <row r="58" spans="1:13">
      <c r="A58" s="70">
        <v>309</v>
      </c>
      <c r="B58" s="71">
        <v>258</v>
      </c>
      <c r="C58" s="71">
        <v>3531</v>
      </c>
      <c r="D58" s="71">
        <v>7</v>
      </c>
      <c r="E58" s="71">
        <v>4</v>
      </c>
      <c r="F58" s="72">
        <v>39</v>
      </c>
      <c r="G58" s="72" t="s">
        <v>4101</v>
      </c>
      <c r="H58" s="72" t="s">
        <v>4098</v>
      </c>
      <c r="I58" s="72" t="s">
        <v>4102</v>
      </c>
      <c r="J58" s="71">
        <v>8</v>
      </c>
      <c r="K58" s="72" t="s">
        <v>4099</v>
      </c>
      <c r="L58" s="72">
        <v>0</v>
      </c>
      <c r="M58" s="71" t="s">
        <v>4104</v>
      </c>
    </row>
    <row r="59" spans="1:13">
      <c r="A59" s="70">
        <v>278</v>
      </c>
      <c r="B59" s="71">
        <v>280</v>
      </c>
      <c r="C59" s="71">
        <v>3476</v>
      </c>
      <c r="D59" s="71">
        <v>5</v>
      </c>
      <c r="E59" s="71">
        <v>4</v>
      </c>
      <c r="F59" s="72">
        <v>37</v>
      </c>
      <c r="G59" s="72" t="s">
        <v>4097</v>
      </c>
      <c r="H59" s="72" t="s">
        <v>4098</v>
      </c>
      <c r="I59" s="72" t="s">
        <v>4102</v>
      </c>
      <c r="J59" s="71">
        <v>8</v>
      </c>
      <c r="K59" s="72" t="s">
        <v>4098</v>
      </c>
      <c r="L59" s="72">
        <v>0</v>
      </c>
      <c r="M59" s="71" t="s">
        <v>4103</v>
      </c>
    </row>
    <row r="60" spans="1:13">
      <c r="A60" s="70">
        <v>270</v>
      </c>
      <c r="B60" s="71">
        <v>168</v>
      </c>
      <c r="C60" s="71">
        <v>2715</v>
      </c>
      <c r="D60" s="71">
        <v>5</v>
      </c>
      <c r="E60" s="71">
        <v>2</v>
      </c>
      <c r="F60" s="72">
        <v>28</v>
      </c>
      <c r="G60" s="72" t="s">
        <v>4101</v>
      </c>
      <c r="H60" s="72" t="s">
        <v>4098</v>
      </c>
      <c r="I60" s="72" t="s">
        <v>4102</v>
      </c>
      <c r="J60" s="71">
        <v>10</v>
      </c>
      <c r="K60" s="72" t="s">
        <v>4098</v>
      </c>
      <c r="L60" s="72">
        <v>0</v>
      </c>
      <c r="M60" s="71" t="s">
        <v>4100</v>
      </c>
    </row>
    <row r="61" spans="1:13">
      <c r="A61" s="70">
        <v>226</v>
      </c>
      <c r="B61" s="71">
        <v>170</v>
      </c>
      <c r="C61" s="71">
        <v>3004</v>
      </c>
      <c r="D61" s="71">
        <v>6</v>
      </c>
      <c r="E61" s="71">
        <v>3</v>
      </c>
      <c r="F61" s="72">
        <v>52</v>
      </c>
      <c r="G61" s="72" t="s">
        <v>4097</v>
      </c>
      <c r="H61" s="72" t="s">
        <v>4098</v>
      </c>
      <c r="I61" s="72" t="s">
        <v>4098</v>
      </c>
      <c r="J61" s="71">
        <v>10</v>
      </c>
      <c r="K61" s="72" t="s">
        <v>4098</v>
      </c>
      <c r="L61" s="72">
        <v>8</v>
      </c>
      <c r="M61" s="71" t="s">
        <v>4104</v>
      </c>
    </row>
    <row r="62" spans="1:13">
      <c r="A62" s="70">
        <v>219</v>
      </c>
      <c r="B62" s="71">
        <v>210</v>
      </c>
      <c r="C62" s="71">
        <v>2640</v>
      </c>
      <c r="D62" s="71">
        <v>3</v>
      </c>
      <c r="E62" s="71">
        <v>3</v>
      </c>
      <c r="F62" s="72">
        <v>36</v>
      </c>
      <c r="G62" s="72" t="s">
        <v>4097</v>
      </c>
      <c r="H62" s="72" t="s">
        <v>4098</v>
      </c>
      <c r="I62" s="72" t="s">
        <v>4098</v>
      </c>
      <c r="J62" s="71">
        <v>10</v>
      </c>
      <c r="K62" s="72" t="s">
        <v>4098</v>
      </c>
      <c r="L62" s="72">
        <v>4</v>
      </c>
      <c r="M62" s="71" t="s">
        <v>4104</v>
      </c>
    </row>
    <row r="63" spans="1:13">
      <c r="A63" s="70">
        <v>252</v>
      </c>
      <c r="B63" s="71">
        <v>210</v>
      </c>
      <c r="C63" s="71">
        <v>2726</v>
      </c>
      <c r="D63" s="71">
        <v>4</v>
      </c>
      <c r="E63" s="71">
        <v>2</v>
      </c>
      <c r="F63" s="72">
        <v>25</v>
      </c>
      <c r="G63" s="72" t="s">
        <v>4097</v>
      </c>
      <c r="H63" s="72" t="s">
        <v>4098</v>
      </c>
      <c r="I63" s="72" t="s">
        <v>4098</v>
      </c>
      <c r="J63" s="71">
        <v>10</v>
      </c>
      <c r="K63" s="72" t="s">
        <v>4098</v>
      </c>
      <c r="L63" s="72">
        <v>5</v>
      </c>
      <c r="M63" s="71" t="s">
        <v>4100</v>
      </c>
    </row>
    <row r="64" spans="1:13">
      <c r="A64" s="70">
        <v>217</v>
      </c>
      <c r="B64" s="71">
        <v>170</v>
      </c>
      <c r="C64" s="71">
        <v>2611</v>
      </c>
      <c r="D64" s="71">
        <v>5</v>
      </c>
      <c r="E64" s="71">
        <v>2</v>
      </c>
      <c r="F64" s="72">
        <v>58</v>
      </c>
      <c r="G64" s="72" t="s">
        <v>4101</v>
      </c>
      <c r="H64" s="72" t="s">
        <v>4098</v>
      </c>
      <c r="I64" s="72" t="s">
        <v>4102</v>
      </c>
      <c r="J64" s="71">
        <v>9</v>
      </c>
      <c r="K64" s="72" t="s">
        <v>4098</v>
      </c>
      <c r="L64" s="72">
        <v>0</v>
      </c>
      <c r="M64" s="71" t="s">
        <v>4103</v>
      </c>
    </row>
    <row r="65" spans="1:13">
      <c r="A65" s="70">
        <v>196</v>
      </c>
      <c r="B65" s="71">
        <v>171</v>
      </c>
      <c r="C65" s="71">
        <v>2908</v>
      </c>
      <c r="D65" s="71">
        <v>5</v>
      </c>
      <c r="E65" s="71">
        <v>4</v>
      </c>
      <c r="F65" s="72">
        <v>45</v>
      </c>
      <c r="G65" s="72" t="s">
        <v>4097</v>
      </c>
      <c r="H65" s="72" t="s">
        <v>4098</v>
      </c>
      <c r="I65" s="72" t="s">
        <v>4102</v>
      </c>
      <c r="J65" s="71">
        <v>9</v>
      </c>
      <c r="K65" s="72" t="s">
        <v>4098</v>
      </c>
      <c r="L65" s="72">
        <v>0</v>
      </c>
      <c r="M65" s="71" t="s">
        <v>4100</v>
      </c>
    </row>
    <row r="66" spans="1:13">
      <c r="A66" s="70">
        <v>238</v>
      </c>
      <c r="B66" s="71">
        <v>187</v>
      </c>
      <c r="C66" s="71">
        <v>2226</v>
      </c>
      <c r="D66" s="71">
        <v>5</v>
      </c>
      <c r="E66" s="71">
        <v>1</v>
      </c>
      <c r="F66" s="72">
        <v>23</v>
      </c>
      <c r="G66" s="72" t="s">
        <v>4097</v>
      </c>
      <c r="H66" s="72" t="s">
        <v>4098</v>
      </c>
      <c r="I66" s="72" t="s">
        <v>4098</v>
      </c>
      <c r="J66" s="71">
        <v>8</v>
      </c>
      <c r="K66" s="72" t="s">
        <v>4099</v>
      </c>
      <c r="L66" s="72">
        <v>5</v>
      </c>
      <c r="M66" s="71" t="s">
        <v>4104</v>
      </c>
    </row>
    <row r="67" spans="1:13">
      <c r="A67" s="70">
        <v>231</v>
      </c>
      <c r="B67" s="71">
        <v>200</v>
      </c>
      <c r="C67" s="71">
        <v>2745</v>
      </c>
      <c r="D67" s="71">
        <v>4</v>
      </c>
      <c r="E67" s="71">
        <v>3</v>
      </c>
      <c r="F67" s="72">
        <v>34</v>
      </c>
      <c r="G67" s="72" t="s">
        <v>4101</v>
      </c>
      <c r="H67" s="72" t="s">
        <v>4098</v>
      </c>
      <c r="I67" s="72" t="s">
        <v>4102</v>
      </c>
      <c r="J67" s="71">
        <v>8</v>
      </c>
      <c r="K67" s="72" t="s">
        <v>4098</v>
      </c>
      <c r="L67" s="72">
        <v>0</v>
      </c>
      <c r="M67" s="71" t="s">
        <v>4103</v>
      </c>
    </row>
    <row r="68" spans="1:13">
      <c r="A68" s="70">
        <v>178</v>
      </c>
      <c r="B68" s="71">
        <v>129</v>
      </c>
      <c r="C68" s="71">
        <v>2625</v>
      </c>
      <c r="D68" s="71">
        <v>2</v>
      </c>
      <c r="E68" s="71">
        <v>3</v>
      </c>
      <c r="F68" s="72">
        <v>41</v>
      </c>
      <c r="G68" s="72" t="s">
        <v>4101</v>
      </c>
      <c r="H68" s="72" t="s">
        <v>4102</v>
      </c>
      <c r="I68" s="72" t="s">
        <v>4102</v>
      </c>
      <c r="J68" s="71">
        <v>0</v>
      </c>
      <c r="K68" s="72" t="s">
        <v>4098</v>
      </c>
      <c r="L68" s="72">
        <v>0</v>
      </c>
      <c r="M68" s="71" t="s">
        <v>4103</v>
      </c>
    </row>
    <row r="69" spans="1:13">
      <c r="A69" s="70">
        <v>233</v>
      </c>
      <c r="B69" s="72">
        <v>181</v>
      </c>
      <c r="C69" s="72">
        <v>2678</v>
      </c>
      <c r="D69" s="72">
        <v>5</v>
      </c>
      <c r="E69" s="72">
        <v>4</v>
      </c>
      <c r="F69" s="72">
        <v>42</v>
      </c>
      <c r="G69" s="72" t="s">
        <v>4097</v>
      </c>
      <c r="H69" s="72" t="s">
        <v>4098</v>
      </c>
      <c r="I69" s="72" t="s">
        <v>4102</v>
      </c>
      <c r="J69" s="71">
        <v>9</v>
      </c>
      <c r="K69" s="72" t="s">
        <v>4098</v>
      </c>
      <c r="L69" s="72">
        <v>0</v>
      </c>
      <c r="M69" s="71" t="s">
        <v>4100</v>
      </c>
    </row>
    <row r="70" spans="1:13">
      <c r="A70" s="70">
        <v>366</v>
      </c>
      <c r="B70" s="72">
        <v>298</v>
      </c>
      <c r="C70" s="72">
        <v>3866</v>
      </c>
      <c r="D70" s="72">
        <v>9</v>
      </c>
      <c r="E70" s="72">
        <v>3</v>
      </c>
      <c r="F70" s="72">
        <v>56</v>
      </c>
      <c r="G70" s="72" t="s">
        <v>4097</v>
      </c>
      <c r="H70" s="72" t="s">
        <v>4098</v>
      </c>
      <c r="I70" s="72" t="s">
        <v>4102</v>
      </c>
      <c r="J70" s="71">
        <v>7</v>
      </c>
      <c r="K70" s="72" t="s">
        <v>4098</v>
      </c>
      <c r="L70" s="72">
        <v>0</v>
      </c>
      <c r="M70" s="71" t="s">
        <v>4100</v>
      </c>
    </row>
    <row r="71" spans="1:13">
      <c r="A71" s="70">
        <v>270</v>
      </c>
      <c r="B71" s="72">
        <v>274</v>
      </c>
      <c r="C71" s="72">
        <v>3105</v>
      </c>
      <c r="D71" s="72">
        <v>5</v>
      </c>
      <c r="E71" s="72">
        <v>2</v>
      </c>
      <c r="F71" s="72">
        <v>52</v>
      </c>
      <c r="G71" s="72" t="s">
        <v>4101</v>
      </c>
      <c r="H71" s="72" t="s">
        <v>4098</v>
      </c>
      <c r="I71" s="72" t="s">
        <v>4102</v>
      </c>
      <c r="J71" s="71">
        <v>6</v>
      </c>
      <c r="K71" s="72" t="s">
        <v>4098</v>
      </c>
      <c r="L71" s="72">
        <v>0</v>
      </c>
      <c r="M71" s="71" t="s">
        <v>4103</v>
      </c>
    </row>
    <row r="72" spans="1:13">
      <c r="A72" s="70">
        <v>275</v>
      </c>
      <c r="B72" s="72">
        <v>219</v>
      </c>
      <c r="C72" s="72">
        <v>2952</v>
      </c>
      <c r="D72" s="72">
        <v>6</v>
      </c>
      <c r="E72" s="72">
        <v>3</v>
      </c>
      <c r="F72" s="72">
        <v>33</v>
      </c>
      <c r="G72" s="72" t="s">
        <v>4097</v>
      </c>
      <c r="H72" s="72" t="s">
        <v>4098</v>
      </c>
      <c r="I72" s="72" t="s">
        <v>4098</v>
      </c>
      <c r="J72" s="71">
        <v>6</v>
      </c>
      <c r="K72" s="72" t="s">
        <v>4098</v>
      </c>
      <c r="L72" s="72">
        <v>4</v>
      </c>
      <c r="M72" s="71" t="s">
        <v>4104</v>
      </c>
    </row>
    <row r="73" spans="1:13">
      <c r="A73" s="70">
        <v>192</v>
      </c>
      <c r="B73" s="72">
        <v>216</v>
      </c>
      <c r="C73" s="72">
        <v>1928</v>
      </c>
      <c r="D73" s="72">
        <v>5</v>
      </c>
      <c r="E73" s="72">
        <v>3</v>
      </c>
      <c r="F73" s="72">
        <v>59</v>
      </c>
      <c r="G73" s="72" t="s">
        <v>4097</v>
      </c>
      <c r="H73" s="72" t="s">
        <v>4098</v>
      </c>
      <c r="I73" s="72" t="s">
        <v>4098</v>
      </c>
      <c r="J73" s="71">
        <v>7</v>
      </c>
      <c r="K73" s="72" t="s">
        <v>4098</v>
      </c>
      <c r="L73" s="72">
        <v>6</v>
      </c>
      <c r="M73" s="71" t="s">
        <v>4104</v>
      </c>
    </row>
    <row r="74" spans="1:13">
      <c r="A74" s="70">
        <v>287</v>
      </c>
      <c r="B74" s="72">
        <v>225</v>
      </c>
      <c r="C74" s="72">
        <v>3486</v>
      </c>
      <c r="D74" s="72">
        <v>7</v>
      </c>
      <c r="E74" s="72">
        <v>2</v>
      </c>
      <c r="F74" s="72">
        <v>52</v>
      </c>
      <c r="G74" s="72" t="s">
        <v>4097</v>
      </c>
      <c r="H74" s="72" t="s">
        <v>4098</v>
      </c>
      <c r="I74" s="72" t="s">
        <v>4102</v>
      </c>
      <c r="J74" s="71">
        <v>9</v>
      </c>
      <c r="K74" s="72" t="s">
        <v>4098</v>
      </c>
      <c r="L74" s="72">
        <v>0</v>
      </c>
      <c r="M74" s="71" t="s">
        <v>4103</v>
      </c>
    </row>
    <row r="75" spans="1:13">
      <c r="A75" s="70">
        <v>281</v>
      </c>
      <c r="B75" s="72">
        <v>211</v>
      </c>
      <c r="C75" s="72">
        <v>2993</v>
      </c>
      <c r="D75" s="72">
        <v>6</v>
      </c>
      <c r="E75" s="72">
        <v>2</v>
      </c>
      <c r="F75" s="72">
        <v>26</v>
      </c>
      <c r="G75" s="72" t="s">
        <v>4101</v>
      </c>
      <c r="H75" s="72" t="s">
        <v>4098</v>
      </c>
      <c r="I75" s="72" t="s">
        <v>4102</v>
      </c>
      <c r="J75" s="71">
        <v>5</v>
      </c>
      <c r="K75" s="72" t="s">
        <v>4098</v>
      </c>
      <c r="L75" s="72">
        <v>0</v>
      </c>
      <c r="M75" s="71" t="s">
        <v>4100</v>
      </c>
    </row>
    <row r="76" spans="1:13">
      <c r="A76" s="70">
        <v>241</v>
      </c>
      <c r="B76" s="72">
        <v>154</v>
      </c>
      <c r="C76" s="72">
        <v>2802</v>
      </c>
      <c r="D76" s="72">
        <v>4</v>
      </c>
      <c r="E76" s="72">
        <v>3</v>
      </c>
      <c r="F76" s="72">
        <v>25</v>
      </c>
      <c r="G76" s="72" t="s">
        <v>4101</v>
      </c>
      <c r="H76" s="72" t="s">
        <v>4098</v>
      </c>
      <c r="I76" s="72" t="s">
        <v>4102</v>
      </c>
      <c r="J76" s="71">
        <v>5</v>
      </c>
      <c r="K76" s="72" t="s">
        <v>4098</v>
      </c>
      <c r="L76" s="72">
        <v>0</v>
      </c>
      <c r="M76" s="71" t="s">
        <v>4100</v>
      </c>
    </row>
    <row r="77" spans="1:13">
      <c r="A77" s="70">
        <v>220</v>
      </c>
      <c r="B77" s="72">
        <v>211</v>
      </c>
      <c r="C77" s="72">
        <v>2249</v>
      </c>
      <c r="D77" s="72">
        <v>5</v>
      </c>
      <c r="E77" s="72">
        <v>3</v>
      </c>
      <c r="F77" s="72">
        <v>26</v>
      </c>
      <c r="G77" s="72" t="s">
        <v>4097</v>
      </c>
      <c r="H77" s="72" t="s">
        <v>4102</v>
      </c>
      <c r="I77" s="72" t="s">
        <v>4102</v>
      </c>
      <c r="J77" s="71">
        <v>0</v>
      </c>
      <c r="K77" s="72" t="s">
        <v>4098</v>
      </c>
      <c r="L77" s="72">
        <v>0</v>
      </c>
      <c r="M77" s="71" t="s">
        <v>4103</v>
      </c>
    </row>
    <row r="78" spans="1:13">
      <c r="A78" s="70">
        <v>255</v>
      </c>
      <c r="B78" s="72">
        <v>249</v>
      </c>
      <c r="C78" s="72">
        <v>2210</v>
      </c>
      <c r="D78" s="72">
        <v>5</v>
      </c>
      <c r="E78" s="72">
        <v>3</v>
      </c>
      <c r="F78" s="72">
        <v>34</v>
      </c>
      <c r="G78" s="72" t="s">
        <v>4097</v>
      </c>
      <c r="H78" s="72" t="s">
        <v>4098</v>
      </c>
      <c r="I78" s="72" t="s">
        <v>4098</v>
      </c>
      <c r="J78" s="71">
        <v>7</v>
      </c>
      <c r="K78" s="72" t="s">
        <v>4099</v>
      </c>
      <c r="L78" s="72">
        <v>4</v>
      </c>
      <c r="M78" s="71" t="s">
        <v>4104</v>
      </c>
    </row>
    <row r="79" spans="1:13">
      <c r="A79" s="70">
        <v>222</v>
      </c>
      <c r="B79" s="72">
        <v>182</v>
      </c>
      <c r="C79" s="72">
        <v>2195</v>
      </c>
      <c r="D79" s="72">
        <v>6</v>
      </c>
      <c r="E79" s="72">
        <v>2</v>
      </c>
      <c r="F79" s="72">
        <v>32</v>
      </c>
      <c r="G79" s="72" t="s">
        <v>4101</v>
      </c>
      <c r="H79" s="72" t="s">
        <v>4098</v>
      </c>
      <c r="I79" s="72" t="s">
        <v>4102</v>
      </c>
      <c r="J79" s="71">
        <v>8</v>
      </c>
      <c r="K79" s="72" t="s">
        <v>4098</v>
      </c>
      <c r="L79" s="72">
        <v>0</v>
      </c>
      <c r="M79" s="71" t="s">
        <v>4104</v>
      </c>
    </row>
    <row r="80" spans="1:13">
      <c r="A80" s="70">
        <v>209</v>
      </c>
      <c r="B80" s="72">
        <v>156</v>
      </c>
      <c r="C80" s="72">
        <v>2441</v>
      </c>
      <c r="D80" s="72">
        <v>4</v>
      </c>
      <c r="E80" s="72">
        <v>3</v>
      </c>
      <c r="F80" s="72">
        <v>28</v>
      </c>
      <c r="G80" s="72" t="s">
        <v>4097</v>
      </c>
      <c r="H80" s="72" t="s">
        <v>4098</v>
      </c>
      <c r="I80" s="72" t="s">
        <v>4098</v>
      </c>
      <c r="J80" s="71">
        <v>8</v>
      </c>
      <c r="K80" s="72" t="s">
        <v>4098</v>
      </c>
      <c r="L80" s="72">
        <v>1</v>
      </c>
      <c r="M80" s="71" t="s">
        <v>4100</v>
      </c>
    </row>
    <row r="81" spans="1:13">
      <c r="A81" s="70">
        <v>285</v>
      </c>
      <c r="B81" s="72">
        <v>221</v>
      </c>
      <c r="C81" s="72">
        <v>3617</v>
      </c>
      <c r="D81" s="72">
        <v>7</v>
      </c>
      <c r="E81" s="72">
        <v>2</v>
      </c>
      <c r="F81" s="72">
        <v>26</v>
      </c>
      <c r="G81" s="72" t="s">
        <v>4097</v>
      </c>
      <c r="H81" s="72" t="s">
        <v>4098</v>
      </c>
      <c r="I81" s="72" t="s">
        <v>4098</v>
      </c>
      <c r="J81" s="71">
        <v>4</v>
      </c>
      <c r="K81" s="72" t="s">
        <v>4098</v>
      </c>
      <c r="L81" s="72">
        <v>1</v>
      </c>
      <c r="M81" s="71" t="s">
        <v>4100</v>
      </c>
    </row>
    <row r="82" spans="1:13">
      <c r="A82" s="70">
        <v>320</v>
      </c>
      <c r="B82" s="72">
        <v>222</v>
      </c>
      <c r="C82" s="72">
        <v>3478</v>
      </c>
      <c r="D82" s="72">
        <v>6</v>
      </c>
      <c r="E82" s="72">
        <v>4</v>
      </c>
      <c r="F82" s="72">
        <v>72</v>
      </c>
      <c r="G82" s="72" t="s">
        <v>4101</v>
      </c>
      <c r="H82" s="72" t="s">
        <v>4098</v>
      </c>
      <c r="I82" s="72" t="s">
        <v>4102</v>
      </c>
      <c r="J82" s="71">
        <v>4</v>
      </c>
      <c r="K82" s="72" t="s">
        <v>4098</v>
      </c>
      <c r="L82" s="72">
        <v>0</v>
      </c>
      <c r="M82" s="71" t="s">
        <v>4100</v>
      </c>
    </row>
    <row r="83" spans="1:13">
      <c r="A83" s="70">
        <v>179</v>
      </c>
      <c r="B83" s="72">
        <v>184</v>
      </c>
      <c r="C83" s="72">
        <v>1218</v>
      </c>
      <c r="D83" s="72">
        <v>3</v>
      </c>
      <c r="E83" s="72">
        <v>2</v>
      </c>
      <c r="F83" s="72">
        <v>25</v>
      </c>
      <c r="G83" s="72" t="s">
        <v>4097</v>
      </c>
      <c r="H83" s="72" t="s">
        <v>4098</v>
      </c>
      <c r="I83" s="72" t="s">
        <v>4102</v>
      </c>
      <c r="J83" s="71">
        <v>4</v>
      </c>
      <c r="K83" s="72" t="s">
        <v>4098</v>
      </c>
      <c r="L83" s="72">
        <v>0</v>
      </c>
      <c r="M83" s="71" t="s">
        <v>4103</v>
      </c>
    </row>
    <row r="84" spans="1:13">
      <c r="A84" s="70">
        <v>274</v>
      </c>
      <c r="B84" s="72">
        <v>229</v>
      </c>
      <c r="C84" s="72">
        <v>3356</v>
      </c>
      <c r="D84" s="72">
        <v>7</v>
      </c>
      <c r="E84" s="72">
        <v>2</v>
      </c>
      <c r="F84" s="72">
        <v>34</v>
      </c>
      <c r="G84" s="72" t="s">
        <v>4097</v>
      </c>
      <c r="H84" s="72" t="s">
        <v>4098</v>
      </c>
      <c r="I84" s="72" t="s">
        <v>4102</v>
      </c>
      <c r="J84" s="71">
        <v>4</v>
      </c>
      <c r="K84" s="72" t="s">
        <v>4098</v>
      </c>
      <c r="L84" s="72">
        <v>0</v>
      </c>
      <c r="M84" s="71" t="s">
        <v>4103</v>
      </c>
    </row>
    <row r="85" spans="1:13">
      <c r="A85" s="70">
        <v>202</v>
      </c>
      <c r="B85" s="72">
        <v>155</v>
      </c>
      <c r="C85" s="72">
        <v>2507</v>
      </c>
      <c r="D85" s="72">
        <v>3</v>
      </c>
      <c r="E85" s="72">
        <v>3</v>
      </c>
      <c r="F85" s="72">
        <v>27</v>
      </c>
      <c r="G85" s="72" t="s">
        <v>4101</v>
      </c>
      <c r="H85" s="72" t="s">
        <v>4102</v>
      </c>
      <c r="I85" s="72" t="s">
        <v>4102</v>
      </c>
      <c r="J85" s="71">
        <v>0</v>
      </c>
      <c r="K85" s="72" t="s">
        <v>4098</v>
      </c>
      <c r="L85" s="72">
        <v>0</v>
      </c>
      <c r="M85" s="71" t="s">
        <v>4103</v>
      </c>
    </row>
    <row r="86" spans="1:13">
      <c r="A86" s="70">
        <v>246</v>
      </c>
      <c r="B86" s="72">
        <v>168</v>
      </c>
      <c r="C86" s="72">
        <v>2820</v>
      </c>
      <c r="D86" s="72">
        <v>4</v>
      </c>
      <c r="E86" s="72">
        <v>4</v>
      </c>
      <c r="F86" s="72">
        <v>31</v>
      </c>
      <c r="G86" s="72" t="s">
        <v>4101</v>
      </c>
      <c r="H86" s="72" t="s">
        <v>4102</v>
      </c>
      <c r="I86" s="72" t="s">
        <v>4102</v>
      </c>
      <c r="J86" s="71">
        <v>0</v>
      </c>
      <c r="K86" s="72" t="s">
        <v>4099</v>
      </c>
      <c r="L86" s="72">
        <v>0</v>
      </c>
      <c r="M86" s="71" t="s">
        <v>4104</v>
      </c>
    </row>
    <row r="87" spans="1:13">
      <c r="A87" s="70">
        <v>286</v>
      </c>
      <c r="B87" s="72">
        <v>215</v>
      </c>
      <c r="C87" s="72">
        <v>3484</v>
      </c>
      <c r="D87" s="72">
        <v>6</v>
      </c>
      <c r="E87" s="72">
        <v>3</v>
      </c>
      <c r="F87" s="72">
        <v>26</v>
      </c>
      <c r="G87" s="72" t="s">
        <v>4097</v>
      </c>
      <c r="H87" s="72" t="s">
        <v>4102</v>
      </c>
      <c r="I87" s="72" t="s">
        <v>4102</v>
      </c>
      <c r="J87" s="71">
        <v>0</v>
      </c>
      <c r="K87" s="72" t="s">
        <v>4098</v>
      </c>
      <c r="L87" s="72">
        <v>0</v>
      </c>
      <c r="M87" s="71" t="s">
        <v>4104</v>
      </c>
    </row>
    <row r="88" spans="1:13">
      <c r="A88" s="70">
        <v>292</v>
      </c>
      <c r="B88" s="72">
        <v>254</v>
      </c>
      <c r="C88" s="72">
        <v>2100</v>
      </c>
      <c r="D88" s="72">
        <v>7</v>
      </c>
      <c r="E88" s="72">
        <v>4</v>
      </c>
      <c r="F88" s="72">
        <v>26</v>
      </c>
      <c r="G88" s="72" t="s">
        <v>4097</v>
      </c>
      <c r="H88" s="72" t="s">
        <v>4098</v>
      </c>
      <c r="I88" s="72" t="s">
        <v>4098</v>
      </c>
      <c r="J88" s="71">
        <v>8</v>
      </c>
      <c r="K88" s="72" t="s">
        <v>4099</v>
      </c>
      <c r="L88" s="72">
        <v>9</v>
      </c>
      <c r="M88" s="71" t="s">
        <v>4104</v>
      </c>
    </row>
    <row r="89" spans="1:13">
      <c r="A89" s="70">
        <v>293</v>
      </c>
      <c r="B89" s="72">
        <v>242</v>
      </c>
      <c r="C89" s="72">
        <v>3139</v>
      </c>
      <c r="D89" s="72">
        <v>7</v>
      </c>
      <c r="E89" s="72">
        <v>2</v>
      </c>
      <c r="F89" s="72">
        <v>25</v>
      </c>
      <c r="G89" s="72" t="s">
        <v>4097</v>
      </c>
      <c r="H89" s="72" t="s">
        <v>4098</v>
      </c>
      <c r="I89" s="72" t="s">
        <v>4098</v>
      </c>
      <c r="J89" s="71">
        <v>9</v>
      </c>
      <c r="K89" s="72" t="s">
        <v>4099</v>
      </c>
      <c r="L89" s="72">
        <v>9</v>
      </c>
      <c r="M89" s="71" t="s">
        <v>4103</v>
      </c>
    </row>
    <row r="90" spans="1:13">
      <c r="A90" s="70">
        <v>277</v>
      </c>
      <c r="B90" s="72">
        <v>248</v>
      </c>
      <c r="C90" s="72">
        <v>2744</v>
      </c>
      <c r="D90" s="72">
        <v>5</v>
      </c>
      <c r="E90" s="72">
        <v>3</v>
      </c>
      <c r="F90" s="72">
        <v>45</v>
      </c>
      <c r="G90" s="72" t="s">
        <v>4097</v>
      </c>
      <c r="H90" s="72" t="s">
        <v>4098</v>
      </c>
      <c r="I90" s="72" t="s">
        <v>4102</v>
      </c>
      <c r="J90" s="71">
        <v>5</v>
      </c>
      <c r="K90" s="72" t="s">
        <v>4098</v>
      </c>
      <c r="L90" s="72">
        <v>0</v>
      </c>
      <c r="M90" s="71" t="s">
        <v>4104</v>
      </c>
    </row>
    <row r="91" spans="1:13">
      <c r="A91" s="70">
        <v>286</v>
      </c>
      <c r="B91" s="72">
        <v>237</v>
      </c>
      <c r="C91" s="72">
        <v>3781</v>
      </c>
      <c r="D91" s="72">
        <v>7</v>
      </c>
      <c r="E91" s="72">
        <v>3</v>
      </c>
      <c r="F91" s="72">
        <v>31</v>
      </c>
      <c r="G91" s="72" t="s">
        <v>4097</v>
      </c>
      <c r="H91" s="72" t="s">
        <v>4098</v>
      </c>
      <c r="I91" s="72" t="s">
        <v>4098</v>
      </c>
      <c r="J91" s="71">
        <v>9</v>
      </c>
      <c r="K91" s="72" t="s">
        <v>4098</v>
      </c>
      <c r="L91" s="72">
        <v>9</v>
      </c>
      <c r="M91" s="71" t="s">
        <v>4104</v>
      </c>
    </row>
    <row r="92" spans="1:13">
      <c r="A92" s="70">
        <v>210</v>
      </c>
      <c r="B92" s="72">
        <v>184</v>
      </c>
      <c r="C92" s="72">
        <v>1849</v>
      </c>
      <c r="D92" s="72">
        <v>3</v>
      </c>
      <c r="E92" s="72">
        <v>3</v>
      </c>
      <c r="F92" s="72">
        <v>31</v>
      </c>
      <c r="G92" s="72" t="s">
        <v>4097</v>
      </c>
      <c r="H92" s="72" t="s">
        <v>4098</v>
      </c>
      <c r="I92" s="72" t="s">
        <v>4102</v>
      </c>
      <c r="J92" s="71">
        <v>9</v>
      </c>
      <c r="K92" s="72" t="s">
        <v>4098</v>
      </c>
      <c r="L92" s="72">
        <v>0</v>
      </c>
      <c r="M92" s="71" t="s">
        <v>4104</v>
      </c>
    </row>
    <row r="93" spans="1:13">
      <c r="A93" s="70">
        <v>224</v>
      </c>
      <c r="B93" s="72">
        <v>188</v>
      </c>
      <c r="C93" s="72">
        <v>2967</v>
      </c>
      <c r="D93" s="72">
        <v>4</v>
      </c>
      <c r="E93" s="72">
        <v>2</v>
      </c>
      <c r="F93" s="72">
        <v>57</v>
      </c>
      <c r="G93" s="72" t="s">
        <v>4097</v>
      </c>
      <c r="H93" s="72" t="s">
        <v>4098</v>
      </c>
      <c r="I93" s="72" t="s">
        <v>4102</v>
      </c>
      <c r="J93" s="71">
        <v>9</v>
      </c>
      <c r="K93" s="72" t="s">
        <v>4098</v>
      </c>
      <c r="L93" s="72">
        <v>0</v>
      </c>
      <c r="M93" s="71" t="s">
        <v>4103</v>
      </c>
    </row>
    <row r="94" spans="1:13">
      <c r="A94" s="70">
        <v>293</v>
      </c>
      <c r="B94" s="72">
        <v>295</v>
      </c>
      <c r="C94" s="72">
        <v>3333</v>
      </c>
      <c r="D94" s="72">
        <v>5</v>
      </c>
      <c r="E94" s="72">
        <v>2</v>
      </c>
      <c r="F94" s="72">
        <v>33</v>
      </c>
      <c r="G94" s="72" t="s">
        <v>4097</v>
      </c>
      <c r="H94" s="72" t="s">
        <v>4098</v>
      </c>
      <c r="I94" s="72" t="s">
        <v>4102</v>
      </c>
      <c r="J94" s="71">
        <v>10</v>
      </c>
      <c r="K94" s="72" t="s">
        <v>4098</v>
      </c>
      <c r="L94" s="72">
        <v>0</v>
      </c>
      <c r="M94" s="71" t="s">
        <v>4103</v>
      </c>
    </row>
    <row r="95" spans="1:13">
      <c r="A95" s="70">
        <v>298</v>
      </c>
      <c r="B95" s="72">
        <v>238</v>
      </c>
      <c r="C95" s="72">
        <v>3072</v>
      </c>
      <c r="D95" s="72">
        <v>7</v>
      </c>
      <c r="E95" s="72">
        <v>2</v>
      </c>
      <c r="F95" s="72">
        <v>33</v>
      </c>
      <c r="G95" s="72" t="s">
        <v>4097</v>
      </c>
      <c r="H95" s="72" t="s">
        <v>4098</v>
      </c>
      <c r="I95" s="72" t="s">
        <v>4102</v>
      </c>
      <c r="J95" s="71">
        <v>8</v>
      </c>
      <c r="K95" s="72" t="s">
        <v>4098</v>
      </c>
      <c r="L95" s="72">
        <v>0</v>
      </c>
      <c r="M95" s="71" t="s">
        <v>4103</v>
      </c>
    </row>
    <row r="96" spans="1:13">
      <c r="A96" s="70">
        <v>200</v>
      </c>
      <c r="B96" s="72">
        <v>217</v>
      </c>
      <c r="C96" s="72">
        <v>1687</v>
      </c>
      <c r="D96" s="72">
        <v>4</v>
      </c>
      <c r="E96" s="72">
        <v>2</v>
      </c>
      <c r="F96" s="72">
        <v>26</v>
      </c>
      <c r="G96" s="72" t="s">
        <v>4101</v>
      </c>
      <c r="H96" s="72" t="s">
        <v>4102</v>
      </c>
      <c r="I96" s="72" t="s">
        <v>4102</v>
      </c>
      <c r="J96" s="71">
        <v>0</v>
      </c>
      <c r="K96" s="72" t="s">
        <v>4098</v>
      </c>
      <c r="L96" s="72">
        <v>0</v>
      </c>
      <c r="M96" s="71" t="s">
        <v>4103</v>
      </c>
    </row>
    <row r="97" spans="1:13">
      <c r="A97" s="70">
        <v>245</v>
      </c>
      <c r="B97" s="72">
        <v>220</v>
      </c>
      <c r="C97" s="72">
        <v>1846</v>
      </c>
      <c r="D97" s="72">
        <v>5</v>
      </c>
      <c r="E97" s="72">
        <v>3</v>
      </c>
      <c r="F97" s="72">
        <v>26</v>
      </c>
      <c r="G97" s="72" t="s">
        <v>4097</v>
      </c>
      <c r="H97" s="72" t="s">
        <v>4098</v>
      </c>
      <c r="I97" s="72" t="s">
        <v>4098</v>
      </c>
      <c r="J97" s="71">
        <v>10</v>
      </c>
      <c r="K97" s="72" t="s">
        <v>4098</v>
      </c>
      <c r="L97" s="72">
        <v>10</v>
      </c>
      <c r="M97" s="71" t="s">
        <v>4100</v>
      </c>
    </row>
    <row r="98" spans="1:13">
      <c r="A98" s="70">
        <v>183</v>
      </c>
      <c r="B98" s="72">
        <v>190</v>
      </c>
      <c r="C98" s="72">
        <v>1791</v>
      </c>
      <c r="D98" s="72">
        <v>3</v>
      </c>
      <c r="E98" s="72">
        <v>3</v>
      </c>
      <c r="F98" s="72">
        <v>25</v>
      </c>
      <c r="G98" s="72" t="s">
        <v>4097</v>
      </c>
      <c r="H98" s="72" t="s">
        <v>4098</v>
      </c>
      <c r="I98" s="72" t="s">
        <v>4102</v>
      </c>
      <c r="J98" s="71">
        <v>8</v>
      </c>
      <c r="K98" s="72" t="s">
        <v>4099</v>
      </c>
      <c r="L98" s="72">
        <v>0</v>
      </c>
      <c r="M98" s="71" t="s">
        <v>4104</v>
      </c>
    </row>
    <row r="99" spans="1:13">
      <c r="A99" s="70">
        <v>291</v>
      </c>
      <c r="B99" s="72">
        <v>249</v>
      </c>
      <c r="C99" s="72">
        <v>3418</v>
      </c>
      <c r="D99" s="72">
        <v>6</v>
      </c>
      <c r="E99" s="72">
        <v>3</v>
      </c>
      <c r="F99" s="72">
        <v>26</v>
      </c>
      <c r="G99" s="72" t="s">
        <v>4101</v>
      </c>
      <c r="H99" s="72" t="s">
        <v>4102</v>
      </c>
      <c r="I99" s="72" t="s">
        <v>4102</v>
      </c>
      <c r="J99" s="71">
        <v>8</v>
      </c>
      <c r="K99" s="72" t="s">
        <v>4098</v>
      </c>
      <c r="L99" s="72">
        <v>0</v>
      </c>
      <c r="M99" s="71" t="s">
        <v>4100</v>
      </c>
    </row>
    <row r="100" spans="1:13">
      <c r="A100" s="70">
        <v>262</v>
      </c>
      <c r="B100" s="72">
        <v>253</v>
      </c>
      <c r="C100" s="72">
        <v>3429</v>
      </c>
      <c r="D100" s="72">
        <v>6</v>
      </c>
      <c r="E100" s="72">
        <v>2</v>
      </c>
      <c r="F100" s="72">
        <v>55</v>
      </c>
      <c r="G100" s="72" t="s">
        <v>4097</v>
      </c>
      <c r="H100" s="72" t="s">
        <v>4098</v>
      </c>
      <c r="I100" s="72" t="s">
        <v>4102</v>
      </c>
      <c r="J100" s="71">
        <v>8</v>
      </c>
      <c r="K100" s="72" t="s">
        <v>4098</v>
      </c>
      <c r="L100" s="72">
        <v>0</v>
      </c>
      <c r="M100" s="71" t="s">
        <v>4104</v>
      </c>
    </row>
    <row r="101" spans="1:13">
      <c r="A101" s="70">
        <v>219</v>
      </c>
      <c r="B101" s="72">
        <v>204</v>
      </c>
      <c r="C101" s="72">
        <v>1973</v>
      </c>
      <c r="D101" s="72">
        <v>4</v>
      </c>
      <c r="E101" s="72">
        <v>3</v>
      </c>
      <c r="F101" s="72">
        <v>32</v>
      </c>
      <c r="G101" s="72" t="s">
        <v>4097</v>
      </c>
      <c r="H101" s="72" t="s">
        <v>4102</v>
      </c>
      <c r="I101" s="72" t="s">
        <v>4102</v>
      </c>
      <c r="J101" s="71">
        <v>8</v>
      </c>
      <c r="K101" s="72" t="s">
        <v>4098</v>
      </c>
      <c r="L101" s="72">
        <v>0</v>
      </c>
      <c r="M101" s="71" t="s">
        <v>4103</v>
      </c>
    </row>
    <row r="102" spans="1:13">
      <c r="A102" s="70">
        <v>287</v>
      </c>
      <c r="B102" s="72">
        <v>285</v>
      </c>
      <c r="C102" s="72">
        <v>2741</v>
      </c>
      <c r="D102" s="72">
        <v>7</v>
      </c>
      <c r="E102" s="72">
        <v>3</v>
      </c>
      <c r="F102" s="72">
        <v>28</v>
      </c>
      <c r="G102" s="72" t="s">
        <v>4097</v>
      </c>
      <c r="H102" s="72" t="s">
        <v>4098</v>
      </c>
      <c r="I102" s="72" t="s">
        <v>4102</v>
      </c>
      <c r="J102" s="71">
        <v>9</v>
      </c>
      <c r="K102" s="72" t="s">
        <v>4098</v>
      </c>
      <c r="L102" s="72">
        <v>0</v>
      </c>
      <c r="M102" s="71" t="s">
        <v>4104</v>
      </c>
    </row>
    <row r="103" spans="1:13">
      <c r="A103" s="70">
        <v>290</v>
      </c>
      <c r="B103" s="72">
        <v>256</v>
      </c>
      <c r="C103" s="72">
        <v>2254</v>
      </c>
      <c r="D103" s="72">
        <v>6</v>
      </c>
      <c r="E103" s="72">
        <v>3</v>
      </c>
      <c r="F103" s="72">
        <v>26</v>
      </c>
      <c r="G103" s="72" t="s">
        <v>4097</v>
      </c>
      <c r="H103" s="72" t="s">
        <v>4098</v>
      </c>
      <c r="I103" s="72" t="s">
        <v>4098</v>
      </c>
      <c r="J103" s="71">
        <v>9</v>
      </c>
      <c r="K103" s="72" t="s">
        <v>4098</v>
      </c>
      <c r="L103" s="72">
        <v>7</v>
      </c>
      <c r="M103" s="71" t="s">
        <v>4104</v>
      </c>
    </row>
    <row r="104" spans="1:13">
      <c r="A104" s="70">
        <v>308</v>
      </c>
      <c r="B104" s="72">
        <v>286</v>
      </c>
      <c r="C104" s="72">
        <v>3263</v>
      </c>
      <c r="D104" s="72">
        <v>6</v>
      </c>
      <c r="E104" s="72">
        <v>3</v>
      </c>
      <c r="F104" s="72">
        <v>31</v>
      </c>
      <c r="G104" s="72" t="s">
        <v>4101</v>
      </c>
      <c r="H104" s="72" t="s">
        <v>4098</v>
      </c>
      <c r="I104" s="72" t="s">
        <v>4102</v>
      </c>
      <c r="J104" s="71">
        <v>9</v>
      </c>
      <c r="K104" s="72" t="s">
        <v>4098</v>
      </c>
      <c r="L104" s="72">
        <v>0</v>
      </c>
      <c r="M104" s="71" t="s">
        <v>4104</v>
      </c>
    </row>
    <row r="105" spans="1:13">
      <c r="A105" s="70">
        <v>234</v>
      </c>
      <c r="B105" s="72">
        <v>189</v>
      </c>
      <c r="C105" s="72">
        <v>2212</v>
      </c>
      <c r="D105" s="72">
        <v>5</v>
      </c>
      <c r="E105" s="72">
        <v>2</v>
      </c>
      <c r="F105" s="72">
        <v>25</v>
      </c>
      <c r="G105" s="72" t="s">
        <v>4097</v>
      </c>
      <c r="H105" s="72" t="s">
        <v>4098</v>
      </c>
      <c r="I105" s="72" t="s">
        <v>4102</v>
      </c>
      <c r="J105" s="71">
        <v>9</v>
      </c>
      <c r="K105" s="72" t="s">
        <v>4098</v>
      </c>
      <c r="L105" s="72">
        <v>0</v>
      </c>
      <c r="M105" s="71" t="s">
        <v>4103</v>
      </c>
    </row>
    <row r="106" spans="1:13">
      <c r="A106" s="70">
        <v>241</v>
      </c>
      <c r="B106" s="72">
        <v>232</v>
      </c>
      <c r="C106" s="72">
        <v>2895</v>
      </c>
      <c r="D106" s="72">
        <v>5</v>
      </c>
      <c r="E106" s="72">
        <v>4</v>
      </c>
      <c r="F106" s="72">
        <v>34</v>
      </c>
      <c r="G106" s="72" t="s">
        <v>4097</v>
      </c>
      <c r="H106" s="72" t="s">
        <v>4102</v>
      </c>
      <c r="I106" s="72" t="s">
        <v>4102</v>
      </c>
      <c r="J106" s="71">
        <v>9</v>
      </c>
      <c r="K106" s="72" t="s">
        <v>4098</v>
      </c>
      <c r="L106" s="72">
        <v>0</v>
      </c>
      <c r="M106" s="71" t="s">
        <v>4104</v>
      </c>
    </row>
    <row r="107" spans="1:13">
      <c r="A107" s="70">
        <v>191</v>
      </c>
      <c r="B107" s="72">
        <v>180</v>
      </c>
      <c r="C107" s="72">
        <v>1589</v>
      </c>
      <c r="D107" s="72">
        <v>4</v>
      </c>
      <c r="E107" s="72">
        <v>2</v>
      </c>
      <c r="F107" s="72">
        <v>27</v>
      </c>
      <c r="G107" s="72" t="s">
        <v>4097</v>
      </c>
      <c r="H107" s="72" t="s">
        <v>4098</v>
      </c>
      <c r="I107" s="72" t="s">
        <v>4102</v>
      </c>
      <c r="J107" s="71">
        <v>8</v>
      </c>
      <c r="K107" s="72" t="s">
        <v>4098</v>
      </c>
      <c r="L107" s="72">
        <v>0</v>
      </c>
      <c r="M107" s="71" t="s">
        <v>4104</v>
      </c>
    </row>
    <row r="108" spans="1:13">
      <c r="A108" s="70">
        <v>208</v>
      </c>
      <c r="B108" s="72">
        <v>154</v>
      </c>
      <c r="C108" s="72">
        <v>2559</v>
      </c>
      <c r="D108" s="72">
        <v>4</v>
      </c>
      <c r="E108" s="72">
        <v>2</v>
      </c>
      <c r="F108" s="72">
        <v>31</v>
      </c>
      <c r="G108" s="72" t="s">
        <v>4097</v>
      </c>
      <c r="H108" s="72" t="s">
        <v>4102</v>
      </c>
      <c r="I108" s="72" t="s">
        <v>4102</v>
      </c>
      <c r="J108" s="71">
        <v>8</v>
      </c>
      <c r="K108" s="72" t="s">
        <v>4098</v>
      </c>
      <c r="L108" s="72">
        <v>0</v>
      </c>
      <c r="M108" s="71" t="s">
        <v>4100</v>
      </c>
    </row>
    <row r="109" spans="1:13">
      <c r="A109" s="70">
        <v>171</v>
      </c>
      <c r="B109" s="72">
        <v>153</v>
      </c>
      <c r="C109" s="72">
        <v>1342</v>
      </c>
      <c r="D109" s="72">
        <v>4</v>
      </c>
      <c r="E109" s="72">
        <v>2</v>
      </c>
      <c r="F109" s="72">
        <v>28</v>
      </c>
      <c r="G109" s="72" t="s">
        <v>4097</v>
      </c>
      <c r="H109" s="72" t="s">
        <v>4098</v>
      </c>
      <c r="I109" s="72" t="s">
        <v>4102</v>
      </c>
      <c r="J109" s="71">
        <v>7</v>
      </c>
      <c r="K109" s="72" t="s">
        <v>4098</v>
      </c>
      <c r="L109" s="72">
        <v>0</v>
      </c>
      <c r="M109" s="71" t="s">
        <v>4100</v>
      </c>
    </row>
    <row r="110" spans="1:13">
      <c r="A110" s="70">
        <v>234</v>
      </c>
      <c r="B110" s="72">
        <v>191</v>
      </c>
      <c r="C110" s="72">
        <v>2589</v>
      </c>
      <c r="D110" s="72">
        <v>5</v>
      </c>
      <c r="E110" s="72">
        <v>3</v>
      </c>
      <c r="F110" s="72">
        <v>26</v>
      </c>
      <c r="G110" s="72" t="s">
        <v>4097</v>
      </c>
      <c r="H110" s="72" t="s">
        <v>4098</v>
      </c>
      <c r="I110" s="72" t="s">
        <v>4098</v>
      </c>
      <c r="J110" s="71">
        <v>7</v>
      </c>
      <c r="K110" s="72" t="s">
        <v>4098</v>
      </c>
      <c r="L110" s="72">
        <v>2</v>
      </c>
      <c r="M110" s="71" t="s">
        <v>4104</v>
      </c>
    </row>
    <row r="111" spans="1:13">
      <c r="A111" s="70">
        <v>165</v>
      </c>
      <c r="B111" s="72">
        <v>156</v>
      </c>
      <c r="C111" s="72">
        <v>1022</v>
      </c>
      <c r="D111" s="72">
        <v>4</v>
      </c>
      <c r="E111" s="72">
        <v>3</v>
      </c>
      <c r="F111" s="72">
        <v>25</v>
      </c>
      <c r="G111" s="72" t="s">
        <v>4101</v>
      </c>
      <c r="H111" s="72" t="s">
        <v>4098</v>
      </c>
      <c r="I111" s="72" t="s">
        <v>4102</v>
      </c>
      <c r="J111" s="71">
        <v>5</v>
      </c>
      <c r="K111" s="72" t="s">
        <v>4098</v>
      </c>
      <c r="L111" s="72">
        <v>0</v>
      </c>
      <c r="M111" s="71" t="s">
        <v>4103</v>
      </c>
    </row>
    <row r="112" spans="1:13">
      <c r="A112" s="70">
        <v>332</v>
      </c>
      <c r="B112" s="72">
        <v>285</v>
      </c>
      <c r="C112" s="72">
        <v>3550</v>
      </c>
      <c r="D112" s="72">
        <v>7</v>
      </c>
      <c r="E112" s="72">
        <v>2</v>
      </c>
      <c r="F112" s="72">
        <v>56</v>
      </c>
      <c r="G112" s="72" t="s">
        <v>4097</v>
      </c>
      <c r="H112" s="72" t="s">
        <v>4098</v>
      </c>
      <c r="I112" s="72" t="s">
        <v>4102</v>
      </c>
      <c r="J112" s="71">
        <v>5</v>
      </c>
      <c r="K112" s="72" t="s">
        <v>4099</v>
      </c>
      <c r="L112" s="72">
        <v>0</v>
      </c>
      <c r="M112" s="71" t="s">
        <v>4104</v>
      </c>
    </row>
    <row r="113" spans="1:13">
      <c r="A113" s="70">
        <v>308</v>
      </c>
      <c r="B113" s="72">
        <v>299</v>
      </c>
      <c r="C113" s="72">
        <v>2809</v>
      </c>
      <c r="D113" s="72">
        <v>7</v>
      </c>
      <c r="E113" s="72">
        <v>2</v>
      </c>
      <c r="F113" s="72">
        <v>31</v>
      </c>
      <c r="G113" s="72" t="s">
        <v>4097</v>
      </c>
      <c r="H113" s="72" t="s">
        <v>4098</v>
      </c>
      <c r="I113" s="72" t="s">
        <v>4098</v>
      </c>
      <c r="J113" s="71">
        <v>6</v>
      </c>
      <c r="K113" s="72" t="s">
        <v>4098</v>
      </c>
      <c r="L113" s="72">
        <v>4</v>
      </c>
      <c r="M113" s="71" t="s">
        <v>4104</v>
      </c>
    </row>
    <row r="114" spans="1:13">
      <c r="A114" s="70">
        <v>219</v>
      </c>
      <c r="B114" s="72">
        <v>186</v>
      </c>
      <c r="C114" s="72">
        <v>2026</v>
      </c>
      <c r="D114" s="72">
        <v>5</v>
      </c>
      <c r="E114" s="72">
        <v>2</v>
      </c>
      <c r="F114" s="72">
        <v>31</v>
      </c>
      <c r="G114" s="72" t="s">
        <v>4101</v>
      </c>
      <c r="H114" s="72" t="s">
        <v>4098</v>
      </c>
      <c r="I114" s="72" t="s">
        <v>4102</v>
      </c>
      <c r="J114" s="71">
        <v>6</v>
      </c>
      <c r="K114" s="72" t="s">
        <v>4099</v>
      </c>
      <c r="L114" s="72">
        <v>0</v>
      </c>
      <c r="M114" s="71" t="s">
        <v>4104</v>
      </c>
    </row>
    <row r="115" spans="1:13">
      <c r="A115" s="70">
        <v>217</v>
      </c>
      <c r="B115" s="72">
        <v>163</v>
      </c>
      <c r="C115" s="72">
        <v>2032</v>
      </c>
      <c r="D115" s="72">
        <v>3</v>
      </c>
      <c r="E115" s="72">
        <v>2</v>
      </c>
      <c r="F115" s="72">
        <v>29</v>
      </c>
      <c r="G115" s="72" t="s">
        <v>4097</v>
      </c>
      <c r="H115" s="72" t="s">
        <v>4098</v>
      </c>
      <c r="I115" s="72" t="s">
        <v>4102</v>
      </c>
      <c r="J115" s="71">
        <v>6</v>
      </c>
      <c r="K115" s="72" t="s">
        <v>4099</v>
      </c>
      <c r="L115" s="72">
        <v>0</v>
      </c>
      <c r="M115" s="71" t="s">
        <v>4104</v>
      </c>
    </row>
    <row r="116" spans="1:13">
      <c r="A116" s="70">
        <v>238</v>
      </c>
      <c r="B116" s="72">
        <v>211</v>
      </c>
      <c r="C116" s="72">
        <v>1813</v>
      </c>
      <c r="D116" s="72">
        <v>4</v>
      </c>
      <c r="E116" s="72">
        <v>2</v>
      </c>
      <c r="F116" s="72">
        <v>33</v>
      </c>
      <c r="G116" s="72" t="s">
        <v>4097</v>
      </c>
      <c r="H116" s="72" t="s">
        <v>4098</v>
      </c>
      <c r="I116" s="72" t="s">
        <v>4102</v>
      </c>
      <c r="J116" s="71">
        <v>6</v>
      </c>
      <c r="K116" s="72" t="s">
        <v>4098</v>
      </c>
      <c r="L116" s="72">
        <v>0</v>
      </c>
      <c r="M116" s="71" t="s">
        <v>4100</v>
      </c>
    </row>
    <row r="117" spans="1:13">
      <c r="A117" s="70">
        <v>280</v>
      </c>
      <c r="B117" s="72">
        <v>235</v>
      </c>
      <c r="C117" s="72">
        <v>2415</v>
      </c>
      <c r="D117" s="72">
        <v>8</v>
      </c>
      <c r="E117" s="72">
        <v>3</v>
      </c>
      <c r="F117" s="72">
        <v>33</v>
      </c>
      <c r="G117" s="72" t="s">
        <v>4097</v>
      </c>
      <c r="H117" s="72" t="s">
        <v>4102</v>
      </c>
      <c r="I117" s="72" t="s">
        <v>4102</v>
      </c>
      <c r="J117" s="71">
        <v>0</v>
      </c>
      <c r="K117" s="72" t="s">
        <v>4098</v>
      </c>
      <c r="L117" s="72">
        <v>0</v>
      </c>
      <c r="M117" s="71" t="s">
        <v>4104</v>
      </c>
    </row>
    <row r="118" spans="1:13">
      <c r="A118" s="70">
        <v>302</v>
      </c>
      <c r="B118" s="72">
        <v>262</v>
      </c>
      <c r="C118" s="72">
        <v>2617</v>
      </c>
      <c r="D118" s="72">
        <v>7</v>
      </c>
      <c r="E118" s="72">
        <v>3</v>
      </c>
      <c r="F118" s="72">
        <v>26</v>
      </c>
      <c r="G118" s="72" t="s">
        <v>4097</v>
      </c>
      <c r="H118" s="72" t="s">
        <v>4098</v>
      </c>
      <c r="I118" s="72" t="s">
        <v>4102</v>
      </c>
      <c r="J118" s="71">
        <v>10</v>
      </c>
      <c r="K118" s="72" t="s">
        <v>4098</v>
      </c>
      <c r="L118" s="72">
        <v>0</v>
      </c>
      <c r="M118" s="71" t="s">
        <v>4103</v>
      </c>
    </row>
    <row r="119" spans="1:13">
      <c r="A119" s="70">
        <v>239</v>
      </c>
      <c r="B119" s="72">
        <v>202</v>
      </c>
      <c r="C119" s="72">
        <v>3007</v>
      </c>
      <c r="D119" s="72">
        <v>6</v>
      </c>
      <c r="E119" s="72">
        <v>3</v>
      </c>
      <c r="F119" s="72">
        <v>26</v>
      </c>
      <c r="G119" s="72" t="s">
        <v>4097</v>
      </c>
      <c r="H119" s="72" t="s">
        <v>4098</v>
      </c>
      <c r="I119" s="72" t="s">
        <v>4102</v>
      </c>
      <c r="J119" s="71">
        <v>9</v>
      </c>
      <c r="K119" s="72" t="s">
        <v>4098</v>
      </c>
      <c r="L119" s="72">
        <v>0</v>
      </c>
      <c r="M119" s="71" t="s">
        <v>4103</v>
      </c>
    </row>
    <row r="120" spans="1:13">
      <c r="A120" s="70">
        <v>292</v>
      </c>
      <c r="B120" s="72">
        <v>245</v>
      </c>
      <c r="C120" s="72">
        <v>3328</v>
      </c>
      <c r="D120" s="72">
        <v>6</v>
      </c>
      <c r="E120" s="72">
        <v>2</v>
      </c>
      <c r="F120" s="72">
        <v>25</v>
      </c>
      <c r="G120" s="72" t="s">
        <v>4101</v>
      </c>
      <c r="H120" s="72" t="s">
        <v>4102</v>
      </c>
      <c r="I120" s="72" t="s">
        <v>4102</v>
      </c>
      <c r="J120" s="71">
        <v>0</v>
      </c>
      <c r="K120" s="72" t="s">
        <v>4099</v>
      </c>
      <c r="L120" s="72">
        <v>0</v>
      </c>
      <c r="M120" s="71" t="s">
        <v>4104</v>
      </c>
    </row>
    <row r="121" spans="1:13">
      <c r="A121" s="70">
        <v>267</v>
      </c>
      <c r="B121" s="72">
        <v>241</v>
      </c>
      <c r="C121" s="72">
        <v>1953</v>
      </c>
      <c r="D121" s="72">
        <v>5</v>
      </c>
      <c r="E121" s="72">
        <v>3</v>
      </c>
      <c r="F121" s="72">
        <v>26</v>
      </c>
      <c r="G121" s="72" t="s">
        <v>4097</v>
      </c>
      <c r="H121" s="72" t="s">
        <v>4098</v>
      </c>
      <c r="I121" s="72" t="s">
        <v>4102</v>
      </c>
      <c r="J121" s="71">
        <v>9</v>
      </c>
      <c r="K121" s="72" t="s">
        <v>4098</v>
      </c>
      <c r="L121" s="72">
        <v>0</v>
      </c>
      <c r="M121" s="71" t="s">
        <v>4100</v>
      </c>
    </row>
    <row r="122" spans="1:13">
      <c r="A122" s="70">
        <v>282</v>
      </c>
      <c r="B122" s="72">
        <v>243</v>
      </c>
      <c r="C122" s="72">
        <v>2966</v>
      </c>
      <c r="D122" s="72">
        <v>6</v>
      </c>
      <c r="E122" s="72">
        <v>3</v>
      </c>
      <c r="F122" s="72">
        <v>34</v>
      </c>
      <c r="G122" s="72" t="s">
        <v>4101</v>
      </c>
      <c r="H122" s="72" t="s">
        <v>4098</v>
      </c>
      <c r="I122" s="72" t="s">
        <v>4102</v>
      </c>
      <c r="J122" s="71">
        <v>9</v>
      </c>
      <c r="K122" s="72" t="s">
        <v>4098</v>
      </c>
      <c r="L122" s="72">
        <v>0</v>
      </c>
      <c r="M122" s="71" t="s">
        <v>4103</v>
      </c>
    </row>
    <row r="123" spans="1:13">
      <c r="A123" s="70">
        <v>150</v>
      </c>
      <c r="B123" s="72">
        <v>158</v>
      </c>
      <c r="C123" s="72">
        <v>1305</v>
      </c>
      <c r="D123" s="72">
        <v>3</v>
      </c>
      <c r="E123" s="72">
        <v>1</v>
      </c>
      <c r="F123" s="72">
        <v>32</v>
      </c>
      <c r="G123" s="72" t="s">
        <v>4097</v>
      </c>
      <c r="H123" s="72" t="s">
        <v>4098</v>
      </c>
      <c r="I123" s="72" t="s">
        <v>4098</v>
      </c>
      <c r="J123" s="71">
        <v>8</v>
      </c>
      <c r="K123" s="72" t="s">
        <v>4098</v>
      </c>
      <c r="L123" s="72">
        <v>8</v>
      </c>
      <c r="M123" s="71" t="s">
        <v>4104</v>
      </c>
    </row>
    <row r="124" spans="1:13">
      <c r="A124" s="70">
        <v>229</v>
      </c>
      <c r="B124" s="72">
        <v>171</v>
      </c>
      <c r="C124" s="72">
        <v>2816</v>
      </c>
      <c r="D124" s="72">
        <v>5</v>
      </c>
      <c r="E124" s="72">
        <v>4</v>
      </c>
      <c r="F124" s="72">
        <v>28</v>
      </c>
      <c r="G124" s="72" t="s">
        <v>4101</v>
      </c>
      <c r="H124" s="72" t="s">
        <v>4098</v>
      </c>
      <c r="I124" s="72" t="s">
        <v>4102</v>
      </c>
      <c r="J124" s="71">
        <v>10</v>
      </c>
      <c r="K124" s="72" t="s">
        <v>4098</v>
      </c>
      <c r="L124" s="72">
        <v>0</v>
      </c>
      <c r="M124" s="71" t="s">
        <v>4100</v>
      </c>
    </row>
    <row r="125" spans="1:13">
      <c r="A125" s="70">
        <v>158</v>
      </c>
      <c r="B125" s="72">
        <v>153</v>
      </c>
      <c r="C125" s="72">
        <v>983</v>
      </c>
      <c r="D125" s="72">
        <v>2</v>
      </c>
      <c r="E125" s="72">
        <v>1</v>
      </c>
      <c r="F125" s="72">
        <v>26</v>
      </c>
      <c r="G125" s="72" t="s">
        <v>4101</v>
      </c>
      <c r="H125" s="72" t="s">
        <v>4098</v>
      </c>
      <c r="I125" s="72" t="s">
        <v>4102</v>
      </c>
      <c r="J125" s="71">
        <v>9</v>
      </c>
      <c r="K125" s="72" t="s">
        <v>4099</v>
      </c>
      <c r="L125" s="72">
        <v>0</v>
      </c>
      <c r="M125" s="71" t="s">
        <v>4104</v>
      </c>
    </row>
    <row r="126" spans="1:13">
      <c r="A126" s="70">
        <v>375</v>
      </c>
      <c r="B126" s="72">
        <v>293</v>
      </c>
      <c r="C126" s="72">
        <v>3971</v>
      </c>
      <c r="D126" s="72">
        <v>9</v>
      </c>
      <c r="E126" s="72">
        <v>2</v>
      </c>
      <c r="F126" s="72">
        <v>31</v>
      </c>
      <c r="G126" s="72" t="s">
        <v>4097</v>
      </c>
      <c r="H126" s="72" t="s">
        <v>4098</v>
      </c>
      <c r="I126" s="72" t="s">
        <v>4098</v>
      </c>
      <c r="J126" s="71">
        <v>10</v>
      </c>
      <c r="K126" s="72" t="s">
        <v>4098</v>
      </c>
      <c r="L126" s="72">
        <v>7</v>
      </c>
      <c r="M126" s="71" t="s">
        <v>4104</v>
      </c>
    </row>
    <row r="127" spans="1:13">
      <c r="A127" s="70">
        <v>304</v>
      </c>
      <c r="B127" s="72">
        <v>277</v>
      </c>
      <c r="C127" s="72">
        <v>2492</v>
      </c>
      <c r="D127" s="72">
        <v>8</v>
      </c>
      <c r="E127" s="72">
        <v>4</v>
      </c>
      <c r="F127" s="72">
        <v>25</v>
      </c>
      <c r="G127" s="72" t="s">
        <v>4097</v>
      </c>
      <c r="H127" s="72" t="s">
        <v>4098</v>
      </c>
      <c r="I127" s="72" t="s">
        <v>4102</v>
      </c>
      <c r="J127" s="71">
        <v>8</v>
      </c>
      <c r="K127" s="72" t="s">
        <v>4098</v>
      </c>
      <c r="L127" s="72">
        <v>0</v>
      </c>
      <c r="M127" s="71" t="s">
        <v>4103</v>
      </c>
    </row>
    <row r="128" spans="1:13">
      <c r="A128" s="70">
        <v>172</v>
      </c>
      <c r="B128" s="72">
        <v>197</v>
      </c>
      <c r="C128" s="72">
        <v>1366</v>
      </c>
      <c r="D128" s="72">
        <v>4</v>
      </c>
      <c r="E128" s="72">
        <v>1</v>
      </c>
      <c r="F128" s="72">
        <v>34</v>
      </c>
      <c r="G128" s="72" t="s">
        <v>4097</v>
      </c>
      <c r="H128" s="72" t="s">
        <v>4098</v>
      </c>
      <c r="I128" s="72" t="s">
        <v>4102</v>
      </c>
      <c r="J128" s="71">
        <v>7</v>
      </c>
      <c r="K128" s="72" t="s">
        <v>4098</v>
      </c>
      <c r="L128" s="72">
        <v>0</v>
      </c>
      <c r="M128" s="71" t="s">
        <v>4100</v>
      </c>
    </row>
    <row r="129" spans="1:13">
      <c r="A129" s="70">
        <v>326</v>
      </c>
      <c r="B129" s="72">
        <v>276</v>
      </c>
      <c r="C129" s="72">
        <v>3314</v>
      </c>
      <c r="D129" s="72">
        <v>6</v>
      </c>
      <c r="E129" s="72">
        <v>2</v>
      </c>
      <c r="F129" s="72">
        <v>62</v>
      </c>
      <c r="G129" s="72" t="s">
        <v>4101</v>
      </c>
      <c r="H129" s="72" t="s">
        <v>4098</v>
      </c>
      <c r="I129" s="72" t="s">
        <v>4102</v>
      </c>
      <c r="J129" s="71">
        <v>7</v>
      </c>
      <c r="K129" s="72" t="s">
        <v>4098</v>
      </c>
      <c r="L129" s="72">
        <v>0</v>
      </c>
      <c r="M129" s="71" t="s">
        <v>4100</v>
      </c>
    </row>
    <row r="130" spans="1:13">
      <c r="A130" s="70">
        <v>392</v>
      </c>
      <c r="B130" s="72">
        <v>293</v>
      </c>
      <c r="C130" s="72">
        <v>3876</v>
      </c>
      <c r="D130" s="72">
        <v>9</v>
      </c>
      <c r="E130" s="72">
        <v>2</v>
      </c>
      <c r="F130" s="72">
        <v>31</v>
      </c>
      <c r="G130" s="72" t="s">
        <v>4101</v>
      </c>
      <c r="H130" s="72" t="s">
        <v>4098</v>
      </c>
      <c r="I130" s="72" t="s">
        <v>4102</v>
      </c>
      <c r="J130" s="71">
        <v>8</v>
      </c>
      <c r="K130" s="72" t="s">
        <v>4098</v>
      </c>
      <c r="L130" s="72">
        <v>0</v>
      </c>
      <c r="M130" s="71" t="s">
        <v>4103</v>
      </c>
    </row>
    <row r="131" spans="1:13">
      <c r="A131" s="70">
        <v>285</v>
      </c>
      <c r="B131" s="72">
        <v>209</v>
      </c>
      <c r="C131" s="72">
        <v>2832</v>
      </c>
      <c r="D131" s="72">
        <v>6</v>
      </c>
      <c r="E131" s="72">
        <v>4</v>
      </c>
      <c r="F131" s="72">
        <v>26</v>
      </c>
      <c r="G131" s="72" t="s">
        <v>4101</v>
      </c>
      <c r="H131" s="72" t="s">
        <v>4102</v>
      </c>
      <c r="I131" s="72" t="s">
        <v>4102</v>
      </c>
      <c r="J131" s="71">
        <v>0</v>
      </c>
      <c r="K131" s="72" t="s">
        <v>4098</v>
      </c>
      <c r="L131" s="72">
        <v>0</v>
      </c>
      <c r="M131" s="71" t="s">
        <v>4104</v>
      </c>
    </row>
    <row r="132" spans="1:13">
      <c r="A132" s="70">
        <v>203</v>
      </c>
      <c r="B132" s="72">
        <v>213</v>
      </c>
      <c r="C132" s="72">
        <v>1569</v>
      </c>
      <c r="D132" s="72">
        <v>3</v>
      </c>
      <c r="E132" s="72">
        <v>1</v>
      </c>
      <c r="F132" s="72">
        <v>26</v>
      </c>
      <c r="G132" s="72" t="s">
        <v>4101</v>
      </c>
      <c r="H132" s="72" t="s">
        <v>4098</v>
      </c>
      <c r="I132" s="72" t="s">
        <v>4102</v>
      </c>
      <c r="J132" s="71">
        <v>9</v>
      </c>
      <c r="K132" s="72" t="s">
        <v>4098</v>
      </c>
      <c r="L132" s="72">
        <v>0</v>
      </c>
      <c r="M132" s="71" t="s">
        <v>4104</v>
      </c>
    </row>
    <row r="133" spans="1:13">
      <c r="A133" s="70">
        <v>348</v>
      </c>
      <c r="B133" s="72">
        <v>297</v>
      </c>
      <c r="C133" s="72">
        <v>4504</v>
      </c>
      <c r="D133" s="72">
        <v>9</v>
      </c>
      <c r="E133" s="72">
        <v>4</v>
      </c>
      <c r="F133" s="72">
        <v>25</v>
      </c>
      <c r="G133" s="72" t="s">
        <v>4101</v>
      </c>
      <c r="H133" s="72" t="s">
        <v>4098</v>
      </c>
      <c r="I133" s="72" t="s">
        <v>4102</v>
      </c>
      <c r="J133" s="71">
        <v>4</v>
      </c>
      <c r="K133" s="72" t="s">
        <v>4098</v>
      </c>
      <c r="L133" s="72">
        <v>0</v>
      </c>
      <c r="M133" s="71" t="s">
        <v>4103</v>
      </c>
    </row>
    <row r="134" spans="1:13">
      <c r="A134" s="70">
        <v>253</v>
      </c>
      <c r="B134" s="72">
        <v>195</v>
      </c>
      <c r="C134" s="72">
        <v>2873</v>
      </c>
      <c r="D134" s="72">
        <v>6</v>
      </c>
      <c r="E134" s="72">
        <v>2</v>
      </c>
      <c r="F134" s="72">
        <v>32</v>
      </c>
      <c r="G134" s="72" t="s">
        <v>4101</v>
      </c>
      <c r="H134" s="72" t="s">
        <v>4102</v>
      </c>
      <c r="I134" s="72" t="s">
        <v>4102</v>
      </c>
      <c r="J134" s="71">
        <v>0</v>
      </c>
      <c r="K134" s="72" t="s">
        <v>4099</v>
      </c>
      <c r="L134" s="72">
        <v>0</v>
      </c>
      <c r="M134" s="71" t="s">
        <v>4103</v>
      </c>
    </row>
    <row r="135" spans="1:13">
      <c r="A135" s="70">
        <v>294</v>
      </c>
      <c r="B135" s="72">
        <v>264</v>
      </c>
      <c r="C135" s="72">
        <v>2855</v>
      </c>
      <c r="D135" s="72">
        <v>6</v>
      </c>
      <c r="E135" s="72">
        <v>2</v>
      </c>
      <c r="F135" s="72">
        <v>31</v>
      </c>
      <c r="G135" s="72" t="s">
        <v>4097</v>
      </c>
      <c r="H135" s="72" t="s">
        <v>4098</v>
      </c>
      <c r="I135" s="72" t="s">
        <v>4098</v>
      </c>
      <c r="J135" s="72">
        <v>8</v>
      </c>
      <c r="K135" s="72" t="s">
        <v>4099</v>
      </c>
      <c r="L135" s="72">
        <v>2</v>
      </c>
      <c r="M135" s="71" t="s">
        <v>4104</v>
      </c>
    </row>
    <row r="136" spans="1:13">
      <c r="A136" s="70">
        <v>210</v>
      </c>
      <c r="B136" s="72">
        <v>229</v>
      </c>
      <c r="C136" s="72">
        <v>1927</v>
      </c>
      <c r="D136" s="72">
        <v>5</v>
      </c>
      <c r="E136" s="72">
        <v>3</v>
      </c>
      <c r="F136" s="72">
        <v>31</v>
      </c>
      <c r="G136" s="72" t="s">
        <v>4097</v>
      </c>
      <c r="H136" s="72" t="s">
        <v>4098</v>
      </c>
      <c r="I136" s="72" t="s">
        <v>4102</v>
      </c>
      <c r="J136" s="72">
        <v>9</v>
      </c>
      <c r="K136" s="72" t="s">
        <v>4099</v>
      </c>
      <c r="L136" s="72">
        <v>0</v>
      </c>
      <c r="M136" s="71" t="s">
        <v>4103</v>
      </c>
    </row>
    <row r="137" spans="1:13">
      <c r="A137" s="70">
        <v>259</v>
      </c>
      <c r="B137" s="72">
        <v>215</v>
      </c>
      <c r="C137" s="72">
        <v>2069</v>
      </c>
      <c r="D137" s="72">
        <v>5</v>
      </c>
      <c r="E137" s="72">
        <v>4</v>
      </c>
      <c r="F137" s="72">
        <v>29</v>
      </c>
      <c r="G137" s="72" t="s">
        <v>4097</v>
      </c>
      <c r="H137" s="72" t="s">
        <v>4098</v>
      </c>
      <c r="I137" s="72" t="s">
        <v>4102</v>
      </c>
      <c r="J137" s="72">
        <v>2</v>
      </c>
      <c r="K137" s="72" t="s">
        <v>4098</v>
      </c>
      <c r="L137" s="72">
        <v>0</v>
      </c>
      <c r="M137" s="71" t="s">
        <v>4100</v>
      </c>
    </row>
    <row r="138" spans="1:13">
      <c r="A138" s="70">
        <v>212</v>
      </c>
      <c r="B138" s="72">
        <v>216</v>
      </c>
      <c r="C138" s="72">
        <v>2249</v>
      </c>
      <c r="D138" s="72">
        <v>4</v>
      </c>
      <c r="E138" s="72">
        <v>1</v>
      </c>
      <c r="F138" s="72">
        <v>33</v>
      </c>
      <c r="G138" s="72" t="s">
        <v>4097</v>
      </c>
      <c r="H138" s="72" t="s">
        <v>4102</v>
      </c>
      <c r="I138" s="72" t="s">
        <v>4102</v>
      </c>
      <c r="J138" s="71">
        <v>0</v>
      </c>
      <c r="K138" s="72" t="s">
        <v>4099</v>
      </c>
      <c r="L138" s="72">
        <v>0</v>
      </c>
      <c r="M138" s="71" t="s">
        <v>4104</v>
      </c>
    </row>
    <row r="139" spans="1:13">
      <c r="A139" s="70">
        <v>154</v>
      </c>
      <c r="B139" s="72">
        <v>176</v>
      </c>
      <c r="C139" s="72">
        <v>1291</v>
      </c>
      <c r="D139" s="72">
        <v>3</v>
      </c>
      <c r="E139" s="72">
        <v>1</v>
      </c>
      <c r="F139" s="72">
        <v>33</v>
      </c>
      <c r="G139" s="72" t="s">
        <v>4097</v>
      </c>
      <c r="H139" s="72" t="s">
        <v>4098</v>
      </c>
      <c r="I139" s="72" t="s">
        <v>4102</v>
      </c>
      <c r="J139" s="72">
        <v>6</v>
      </c>
      <c r="K139" s="72" t="s">
        <v>4098</v>
      </c>
      <c r="L139" s="72">
        <v>0</v>
      </c>
      <c r="M139" s="71" t="s">
        <v>4103</v>
      </c>
    </row>
    <row r="140" spans="1:13">
      <c r="A140" s="70">
        <v>307</v>
      </c>
      <c r="B140" s="72">
        <v>297</v>
      </c>
      <c r="C140" s="72">
        <v>3036</v>
      </c>
      <c r="D140" s="72">
        <v>6</v>
      </c>
      <c r="E140" s="72">
        <v>4</v>
      </c>
      <c r="F140" s="72">
        <v>26</v>
      </c>
      <c r="G140" s="72" t="s">
        <v>4097</v>
      </c>
      <c r="H140" s="72" t="s">
        <v>4098</v>
      </c>
      <c r="I140" s="72" t="s">
        <v>4098</v>
      </c>
      <c r="J140" s="72">
        <v>8</v>
      </c>
      <c r="K140" s="72" t="s">
        <v>4099</v>
      </c>
      <c r="L140" s="72">
        <v>6</v>
      </c>
      <c r="M140" s="71" t="s">
        <v>4104</v>
      </c>
    </row>
    <row r="141" spans="1:13">
      <c r="A141" s="70">
        <v>306</v>
      </c>
      <c r="B141" s="72">
        <v>247</v>
      </c>
      <c r="C141" s="72">
        <v>3254</v>
      </c>
      <c r="D141" s="72">
        <v>6</v>
      </c>
      <c r="E141" s="72">
        <v>2</v>
      </c>
      <c r="F141" s="72">
        <v>26</v>
      </c>
      <c r="G141" s="72" t="s">
        <v>4101</v>
      </c>
      <c r="H141" s="72" t="s">
        <v>4102</v>
      </c>
      <c r="I141" s="72" t="s">
        <v>4102</v>
      </c>
      <c r="J141" s="71">
        <v>0</v>
      </c>
      <c r="K141" s="72" t="s">
        <v>4099</v>
      </c>
      <c r="L141" s="72">
        <v>0</v>
      </c>
      <c r="M141" s="71" t="s">
        <v>4103</v>
      </c>
    </row>
    <row r="142" spans="1:13">
      <c r="A142" s="70">
        <v>234</v>
      </c>
      <c r="B142" s="72">
        <v>190</v>
      </c>
      <c r="C142" s="72">
        <v>2451</v>
      </c>
      <c r="D142" s="72">
        <v>5</v>
      </c>
      <c r="E142" s="72">
        <v>2</v>
      </c>
      <c r="F142" s="72">
        <v>25</v>
      </c>
      <c r="G142" s="72" t="s">
        <v>4097</v>
      </c>
      <c r="H142" s="72" t="s">
        <v>4098</v>
      </c>
      <c r="I142" s="72" t="s">
        <v>4098</v>
      </c>
      <c r="J142" s="72">
        <v>9</v>
      </c>
      <c r="K142" s="72" t="s">
        <v>4098</v>
      </c>
      <c r="L142" s="72">
        <v>3</v>
      </c>
      <c r="M142" s="71" t="s">
        <v>4104</v>
      </c>
    </row>
    <row r="143" spans="1:13">
      <c r="A143" s="70">
        <v>202</v>
      </c>
      <c r="B143" s="72">
        <v>156</v>
      </c>
      <c r="C143" s="72">
        <v>2608</v>
      </c>
      <c r="D143" s="72">
        <v>6</v>
      </c>
      <c r="E143" s="72">
        <v>2</v>
      </c>
      <c r="F143" s="72">
        <v>26</v>
      </c>
      <c r="G143" s="72" t="s">
        <v>4101</v>
      </c>
      <c r="H143" s="72" t="s">
        <v>4102</v>
      </c>
      <c r="I143" s="72" t="s">
        <v>4102</v>
      </c>
      <c r="J143" s="71">
        <v>0</v>
      </c>
      <c r="K143" s="72" t="s">
        <v>4098</v>
      </c>
      <c r="L143" s="72">
        <v>0</v>
      </c>
      <c r="M143" s="71" t="s">
        <v>4103</v>
      </c>
    </row>
    <row r="144" spans="1:13">
      <c r="A144" s="70">
        <v>216</v>
      </c>
      <c r="B144" s="72">
        <v>185</v>
      </c>
      <c r="C144" s="72">
        <v>1634</v>
      </c>
      <c r="D144" s="72">
        <v>3</v>
      </c>
      <c r="E144" s="72">
        <v>2</v>
      </c>
      <c r="F144" s="72">
        <v>34</v>
      </c>
      <c r="G144" s="72" t="s">
        <v>4097</v>
      </c>
      <c r="H144" s="72" t="s">
        <v>4098</v>
      </c>
      <c r="I144" s="72" t="s">
        <v>4098</v>
      </c>
      <c r="J144" s="72">
        <v>7</v>
      </c>
      <c r="K144" s="72" t="s">
        <v>4098</v>
      </c>
      <c r="L144" s="72">
        <v>3</v>
      </c>
      <c r="M144" s="71" t="s">
        <v>4104</v>
      </c>
    </row>
    <row r="145" spans="1:13">
      <c r="A145" s="70">
        <v>173</v>
      </c>
      <c r="B145" s="72">
        <v>178</v>
      </c>
      <c r="C145" s="72">
        <v>1373</v>
      </c>
      <c r="D145" s="72">
        <v>2</v>
      </c>
      <c r="E145" s="72">
        <v>1</v>
      </c>
      <c r="F145" s="72">
        <v>48</v>
      </c>
      <c r="G145" s="72" t="s">
        <v>4097</v>
      </c>
      <c r="H145" s="72" t="s">
        <v>4098</v>
      </c>
      <c r="I145" s="72" t="s">
        <v>4102</v>
      </c>
      <c r="J145" s="72">
        <v>5</v>
      </c>
      <c r="K145" s="72" t="s">
        <v>4098</v>
      </c>
      <c r="L145" s="72">
        <v>0</v>
      </c>
      <c r="M145" s="71" t="s">
        <v>4103</v>
      </c>
    </row>
    <row r="146" spans="1:13">
      <c r="A146" s="70">
        <v>224</v>
      </c>
      <c r="B146" s="72">
        <v>225</v>
      </c>
      <c r="C146" s="72">
        <v>2083</v>
      </c>
      <c r="D146" s="72">
        <v>5</v>
      </c>
      <c r="E146" s="72">
        <v>2</v>
      </c>
      <c r="F146" s="72">
        <v>24</v>
      </c>
      <c r="G146" s="72" t="s">
        <v>4097</v>
      </c>
      <c r="H146" s="72" t="s">
        <v>4098</v>
      </c>
      <c r="I146" s="72" t="s">
        <v>4098</v>
      </c>
      <c r="J146" s="72">
        <v>5</v>
      </c>
      <c r="K146" s="72" t="s">
        <v>4098</v>
      </c>
      <c r="L146" s="72">
        <v>11</v>
      </c>
      <c r="M146" s="71" t="s">
        <v>4100</v>
      </c>
    </row>
    <row r="147" spans="1:13">
      <c r="A147" s="70">
        <v>190</v>
      </c>
      <c r="B147" s="72">
        <v>154</v>
      </c>
      <c r="C147" s="72">
        <v>2190</v>
      </c>
      <c r="D147" s="72">
        <v>4</v>
      </c>
      <c r="E147" s="72">
        <v>3</v>
      </c>
      <c r="F147" s="72">
        <v>26</v>
      </c>
      <c r="G147" s="72" t="s">
        <v>4097</v>
      </c>
      <c r="H147" s="72" t="s">
        <v>4098</v>
      </c>
      <c r="I147" s="72" t="s">
        <v>4098</v>
      </c>
      <c r="J147" s="72">
        <v>9</v>
      </c>
      <c r="K147" s="72" t="s">
        <v>4098</v>
      </c>
      <c r="L147" s="72">
        <v>13</v>
      </c>
      <c r="M147" s="71" t="s">
        <v>4100</v>
      </c>
    </row>
    <row r="148" spans="1:13">
      <c r="A148" s="70">
        <v>299</v>
      </c>
      <c r="B148" s="72">
        <v>240</v>
      </c>
      <c r="C148" s="72">
        <v>3418</v>
      </c>
      <c r="D148" s="72">
        <v>8</v>
      </c>
      <c r="E148" s="72">
        <v>3</v>
      </c>
      <c r="F148" s="72">
        <v>31</v>
      </c>
      <c r="G148" s="72" t="s">
        <v>4097</v>
      </c>
      <c r="H148" s="72" t="s">
        <v>4098</v>
      </c>
      <c r="I148" s="72" t="s">
        <v>4102</v>
      </c>
      <c r="J148" s="72">
        <v>9</v>
      </c>
      <c r="K148" s="72" t="s">
        <v>4099</v>
      </c>
      <c r="L148" s="72">
        <v>0</v>
      </c>
      <c r="M148" s="71" t="s">
        <v>4100</v>
      </c>
    </row>
    <row r="149" spans="1:13">
      <c r="A149" s="70">
        <v>235</v>
      </c>
      <c r="B149" s="72">
        <v>154</v>
      </c>
      <c r="C149" s="72">
        <v>2381</v>
      </c>
      <c r="D149" s="72">
        <v>4</v>
      </c>
      <c r="E149" s="72">
        <v>4</v>
      </c>
      <c r="F149" s="72">
        <v>25</v>
      </c>
      <c r="G149" s="72" t="s">
        <v>4097</v>
      </c>
      <c r="H149" s="72" t="s">
        <v>4098</v>
      </c>
      <c r="I149" s="72" t="s">
        <v>4102</v>
      </c>
      <c r="J149" s="72">
        <v>7</v>
      </c>
      <c r="K149" s="72" t="s">
        <v>4099</v>
      </c>
      <c r="L149" s="72">
        <v>0</v>
      </c>
      <c r="M149" s="71" t="s">
        <v>4100</v>
      </c>
    </row>
    <row r="150" spans="1:13">
      <c r="A150" s="70">
        <v>196</v>
      </c>
      <c r="B150" s="72">
        <v>178</v>
      </c>
      <c r="C150" s="72">
        <v>1950</v>
      </c>
      <c r="D150" s="72">
        <v>3</v>
      </c>
      <c r="E150" s="72">
        <v>3</v>
      </c>
      <c r="F150" s="72">
        <v>34</v>
      </c>
      <c r="G150" s="72" t="s">
        <v>4097</v>
      </c>
      <c r="H150" s="72" t="s">
        <v>4098</v>
      </c>
      <c r="I150" s="72" t="s">
        <v>4098</v>
      </c>
      <c r="J150" s="72">
        <v>10</v>
      </c>
      <c r="K150" s="72" t="s">
        <v>4098</v>
      </c>
      <c r="L150" s="72">
        <v>12</v>
      </c>
      <c r="M150" s="71" t="s">
        <v>4100</v>
      </c>
    </row>
    <row r="151" spans="1:13">
      <c r="A151" s="70">
        <v>232</v>
      </c>
      <c r="B151" s="72">
        <v>232</v>
      </c>
      <c r="C151" s="72">
        <v>2415</v>
      </c>
      <c r="D151" s="72">
        <v>4</v>
      </c>
      <c r="E151" s="72">
        <v>2</v>
      </c>
      <c r="F151" s="72">
        <v>27</v>
      </c>
      <c r="G151" s="72" t="s">
        <v>4097</v>
      </c>
      <c r="H151" s="72" t="s">
        <v>4098</v>
      </c>
      <c r="I151" s="72" t="s">
        <v>4098</v>
      </c>
      <c r="J151" s="72">
        <v>6</v>
      </c>
      <c r="K151" s="72" t="s">
        <v>4099</v>
      </c>
      <c r="L151" s="72">
        <v>5</v>
      </c>
      <c r="M151" s="71" t="s">
        <v>4104</v>
      </c>
    </row>
    <row r="152" spans="1:13">
      <c r="A152" s="70">
        <v>320</v>
      </c>
      <c r="B152" s="72">
        <v>240</v>
      </c>
      <c r="C152" s="72">
        <v>3673</v>
      </c>
      <c r="D152" s="72">
        <v>7</v>
      </c>
      <c r="E152" s="72">
        <v>3</v>
      </c>
      <c r="F152" s="72">
        <v>31</v>
      </c>
      <c r="G152" s="72" t="s">
        <v>4097</v>
      </c>
      <c r="H152" s="72" t="s">
        <v>4098</v>
      </c>
      <c r="I152" s="72" t="s">
        <v>4098</v>
      </c>
      <c r="J152" s="72">
        <v>8</v>
      </c>
      <c r="K152" s="72" t="s">
        <v>4098</v>
      </c>
      <c r="L152" s="72">
        <v>1</v>
      </c>
      <c r="M152" s="71" t="s">
        <v>4103</v>
      </c>
    </row>
    <row r="153" spans="1:13">
      <c r="A153" s="70">
        <v>201</v>
      </c>
      <c r="B153" s="72">
        <v>197</v>
      </c>
      <c r="C153" s="72">
        <v>1567</v>
      </c>
      <c r="D153" s="72">
        <v>5</v>
      </c>
      <c r="E153" s="72">
        <v>3</v>
      </c>
      <c r="F153" s="72">
        <v>26</v>
      </c>
      <c r="G153" s="72" t="s">
        <v>4101</v>
      </c>
      <c r="H153" s="72" t="s">
        <v>4098</v>
      </c>
      <c r="I153" s="72" t="s">
        <v>4102</v>
      </c>
      <c r="J153" s="72">
        <v>8</v>
      </c>
      <c r="K153" s="72" t="s">
        <v>4099</v>
      </c>
      <c r="L153" s="72">
        <v>0</v>
      </c>
      <c r="M153" s="71" t="s">
        <v>4104</v>
      </c>
    </row>
    <row r="154" spans="1:13">
      <c r="A154" s="70">
        <v>350</v>
      </c>
      <c r="B154" s="72">
        <v>286</v>
      </c>
      <c r="C154" s="72">
        <v>4159</v>
      </c>
      <c r="D154" s="72">
        <v>7</v>
      </c>
      <c r="E154" s="72">
        <v>2</v>
      </c>
      <c r="F154" s="72">
        <v>50</v>
      </c>
      <c r="G154" s="72" t="s">
        <v>4097</v>
      </c>
      <c r="H154" s="72" t="s">
        <v>4098</v>
      </c>
      <c r="I154" s="72" t="s">
        <v>4098</v>
      </c>
      <c r="J154" s="72">
        <v>7</v>
      </c>
      <c r="K154" s="72" t="s">
        <v>4098</v>
      </c>
      <c r="L154" s="72">
        <v>1</v>
      </c>
      <c r="M154" s="71" t="s">
        <v>4103</v>
      </c>
    </row>
    <row r="155" spans="1:13">
      <c r="A155" s="70">
        <v>193</v>
      </c>
      <c r="B155" s="72">
        <v>200</v>
      </c>
      <c r="C155" s="72">
        <v>1463</v>
      </c>
      <c r="D155" s="72">
        <v>4</v>
      </c>
      <c r="E155" s="72">
        <v>1</v>
      </c>
      <c r="F155" s="72">
        <v>25</v>
      </c>
      <c r="G155" s="72" t="s">
        <v>4097</v>
      </c>
      <c r="H155" s="72" t="s">
        <v>4098</v>
      </c>
      <c r="I155" s="72" t="s">
        <v>4098</v>
      </c>
      <c r="J155" s="72">
        <v>8</v>
      </c>
      <c r="K155" s="72" t="s">
        <v>4098</v>
      </c>
      <c r="L155" s="72">
        <v>8</v>
      </c>
      <c r="M155" s="71" t="s">
        <v>4100</v>
      </c>
    </row>
    <row r="156" spans="1:13">
      <c r="A156" s="70">
        <v>165</v>
      </c>
      <c r="B156" s="72">
        <v>190</v>
      </c>
      <c r="C156" s="72">
        <v>1314</v>
      </c>
      <c r="D156" s="72">
        <v>3</v>
      </c>
      <c r="E156" s="72">
        <v>3</v>
      </c>
      <c r="F156" s="72">
        <v>32</v>
      </c>
      <c r="G156" s="72" t="s">
        <v>4097</v>
      </c>
      <c r="H156" s="72" t="s">
        <v>4098</v>
      </c>
      <c r="I156" s="72" t="s">
        <v>4102</v>
      </c>
      <c r="J156" s="72">
        <v>5</v>
      </c>
      <c r="K156" s="72" t="s">
        <v>4099</v>
      </c>
      <c r="L156" s="72">
        <v>0</v>
      </c>
      <c r="M156" s="71" t="s">
        <v>4100</v>
      </c>
    </row>
    <row r="157" spans="1:13">
      <c r="A157" s="70">
        <v>411</v>
      </c>
      <c r="B157" s="72">
        <v>289</v>
      </c>
      <c r="C157" s="72">
        <v>4412</v>
      </c>
      <c r="D157" s="72">
        <v>10</v>
      </c>
      <c r="E157" s="72">
        <v>4</v>
      </c>
      <c r="F157" s="72">
        <v>31</v>
      </c>
      <c r="G157" s="72" t="s">
        <v>4101</v>
      </c>
      <c r="H157" s="72" t="s">
        <v>4098</v>
      </c>
      <c r="I157" s="72" t="s">
        <v>4102</v>
      </c>
      <c r="J157" s="72">
        <v>5</v>
      </c>
      <c r="K157" s="72" t="s">
        <v>4098</v>
      </c>
      <c r="L157" s="72">
        <v>0</v>
      </c>
      <c r="M157" s="71" t="s">
        <v>4104</v>
      </c>
    </row>
    <row r="158" spans="1:13">
      <c r="A158" s="70">
        <v>250</v>
      </c>
      <c r="B158" s="72">
        <v>164</v>
      </c>
      <c r="C158" s="72">
        <v>2811</v>
      </c>
      <c r="D158" s="72">
        <v>5</v>
      </c>
      <c r="E158" s="72">
        <v>4</v>
      </c>
      <c r="F158" s="72">
        <v>31</v>
      </c>
      <c r="G158" s="72" t="s">
        <v>4097</v>
      </c>
      <c r="H158" s="72" t="s">
        <v>4098</v>
      </c>
      <c r="I158" s="72" t="s">
        <v>4098</v>
      </c>
      <c r="J158" s="72">
        <v>7</v>
      </c>
      <c r="K158" s="72" t="s">
        <v>4098</v>
      </c>
      <c r="L158" s="72">
        <v>1</v>
      </c>
      <c r="M158" s="71" t="s">
        <v>4103</v>
      </c>
    </row>
    <row r="159" spans="1:13">
      <c r="A159" s="70">
        <v>223</v>
      </c>
      <c r="B159" s="72">
        <v>189</v>
      </c>
      <c r="C159" s="72">
        <v>2323</v>
      </c>
      <c r="D159" s="72">
        <v>5</v>
      </c>
      <c r="E159" s="72">
        <v>2</v>
      </c>
      <c r="F159" s="72">
        <v>29</v>
      </c>
      <c r="G159" s="72" t="s">
        <v>4097</v>
      </c>
      <c r="H159" s="72" t="s">
        <v>4102</v>
      </c>
      <c r="I159" s="72" t="s">
        <v>4102</v>
      </c>
      <c r="J159" s="71">
        <v>0</v>
      </c>
      <c r="K159" s="72" t="s">
        <v>4098</v>
      </c>
      <c r="L159" s="72">
        <v>0</v>
      </c>
      <c r="M159" s="71" t="s">
        <v>4103</v>
      </c>
    </row>
    <row r="160" spans="1:13">
      <c r="A160" s="70">
        <v>250</v>
      </c>
      <c r="B160" s="72">
        <v>173</v>
      </c>
      <c r="C160" s="72">
        <v>2953</v>
      </c>
      <c r="D160" s="72">
        <v>7</v>
      </c>
      <c r="E160" s="72">
        <v>4</v>
      </c>
      <c r="F160" s="72">
        <v>33</v>
      </c>
      <c r="G160" s="72" t="s">
        <v>4097</v>
      </c>
      <c r="H160" s="72" t="s">
        <v>4098</v>
      </c>
      <c r="I160" s="72" t="s">
        <v>4102</v>
      </c>
      <c r="J160" s="72">
        <v>4</v>
      </c>
      <c r="K160" s="72" t="s">
        <v>4099</v>
      </c>
      <c r="L160" s="72">
        <v>0</v>
      </c>
      <c r="M160" s="71" t="s">
        <v>4103</v>
      </c>
    </row>
    <row r="161" spans="1:13">
      <c r="A161" s="70">
        <v>312</v>
      </c>
      <c r="B161" s="72">
        <v>239</v>
      </c>
      <c r="C161" s="72">
        <v>3446</v>
      </c>
      <c r="D161" s="72">
        <v>7</v>
      </c>
      <c r="E161" s="72">
        <v>4</v>
      </c>
      <c r="F161" s="72">
        <v>33</v>
      </c>
      <c r="G161" s="72" t="s">
        <v>4101</v>
      </c>
      <c r="H161" s="72" t="s">
        <v>4102</v>
      </c>
      <c r="I161" s="72" t="s">
        <v>4102</v>
      </c>
      <c r="J161" s="71">
        <v>0</v>
      </c>
      <c r="K161" s="72" t="s">
        <v>4099</v>
      </c>
      <c r="L161" s="72">
        <v>0</v>
      </c>
      <c r="M161" s="71" t="s">
        <v>4103</v>
      </c>
    </row>
    <row r="162" spans="1:13">
      <c r="A162" s="70">
        <v>287</v>
      </c>
      <c r="B162" s="72">
        <v>277</v>
      </c>
      <c r="C162" s="72">
        <v>3013</v>
      </c>
      <c r="D162" s="72">
        <v>6</v>
      </c>
      <c r="E162" s="72">
        <v>3</v>
      </c>
      <c r="F162" s="72">
        <v>26</v>
      </c>
      <c r="G162" s="72" t="s">
        <v>4097</v>
      </c>
      <c r="H162" s="72" t="s">
        <v>4098</v>
      </c>
      <c r="I162" s="72" t="s">
        <v>4102</v>
      </c>
      <c r="J162" s="72">
        <v>5</v>
      </c>
      <c r="K162" s="72" t="s">
        <v>4099</v>
      </c>
      <c r="L162" s="72">
        <v>0</v>
      </c>
      <c r="M162" s="71" t="s">
        <v>4104</v>
      </c>
    </row>
    <row r="163" spans="1:13">
      <c r="A163" s="70">
        <v>374</v>
      </c>
      <c r="B163" s="72">
        <v>283</v>
      </c>
      <c r="C163" s="72">
        <v>4389</v>
      </c>
      <c r="D163" s="72">
        <v>9</v>
      </c>
      <c r="E163" s="72">
        <v>4</v>
      </c>
      <c r="F163" s="72">
        <v>26</v>
      </c>
      <c r="G163" s="72" t="s">
        <v>4097</v>
      </c>
      <c r="H163" s="72" t="s">
        <v>4098</v>
      </c>
      <c r="I163" s="72" t="s">
        <v>4098</v>
      </c>
      <c r="J163" s="72">
        <v>9</v>
      </c>
      <c r="K163" s="72" t="s">
        <v>4099</v>
      </c>
      <c r="L163" s="72">
        <v>1</v>
      </c>
      <c r="M163" s="71" t="s">
        <v>4103</v>
      </c>
    </row>
    <row r="164" spans="1:13">
      <c r="A164" s="70">
        <v>295</v>
      </c>
      <c r="B164" s="72">
        <v>274</v>
      </c>
      <c r="C164" s="72">
        <v>3532</v>
      </c>
      <c r="D164" s="72">
        <v>7</v>
      </c>
      <c r="E164" s="72">
        <v>2</v>
      </c>
      <c r="F164" s="72">
        <v>48</v>
      </c>
      <c r="G164" s="72" t="s">
        <v>4097</v>
      </c>
      <c r="H164" s="72" t="s">
        <v>4102</v>
      </c>
      <c r="I164" s="72" t="s">
        <v>4102</v>
      </c>
      <c r="J164" s="71">
        <v>0</v>
      </c>
      <c r="K164" s="72" t="s">
        <v>4098</v>
      </c>
      <c r="L164" s="72">
        <v>0</v>
      </c>
      <c r="M164" s="71" t="s">
        <v>4103</v>
      </c>
    </row>
    <row r="165" spans="1:13">
      <c r="A165" s="70">
        <v>217</v>
      </c>
      <c r="B165" s="72">
        <v>183</v>
      </c>
      <c r="C165" s="72">
        <v>2514</v>
      </c>
      <c r="D165" s="72">
        <v>5</v>
      </c>
      <c r="E165" s="72">
        <v>1</v>
      </c>
      <c r="F165" s="72">
        <v>26</v>
      </c>
      <c r="G165" s="72" t="s">
        <v>4101</v>
      </c>
      <c r="H165" s="72" t="s">
        <v>4098</v>
      </c>
      <c r="I165" s="72" t="s">
        <v>4102</v>
      </c>
      <c r="J165" s="72">
        <v>9</v>
      </c>
      <c r="K165" s="72" t="s">
        <v>4099</v>
      </c>
      <c r="L165" s="72">
        <v>0</v>
      </c>
      <c r="M165" s="71" t="s">
        <v>4103</v>
      </c>
    </row>
    <row r="166" spans="1:13">
      <c r="A166" s="70">
        <v>193</v>
      </c>
      <c r="B166" s="72">
        <v>180</v>
      </c>
      <c r="C166" s="72">
        <v>1639</v>
      </c>
      <c r="D166" s="72">
        <v>5</v>
      </c>
      <c r="E166" s="72">
        <v>2</v>
      </c>
      <c r="F166" s="72">
        <v>34</v>
      </c>
      <c r="G166" s="72" t="s">
        <v>4097</v>
      </c>
      <c r="H166" s="72" t="s">
        <v>4098</v>
      </c>
      <c r="I166" s="72" t="s">
        <v>4098</v>
      </c>
      <c r="J166" s="72">
        <v>8</v>
      </c>
      <c r="K166" s="72" t="s">
        <v>4098</v>
      </c>
      <c r="L166" s="72">
        <v>2</v>
      </c>
      <c r="M166" s="71" t="s">
        <v>4104</v>
      </c>
    </row>
    <row r="167" spans="1:13">
      <c r="A167" s="70">
        <v>166</v>
      </c>
      <c r="B167" s="72">
        <v>159</v>
      </c>
      <c r="C167" s="72">
        <v>1403</v>
      </c>
      <c r="D167" s="72">
        <v>2</v>
      </c>
      <c r="E167" s="72">
        <v>3</v>
      </c>
      <c r="F167" s="72">
        <v>32</v>
      </c>
      <c r="G167" s="72" t="s">
        <v>4097</v>
      </c>
      <c r="H167" s="72" t="s">
        <v>4098</v>
      </c>
      <c r="I167" s="72" t="s">
        <v>4098</v>
      </c>
      <c r="J167" s="72">
        <v>7</v>
      </c>
      <c r="K167" s="72" t="s">
        <v>4099</v>
      </c>
      <c r="L167" s="72">
        <v>5</v>
      </c>
      <c r="M167" s="71" t="s">
        <v>4104</v>
      </c>
    </row>
    <row r="168" spans="1:13">
      <c r="A168" s="70">
        <v>321</v>
      </c>
      <c r="B168" s="72">
        <v>281</v>
      </c>
      <c r="C168" s="72">
        <v>3531</v>
      </c>
      <c r="D168" s="72">
        <v>9</v>
      </c>
      <c r="E168" s="72">
        <v>2</v>
      </c>
      <c r="F168" s="72">
        <v>28</v>
      </c>
      <c r="G168" s="72" t="s">
        <v>4097</v>
      </c>
      <c r="H168" s="72" t="s">
        <v>4098</v>
      </c>
      <c r="I168" s="72" t="s">
        <v>4098</v>
      </c>
      <c r="J168" s="72">
        <v>6</v>
      </c>
      <c r="K168" s="72" t="s">
        <v>4098</v>
      </c>
      <c r="L168" s="72">
        <v>3</v>
      </c>
      <c r="M168" s="71" t="s">
        <v>4100</v>
      </c>
    </row>
    <row r="169" spans="1:13">
      <c r="A169" s="70">
        <v>218</v>
      </c>
      <c r="B169" s="72">
        <v>198</v>
      </c>
      <c r="C169" s="72">
        <v>2247</v>
      </c>
      <c r="D169" s="72">
        <v>3</v>
      </c>
      <c r="E169" s="72">
        <v>2</v>
      </c>
      <c r="F169" s="72">
        <v>26</v>
      </c>
      <c r="G169" s="72" t="s">
        <v>4097</v>
      </c>
      <c r="H169" s="72" t="s">
        <v>4098</v>
      </c>
      <c r="I169" s="72" t="s">
        <v>4102</v>
      </c>
      <c r="J169" s="72">
        <v>6</v>
      </c>
      <c r="K169" s="72" t="s">
        <v>4098</v>
      </c>
      <c r="L169" s="72">
        <v>0</v>
      </c>
      <c r="M169" s="71" t="s">
        <v>4104</v>
      </c>
    </row>
    <row r="170" spans="1:13">
      <c r="A170" s="70">
        <v>157</v>
      </c>
      <c r="B170" s="72">
        <v>158</v>
      </c>
      <c r="C170" s="72">
        <v>1148</v>
      </c>
      <c r="D170" s="72">
        <v>2</v>
      </c>
      <c r="E170" s="72">
        <v>1</v>
      </c>
      <c r="F170" s="72">
        <v>31</v>
      </c>
      <c r="G170" s="72" t="s">
        <v>4101</v>
      </c>
      <c r="H170" s="72" t="s">
        <v>4098</v>
      </c>
      <c r="I170" s="72" t="s">
        <v>4102</v>
      </c>
      <c r="J170" s="72">
        <v>4</v>
      </c>
      <c r="K170" s="72" t="s">
        <v>4098</v>
      </c>
      <c r="L170" s="72">
        <v>0</v>
      </c>
      <c r="M170" s="71" t="s">
        <v>4100</v>
      </c>
    </row>
    <row r="171" spans="1:13">
      <c r="A171" s="70">
        <v>259</v>
      </c>
      <c r="B171" s="72">
        <v>289</v>
      </c>
      <c r="C171" s="72">
        <v>2502</v>
      </c>
      <c r="D171" s="72">
        <v>5</v>
      </c>
      <c r="E171" s="72">
        <v>2</v>
      </c>
      <c r="F171" s="72">
        <v>53</v>
      </c>
      <c r="G171" s="72" t="s">
        <v>4097</v>
      </c>
      <c r="H171" s="72" t="s">
        <v>4098</v>
      </c>
      <c r="I171" s="72" t="s">
        <v>4102</v>
      </c>
      <c r="J171" s="72">
        <v>5</v>
      </c>
      <c r="K171" s="72" t="s">
        <v>4099</v>
      </c>
      <c r="L171" s="72">
        <v>0</v>
      </c>
      <c r="M171" s="71" t="s">
        <v>4104</v>
      </c>
    </row>
    <row r="172" spans="1:13">
      <c r="A172" s="70">
        <v>163</v>
      </c>
      <c r="B172" s="72">
        <v>152</v>
      </c>
      <c r="C172" s="72">
        <v>1573</v>
      </c>
      <c r="D172" s="72">
        <v>5</v>
      </c>
      <c r="E172" s="72">
        <v>1</v>
      </c>
      <c r="F172" s="72">
        <v>34</v>
      </c>
      <c r="G172" s="72" t="s">
        <v>4097</v>
      </c>
      <c r="H172" s="72" t="s">
        <v>4098</v>
      </c>
      <c r="I172" s="72" t="s">
        <v>4098</v>
      </c>
      <c r="J172" s="72">
        <v>8</v>
      </c>
      <c r="K172" s="72" t="s">
        <v>4098</v>
      </c>
      <c r="L172" s="72">
        <v>9</v>
      </c>
      <c r="M172" s="71" t="s">
        <v>4100</v>
      </c>
    </row>
    <row r="173" spans="1:13">
      <c r="A173" s="70">
        <v>281</v>
      </c>
      <c r="B173" s="72">
        <v>238</v>
      </c>
      <c r="C173" s="72">
        <v>2842</v>
      </c>
      <c r="D173" s="72">
        <v>7</v>
      </c>
      <c r="E173" s="72">
        <v>1</v>
      </c>
      <c r="F173" s="72">
        <v>27</v>
      </c>
      <c r="G173" s="72" t="s">
        <v>4097</v>
      </c>
      <c r="H173" s="72" t="s">
        <v>4098</v>
      </c>
      <c r="I173" s="72" t="s">
        <v>4098</v>
      </c>
      <c r="J173" s="72">
        <v>8</v>
      </c>
      <c r="K173" s="72" t="s">
        <v>4098</v>
      </c>
      <c r="L173" s="72">
        <v>10</v>
      </c>
      <c r="M173" s="71" t="s">
        <v>4100</v>
      </c>
    </row>
    <row r="174" spans="1:13">
      <c r="A174" s="70">
        <v>184</v>
      </c>
      <c r="B174" s="72">
        <v>172</v>
      </c>
      <c r="C174" s="72">
        <v>2065</v>
      </c>
      <c r="D174" s="72">
        <v>4</v>
      </c>
      <c r="E174" s="72">
        <v>1</v>
      </c>
      <c r="F174" s="72">
        <v>38</v>
      </c>
      <c r="G174" s="72" t="s">
        <v>4101</v>
      </c>
      <c r="H174" s="72" t="s">
        <v>4098</v>
      </c>
      <c r="I174" s="72" t="s">
        <v>4102</v>
      </c>
      <c r="J174" s="72">
        <v>8</v>
      </c>
      <c r="K174" s="72" t="s">
        <v>4098</v>
      </c>
      <c r="L174" s="72">
        <v>0</v>
      </c>
      <c r="M174" s="71" t="s">
        <v>4104</v>
      </c>
    </row>
    <row r="175" spans="1:13">
      <c r="A175" s="70">
        <v>207</v>
      </c>
      <c r="B175" s="72">
        <v>175</v>
      </c>
      <c r="C175" s="72">
        <v>2447</v>
      </c>
      <c r="D175" s="72">
        <v>4</v>
      </c>
      <c r="E175" s="72">
        <v>2</v>
      </c>
      <c r="F175" s="72">
        <v>26</v>
      </c>
      <c r="G175" s="72" t="s">
        <v>4097</v>
      </c>
      <c r="H175" s="72" t="s">
        <v>4098</v>
      </c>
      <c r="I175" s="72" t="s">
        <v>4102</v>
      </c>
      <c r="J175" s="72">
        <v>7</v>
      </c>
      <c r="K175" s="72" t="s">
        <v>4098</v>
      </c>
      <c r="L175" s="72">
        <v>0</v>
      </c>
      <c r="M175" s="71" t="s">
        <v>4104</v>
      </c>
    </row>
    <row r="176" spans="1:13">
      <c r="A176" s="70">
        <v>332</v>
      </c>
      <c r="B176" s="72">
        <v>284</v>
      </c>
      <c r="C176" s="72">
        <v>4202</v>
      </c>
      <c r="D176" s="72">
        <v>7</v>
      </c>
      <c r="E176" s="72">
        <v>4</v>
      </c>
      <c r="F176" s="72">
        <v>26</v>
      </c>
      <c r="G176" s="72" t="s">
        <v>4097</v>
      </c>
      <c r="H176" s="72" t="s">
        <v>4098</v>
      </c>
      <c r="I176" s="72" t="s">
        <v>4098</v>
      </c>
      <c r="J176" s="72">
        <v>9</v>
      </c>
      <c r="K176" s="72" t="s">
        <v>4099</v>
      </c>
      <c r="L176" s="72">
        <v>8</v>
      </c>
      <c r="M176" s="71" t="s">
        <v>4100</v>
      </c>
    </row>
    <row r="177" spans="1:13">
      <c r="A177" s="70">
        <v>212</v>
      </c>
      <c r="B177" s="72">
        <v>211</v>
      </c>
      <c r="C177" s="72">
        <v>1786</v>
      </c>
      <c r="D177" s="72">
        <v>5</v>
      </c>
      <c r="E177" s="72">
        <v>3</v>
      </c>
      <c r="F177" s="72">
        <v>25</v>
      </c>
      <c r="G177" s="72" t="s">
        <v>4097</v>
      </c>
      <c r="H177" s="72" t="s">
        <v>4098</v>
      </c>
      <c r="I177" s="72" t="s">
        <v>4102</v>
      </c>
      <c r="J177" s="72">
        <v>5</v>
      </c>
      <c r="K177" s="72" t="s">
        <v>4098</v>
      </c>
      <c r="L177" s="72">
        <v>0</v>
      </c>
      <c r="M177" s="71" t="s">
        <v>4103</v>
      </c>
    </row>
    <row r="178" spans="1:13">
      <c r="A178" s="70">
        <v>256</v>
      </c>
      <c r="B178" s="72">
        <v>212</v>
      </c>
      <c r="C178" s="72">
        <v>2324</v>
      </c>
      <c r="D178" s="72">
        <v>5</v>
      </c>
      <c r="E178" s="72">
        <v>3</v>
      </c>
      <c r="F178" s="72">
        <v>32</v>
      </c>
      <c r="G178" s="72" t="s">
        <v>4097</v>
      </c>
      <c r="H178" s="72" t="s">
        <v>4098</v>
      </c>
      <c r="I178" s="72" t="s">
        <v>4098</v>
      </c>
      <c r="J178" s="72">
        <v>6</v>
      </c>
      <c r="K178" s="72" t="s">
        <v>4099</v>
      </c>
      <c r="L178" s="72">
        <v>8</v>
      </c>
      <c r="M178" s="71" t="s">
        <v>4100</v>
      </c>
    </row>
    <row r="179" spans="1:13">
      <c r="A179" s="70">
        <v>310</v>
      </c>
      <c r="B179" s="72">
        <v>267</v>
      </c>
      <c r="C179" s="72">
        <v>3861</v>
      </c>
      <c r="D179" s="72">
        <v>6</v>
      </c>
      <c r="E179" s="72">
        <v>2</v>
      </c>
      <c r="F179" s="72">
        <v>31</v>
      </c>
      <c r="G179" s="72" t="s">
        <v>4101</v>
      </c>
      <c r="H179" s="72" t="s">
        <v>4098</v>
      </c>
      <c r="I179" s="72" t="s">
        <v>4102</v>
      </c>
      <c r="J179" s="72">
        <v>6</v>
      </c>
      <c r="K179" s="72" t="s">
        <v>4099</v>
      </c>
      <c r="L179" s="72">
        <v>0</v>
      </c>
      <c r="M179" s="71" t="s">
        <v>4104</v>
      </c>
    </row>
    <row r="180" spans="1:13">
      <c r="A180" s="70">
        <v>243</v>
      </c>
      <c r="B180" s="72">
        <v>173</v>
      </c>
      <c r="C180" s="72">
        <v>2851</v>
      </c>
      <c r="D180" s="72">
        <v>5</v>
      </c>
      <c r="E180" s="72">
        <v>3</v>
      </c>
      <c r="F180" s="72">
        <v>31</v>
      </c>
      <c r="G180" s="72" t="s">
        <v>4097</v>
      </c>
      <c r="H180" s="72" t="s">
        <v>4098</v>
      </c>
      <c r="I180" s="72" t="s">
        <v>4102</v>
      </c>
      <c r="J180" s="72">
        <v>4</v>
      </c>
      <c r="K180" s="72" t="s">
        <v>4099</v>
      </c>
      <c r="L180" s="72">
        <v>0</v>
      </c>
      <c r="M180" s="71" t="s">
        <v>4104</v>
      </c>
    </row>
    <row r="181" spans="1:13">
      <c r="A181" s="70">
        <v>205</v>
      </c>
      <c r="B181" s="72">
        <v>171</v>
      </c>
      <c r="C181" s="72">
        <v>2676</v>
      </c>
      <c r="D181" s="72">
        <v>3</v>
      </c>
      <c r="E181" s="72">
        <v>1</v>
      </c>
      <c r="F181" s="72">
        <v>29</v>
      </c>
      <c r="G181" s="72" t="s">
        <v>4097</v>
      </c>
      <c r="H181" s="72" t="s">
        <v>4098</v>
      </c>
      <c r="I181" s="72" t="s">
        <v>4102</v>
      </c>
      <c r="J181" s="72">
        <v>4</v>
      </c>
      <c r="K181" s="72" t="s">
        <v>4099</v>
      </c>
      <c r="L181" s="72">
        <v>0</v>
      </c>
      <c r="M181" s="71" t="s">
        <v>4103</v>
      </c>
    </row>
    <row r="182" spans="1:13">
      <c r="A182" s="70">
        <v>231</v>
      </c>
      <c r="B182" s="72">
        <v>194</v>
      </c>
      <c r="C182" s="72">
        <v>2894</v>
      </c>
      <c r="D182" s="72">
        <v>6</v>
      </c>
      <c r="E182" s="72">
        <v>2</v>
      </c>
      <c r="F182" s="72">
        <v>33</v>
      </c>
      <c r="G182" s="72" t="s">
        <v>4097</v>
      </c>
      <c r="H182" s="72" t="s">
        <v>4098</v>
      </c>
      <c r="I182" s="72" t="s">
        <v>4102</v>
      </c>
      <c r="J182" s="72">
        <v>6</v>
      </c>
      <c r="K182" s="72" t="s">
        <v>4099</v>
      </c>
      <c r="L182" s="72">
        <v>0</v>
      </c>
      <c r="M182" s="71" t="s">
        <v>4104</v>
      </c>
    </row>
    <row r="183" spans="1:13">
      <c r="A183" s="70">
        <v>343</v>
      </c>
      <c r="B183" s="72">
        <v>280</v>
      </c>
      <c r="C183" s="72">
        <v>3178</v>
      </c>
      <c r="D183" s="72">
        <v>6</v>
      </c>
      <c r="E183" s="72">
        <v>2</v>
      </c>
      <c r="F183" s="72">
        <v>33</v>
      </c>
      <c r="G183" s="72" t="s">
        <v>4097</v>
      </c>
      <c r="H183" s="72" t="s">
        <v>4098</v>
      </c>
      <c r="I183" s="72" t="s">
        <v>4098</v>
      </c>
      <c r="J183" s="72">
        <v>8</v>
      </c>
      <c r="K183" s="72" t="s">
        <v>4099</v>
      </c>
      <c r="L183" s="72">
        <v>8</v>
      </c>
      <c r="M183" s="71" t="s">
        <v>4100</v>
      </c>
    </row>
    <row r="184" spans="1:13">
      <c r="A184" s="70">
        <v>375</v>
      </c>
      <c r="B184" s="72">
        <v>259</v>
      </c>
      <c r="C184" s="72">
        <v>4072</v>
      </c>
      <c r="D184" s="72">
        <v>8</v>
      </c>
      <c r="E184" s="72">
        <v>5</v>
      </c>
      <c r="F184" s="72">
        <v>26</v>
      </c>
      <c r="G184" s="72" t="s">
        <v>4101</v>
      </c>
      <c r="H184" s="72" t="s">
        <v>4098</v>
      </c>
      <c r="I184" s="72" t="s">
        <v>4102</v>
      </c>
      <c r="J184" s="72">
        <v>10</v>
      </c>
      <c r="K184" s="72" t="s">
        <v>4098</v>
      </c>
      <c r="L184" s="72">
        <v>0</v>
      </c>
      <c r="M184" s="71" t="s">
        <v>4100</v>
      </c>
    </row>
    <row r="185" spans="1:13">
      <c r="A185" s="70">
        <v>351</v>
      </c>
      <c r="B185" s="72">
        <v>256</v>
      </c>
      <c r="C185" s="72">
        <v>3681</v>
      </c>
      <c r="D185" s="72">
        <v>7</v>
      </c>
      <c r="E185" s="72">
        <v>2</v>
      </c>
      <c r="F185" s="72">
        <v>26</v>
      </c>
      <c r="G185" s="72" t="s">
        <v>4097</v>
      </c>
      <c r="H185" s="72" t="s">
        <v>4098</v>
      </c>
      <c r="I185" s="72" t="s">
        <v>4102</v>
      </c>
      <c r="J185" s="72">
        <v>6</v>
      </c>
      <c r="K185" s="72" t="s">
        <v>4099</v>
      </c>
      <c r="L185" s="72">
        <v>0</v>
      </c>
      <c r="M185" s="71" t="s">
        <v>4100</v>
      </c>
    </row>
    <row r="186" spans="1:13">
      <c r="A186" s="70">
        <v>363</v>
      </c>
      <c r="B186" s="72">
        <v>271</v>
      </c>
      <c r="C186" s="72">
        <v>4026</v>
      </c>
      <c r="D186" s="72">
        <v>8</v>
      </c>
      <c r="E186" s="72">
        <v>4</v>
      </c>
      <c r="F186" s="72">
        <v>25</v>
      </c>
      <c r="G186" s="72" t="s">
        <v>4101</v>
      </c>
      <c r="H186" s="72" t="s">
        <v>4098</v>
      </c>
      <c r="I186" s="72" t="s">
        <v>4102</v>
      </c>
      <c r="J186" s="72">
        <v>4</v>
      </c>
      <c r="K186" s="72" t="s">
        <v>4099</v>
      </c>
      <c r="L186" s="72">
        <v>0</v>
      </c>
      <c r="M186" s="71" t="s">
        <v>4103</v>
      </c>
    </row>
    <row r="187" spans="1:13">
      <c r="A187" s="70">
        <v>339</v>
      </c>
      <c r="B187" s="72">
        <v>285</v>
      </c>
      <c r="C187" s="72">
        <v>3344</v>
      </c>
      <c r="D187" s="72">
        <v>6</v>
      </c>
      <c r="E187" s="72">
        <v>2</v>
      </c>
      <c r="F187" s="72">
        <v>58</v>
      </c>
      <c r="G187" s="72" t="s">
        <v>4097</v>
      </c>
      <c r="H187" s="72" t="s">
        <v>4098</v>
      </c>
      <c r="I187" s="72" t="s">
        <v>4098</v>
      </c>
      <c r="J187" s="72">
        <v>6</v>
      </c>
      <c r="K187" s="72" t="s">
        <v>4098</v>
      </c>
      <c r="L187" s="72">
        <v>2</v>
      </c>
      <c r="M187" s="71" t="s">
        <v>4103</v>
      </c>
    </row>
    <row r="188" spans="1:13">
      <c r="A188" s="70">
        <v>298</v>
      </c>
      <c r="B188" s="72">
        <v>236</v>
      </c>
      <c r="C188" s="72">
        <v>3450</v>
      </c>
      <c r="D188" s="72">
        <v>7</v>
      </c>
      <c r="E188" s="72">
        <v>3</v>
      </c>
      <c r="F188" s="72">
        <v>34</v>
      </c>
      <c r="G188" s="72" t="s">
        <v>4097</v>
      </c>
      <c r="H188" s="72" t="s">
        <v>4098</v>
      </c>
      <c r="I188" s="72" t="s">
        <v>4098</v>
      </c>
      <c r="J188" s="72">
        <v>8</v>
      </c>
      <c r="K188" s="72" t="s">
        <v>4099</v>
      </c>
      <c r="L188" s="72">
        <v>1</v>
      </c>
      <c r="M188" s="71" t="s">
        <v>4103</v>
      </c>
    </row>
    <row r="189" spans="1:13">
      <c r="A189" s="70">
        <v>265</v>
      </c>
      <c r="B189" s="72">
        <v>208</v>
      </c>
      <c r="C189" s="72">
        <v>2759</v>
      </c>
      <c r="D189" s="72">
        <v>7</v>
      </c>
      <c r="E189" s="72">
        <v>1</v>
      </c>
      <c r="F189" s="72">
        <v>32</v>
      </c>
      <c r="G189" s="72" t="s">
        <v>4101</v>
      </c>
      <c r="H189" s="72" t="s">
        <v>4098</v>
      </c>
      <c r="I189" s="72" t="s">
        <v>4102</v>
      </c>
      <c r="J189" s="72">
        <v>3</v>
      </c>
      <c r="K189" s="72" t="s">
        <v>4098</v>
      </c>
      <c r="L189" s="72">
        <v>0</v>
      </c>
      <c r="M189" s="71" t="s">
        <v>4100</v>
      </c>
    </row>
    <row r="190" spans="1:13">
      <c r="A190" s="70">
        <v>255</v>
      </c>
      <c r="B190" s="72">
        <v>206</v>
      </c>
      <c r="C190" s="72">
        <v>3151</v>
      </c>
      <c r="D190" s="72">
        <v>7</v>
      </c>
      <c r="E190" s="72">
        <v>2</v>
      </c>
      <c r="F190" s="72">
        <v>28</v>
      </c>
      <c r="G190" s="72" t="s">
        <v>4097</v>
      </c>
      <c r="H190" s="72" t="s">
        <v>4098</v>
      </c>
      <c r="I190" s="72" t="s">
        <v>4102</v>
      </c>
      <c r="J190" s="72">
        <v>6</v>
      </c>
      <c r="K190" s="72" t="s">
        <v>4098</v>
      </c>
      <c r="L190" s="72">
        <v>0</v>
      </c>
      <c r="M190" s="71" t="s">
        <v>4104</v>
      </c>
    </row>
    <row r="191" spans="1:13">
      <c r="A191" s="70">
        <v>265</v>
      </c>
      <c r="B191" s="72">
        <v>217</v>
      </c>
      <c r="C191" s="72">
        <v>2920</v>
      </c>
      <c r="D191" s="72">
        <v>5</v>
      </c>
      <c r="E191" s="72">
        <v>2</v>
      </c>
      <c r="F191" s="72">
        <v>26</v>
      </c>
      <c r="G191" s="72" t="s">
        <v>4097</v>
      </c>
      <c r="H191" s="72" t="s">
        <v>4098</v>
      </c>
      <c r="I191" s="72" t="s">
        <v>4098</v>
      </c>
      <c r="J191" s="72">
        <v>7</v>
      </c>
      <c r="K191" s="72" t="s">
        <v>4099</v>
      </c>
      <c r="L191" s="72">
        <v>9</v>
      </c>
      <c r="M191" s="71" t="s">
        <v>4100</v>
      </c>
    </row>
    <row r="192" spans="1:13">
      <c r="A192" s="70">
        <v>299</v>
      </c>
      <c r="B192" s="72">
        <v>255</v>
      </c>
      <c r="C192" s="72">
        <v>2672</v>
      </c>
      <c r="D192" s="72">
        <v>8</v>
      </c>
      <c r="E192" s="72">
        <v>2</v>
      </c>
      <c r="F192" s="72">
        <v>52</v>
      </c>
      <c r="G192" s="72" t="s">
        <v>4101</v>
      </c>
      <c r="H192" s="72" t="s">
        <v>4098</v>
      </c>
      <c r="I192" s="72" t="s">
        <v>4102</v>
      </c>
      <c r="J192" s="72">
        <v>8</v>
      </c>
      <c r="K192" s="72" t="s">
        <v>4099</v>
      </c>
      <c r="L192" s="72">
        <v>0</v>
      </c>
      <c r="M192" s="71" t="s">
        <v>4104</v>
      </c>
    </row>
    <row r="193" spans="1:13">
      <c r="A193" s="70">
        <v>231</v>
      </c>
      <c r="B193" s="72">
        <v>197</v>
      </c>
      <c r="C193" s="72">
        <v>1850</v>
      </c>
      <c r="D193" s="72">
        <v>4</v>
      </c>
      <c r="E193" s="72">
        <v>1</v>
      </c>
      <c r="F193" s="72">
        <v>52</v>
      </c>
      <c r="G193" s="72" t="s">
        <v>4097</v>
      </c>
      <c r="H193" s="72" t="s">
        <v>4098</v>
      </c>
      <c r="I193" s="72" t="s">
        <v>4098</v>
      </c>
      <c r="J193" s="72">
        <v>5</v>
      </c>
      <c r="K193" s="72" t="s">
        <v>4099</v>
      </c>
      <c r="L193" s="72">
        <v>5</v>
      </c>
      <c r="M193" s="71" t="s">
        <v>4104</v>
      </c>
    </row>
    <row r="194" spans="1:13">
      <c r="A194" s="70">
        <v>265</v>
      </c>
      <c r="B194" s="72">
        <v>211</v>
      </c>
      <c r="C194" s="72">
        <v>2845</v>
      </c>
      <c r="D194" s="72">
        <v>6</v>
      </c>
      <c r="E194" s="72">
        <v>1</v>
      </c>
      <c r="F194" s="72">
        <v>34</v>
      </c>
      <c r="G194" s="72" t="s">
        <v>4097</v>
      </c>
      <c r="H194" s="72" t="s">
        <v>4098</v>
      </c>
      <c r="I194" s="72" t="s">
        <v>4098</v>
      </c>
      <c r="J194" s="72">
        <v>8</v>
      </c>
      <c r="K194" s="72" t="s">
        <v>4098</v>
      </c>
      <c r="L194" s="72">
        <v>1</v>
      </c>
      <c r="M194" s="71" t="s">
        <v>4103</v>
      </c>
    </row>
    <row r="195" spans="1:13">
      <c r="A195" s="70">
        <v>190</v>
      </c>
      <c r="B195" s="72">
        <v>167</v>
      </c>
      <c r="C195" s="72">
        <v>1206</v>
      </c>
      <c r="D195" s="72">
        <v>5</v>
      </c>
      <c r="E195" s="72">
        <v>3</v>
      </c>
      <c r="F195" s="72">
        <v>27</v>
      </c>
      <c r="G195" s="72" t="s">
        <v>4101</v>
      </c>
      <c r="H195" s="72" t="s">
        <v>4102</v>
      </c>
      <c r="I195" s="72" t="s">
        <v>4102</v>
      </c>
      <c r="J195" s="71">
        <v>0</v>
      </c>
      <c r="K195" s="72" t="s">
        <v>4098</v>
      </c>
      <c r="L195" s="72">
        <v>0</v>
      </c>
      <c r="M195" s="71" t="s">
        <v>4104</v>
      </c>
    </row>
    <row r="196" spans="1:13">
      <c r="A196" s="70">
        <v>295</v>
      </c>
      <c r="B196" s="72">
        <v>267</v>
      </c>
      <c r="C196" s="72">
        <v>2835</v>
      </c>
      <c r="D196" s="72">
        <v>6</v>
      </c>
      <c r="E196" s="72">
        <v>4</v>
      </c>
      <c r="F196" s="72">
        <v>31</v>
      </c>
      <c r="G196" s="72" t="s">
        <v>4097</v>
      </c>
      <c r="H196" s="72" t="s">
        <v>4102</v>
      </c>
      <c r="I196" s="72" t="s">
        <v>4102</v>
      </c>
      <c r="J196" s="71">
        <v>0</v>
      </c>
      <c r="K196" s="72" t="s">
        <v>4098</v>
      </c>
      <c r="L196" s="72">
        <v>0</v>
      </c>
      <c r="M196" s="71" t="s">
        <v>4103</v>
      </c>
    </row>
    <row r="197" spans="1:13">
      <c r="A197" s="70">
        <v>242</v>
      </c>
      <c r="B197" s="72">
        <v>195</v>
      </c>
      <c r="C197" s="72">
        <v>2841</v>
      </c>
      <c r="D197" s="72">
        <v>4</v>
      </c>
      <c r="E197" s="72">
        <v>3</v>
      </c>
      <c r="F197" s="72">
        <v>26</v>
      </c>
      <c r="G197" s="72" t="s">
        <v>4101</v>
      </c>
      <c r="H197" s="72" t="s">
        <v>4098</v>
      </c>
      <c r="I197" s="72" t="s">
        <v>4102</v>
      </c>
      <c r="J197" s="72">
        <v>8</v>
      </c>
      <c r="K197" s="72" t="s">
        <v>4099</v>
      </c>
      <c r="L197" s="72">
        <v>0</v>
      </c>
      <c r="M197" s="71" t="s">
        <v>4104</v>
      </c>
    </row>
    <row r="198" spans="1:13">
      <c r="A198" s="70">
        <v>330</v>
      </c>
      <c r="B198" s="72">
        <v>249</v>
      </c>
      <c r="C198" s="72">
        <v>3827</v>
      </c>
      <c r="D198" s="72">
        <v>8</v>
      </c>
      <c r="E198" s="72">
        <v>4</v>
      </c>
      <c r="F198" s="72">
        <v>26</v>
      </c>
      <c r="G198" s="72" t="s">
        <v>4097</v>
      </c>
      <c r="H198" s="72" t="s">
        <v>4098</v>
      </c>
      <c r="I198" s="72" t="s">
        <v>4098</v>
      </c>
      <c r="J198" s="72">
        <v>9</v>
      </c>
      <c r="K198" s="72" t="s">
        <v>4098</v>
      </c>
      <c r="L198" s="72">
        <v>8</v>
      </c>
      <c r="M198" s="71" t="s">
        <v>4100</v>
      </c>
    </row>
    <row r="199" spans="1:13">
      <c r="A199" s="70">
        <v>226</v>
      </c>
      <c r="B199" s="72">
        <v>179</v>
      </c>
      <c r="C199" s="72">
        <v>2422</v>
      </c>
      <c r="D199" s="72">
        <v>6</v>
      </c>
      <c r="E199" s="72">
        <v>2</v>
      </c>
      <c r="F199" s="72">
        <v>25</v>
      </c>
      <c r="G199" s="72" t="s">
        <v>4101</v>
      </c>
      <c r="H199" s="72" t="s">
        <v>4098</v>
      </c>
      <c r="I199" s="72" t="s">
        <v>4102</v>
      </c>
      <c r="J199" s="72">
        <v>5</v>
      </c>
      <c r="K199" s="72" t="s">
        <v>4099</v>
      </c>
      <c r="L199" s="72">
        <v>0</v>
      </c>
      <c r="M199" s="71" t="s">
        <v>4104</v>
      </c>
    </row>
    <row r="200" spans="1:13">
      <c r="A200" s="70">
        <v>318</v>
      </c>
      <c r="B200" s="72">
        <v>259</v>
      </c>
      <c r="C200" s="72">
        <v>3807</v>
      </c>
      <c r="D200" s="72">
        <v>8</v>
      </c>
      <c r="E200" s="72">
        <v>4</v>
      </c>
      <c r="F200" s="72">
        <v>32</v>
      </c>
      <c r="G200" s="72" t="s">
        <v>4101</v>
      </c>
      <c r="H200" s="72" t="s">
        <v>4102</v>
      </c>
      <c r="I200" s="72" t="s">
        <v>4102</v>
      </c>
      <c r="J200" s="71">
        <v>0</v>
      </c>
      <c r="K200" s="72" t="s">
        <v>4099</v>
      </c>
      <c r="L200" s="72">
        <v>0</v>
      </c>
      <c r="M200" s="71" t="s">
        <v>4104</v>
      </c>
    </row>
    <row r="201" spans="1:13">
      <c r="A201" s="70">
        <v>277</v>
      </c>
      <c r="B201" s="72">
        <v>273</v>
      </c>
      <c r="C201" s="72">
        <v>2973</v>
      </c>
      <c r="D201" s="72">
        <v>6</v>
      </c>
      <c r="E201" s="72">
        <v>4</v>
      </c>
      <c r="F201" s="72">
        <v>31</v>
      </c>
      <c r="G201" s="72" t="s">
        <v>4097</v>
      </c>
      <c r="H201" s="72" t="s">
        <v>4098</v>
      </c>
      <c r="I201" s="72" t="s">
        <v>4102</v>
      </c>
      <c r="J201" s="72">
        <v>7</v>
      </c>
      <c r="K201" s="72" t="s">
        <v>4098</v>
      </c>
      <c r="L201" s="72">
        <v>0</v>
      </c>
      <c r="M201" s="71" t="s">
        <v>4104</v>
      </c>
    </row>
    <row r="202" spans="1:13">
      <c r="A202" s="70">
        <v>184</v>
      </c>
      <c r="B202" s="72">
        <v>186</v>
      </c>
      <c r="C202" s="72">
        <v>1395</v>
      </c>
      <c r="D202" s="72">
        <v>4</v>
      </c>
      <c r="E202" s="72">
        <v>2</v>
      </c>
      <c r="F202" s="72">
        <v>31</v>
      </c>
      <c r="G202" s="72" t="s">
        <v>4101</v>
      </c>
      <c r="H202" s="72" t="s">
        <v>4098</v>
      </c>
      <c r="I202" s="72" t="s">
        <v>4102</v>
      </c>
      <c r="J202" s="72">
        <v>8</v>
      </c>
      <c r="K202" s="72" t="s">
        <v>4098</v>
      </c>
      <c r="L202" s="72">
        <v>0</v>
      </c>
      <c r="M202" s="71" t="s">
        <v>4100</v>
      </c>
    </row>
  </sheetData>
  <pageMargins left="0.75" right="0.75" top="1" bottom="1" header="0" footer="0"/>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BBA0DC-9C40-4664-B77A-16BE43651EB0}">
  <sheetPr codeName="Sheet11"/>
  <dimension ref="A1:F33"/>
  <sheetViews>
    <sheetView workbookViewId="0">
      <selection sqref="A1:B1"/>
    </sheetView>
  </sheetViews>
  <sheetFormatPr defaultRowHeight="12.75"/>
  <cols>
    <col min="1" max="1" width="15.85546875" style="70" customWidth="1"/>
    <col min="2" max="2" width="16.140625" style="70" customWidth="1"/>
    <col min="3" max="3" width="9.140625" style="67"/>
    <col min="4" max="4" width="14" style="70" customWidth="1"/>
    <col min="5" max="5" width="20" style="70" customWidth="1"/>
    <col min="6" max="6" width="18.7109375" style="70" customWidth="1"/>
    <col min="7" max="16384" width="9.140625" style="67"/>
  </cols>
  <sheetData>
    <row r="1" spans="1:6" ht="30" customHeight="1">
      <c r="A1" s="109" t="s">
        <v>4105</v>
      </c>
      <c r="B1" s="109"/>
      <c r="D1" s="109" t="s">
        <v>4106</v>
      </c>
      <c r="E1" s="109"/>
      <c r="F1" s="109"/>
    </row>
    <row r="2" spans="1:6">
      <c r="A2" s="73" t="s">
        <v>4107</v>
      </c>
      <c r="B2" s="73" t="s">
        <v>4108</v>
      </c>
      <c r="D2" s="74" t="s">
        <v>4109</v>
      </c>
      <c r="E2" s="74" t="s">
        <v>4110</v>
      </c>
      <c r="F2" s="74" t="s">
        <v>4111</v>
      </c>
    </row>
    <row r="3" spans="1:6">
      <c r="A3" s="70">
        <v>44.3</v>
      </c>
      <c r="B3" s="70">
        <v>45</v>
      </c>
      <c r="D3" s="75">
        <v>1</v>
      </c>
      <c r="E3" s="70">
        <v>2</v>
      </c>
      <c r="F3" s="70">
        <v>1</v>
      </c>
    </row>
    <row r="4" spans="1:6">
      <c r="A4" s="70">
        <v>43.2</v>
      </c>
      <c r="B4" s="70">
        <v>44.8</v>
      </c>
      <c r="D4" s="75">
        <v>2</v>
      </c>
      <c r="E4" s="70">
        <v>1</v>
      </c>
      <c r="F4" s="70">
        <v>1</v>
      </c>
    </row>
    <row r="5" spans="1:6">
      <c r="A5" s="70">
        <v>43.5</v>
      </c>
      <c r="B5" s="70">
        <v>44.5</v>
      </c>
      <c r="D5" s="75">
        <v>3</v>
      </c>
      <c r="E5" s="70">
        <v>0</v>
      </c>
      <c r="F5" s="70">
        <v>0</v>
      </c>
    </row>
    <row r="6" spans="1:6">
      <c r="A6" s="70">
        <v>46.5</v>
      </c>
      <c r="B6" s="70">
        <v>47</v>
      </c>
      <c r="D6" s="75">
        <v>4</v>
      </c>
      <c r="E6" s="70">
        <v>0</v>
      </c>
      <c r="F6" s="70">
        <v>0</v>
      </c>
    </row>
    <row r="7" spans="1:6">
      <c r="A7" s="70">
        <v>45.1</v>
      </c>
      <c r="B7" s="70">
        <v>46.1</v>
      </c>
      <c r="D7" s="75">
        <v>5</v>
      </c>
      <c r="E7" s="70">
        <v>3</v>
      </c>
      <c r="F7" s="70">
        <v>1</v>
      </c>
    </row>
    <row r="8" spans="1:6">
      <c r="A8" s="70">
        <v>44.7</v>
      </c>
      <c r="B8" s="70">
        <v>45.3</v>
      </c>
      <c r="D8" s="75">
        <v>6</v>
      </c>
      <c r="E8" s="70">
        <v>1</v>
      </c>
      <c r="F8" s="70">
        <v>1</v>
      </c>
    </row>
    <row r="9" spans="1:6">
      <c r="A9" s="70">
        <v>43.9</v>
      </c>
      <c r="B9" s="70">
        <v>44.9</v>
      </c>
      <c r="D9" s="75">
        <v>7</v>
      </c>
      <c r="E9" s="70">
        <v>0</v>
      </c>
      <c r="F9" s="70">
        <v>0</v>
      </c>
    </row>
    <row r="10" spans="1:6">
      <c r="A10" s="70">
        <v>42.3</v>
      </c>
      <c r="B10" s="70">
        <v>44.3</v>
      </c>
      <c r="D10" s="75">
        <v>8</v>
      </c>
      <c r="E10" s="70">
        <v>1</v>
      </c>
      <c r="F10" s="70">
        <v>0</v>
      </c>
    </row>
    <row r="11" spans="1:6">
      <c r="A11" s="70">
        <v>42.4</v>
      </c>
      <c r="B11" s="70">
        <v>43.4</v>
      </c>
      <c r="D11" s="75">
        <v>9</v>
      </c>
      <c r="E11" s="70">
        <v>1</v>
      </c>
      <c r="F11" s="70">
        <v>1</v>
      </c>
    </row>
    <row r="12" spans="1:6">
      <c r="A12" s="70">
        <v>40.799999999999997</v>
      </c>
      <c r="B12" s="70">
        <v>42.8</v>
      </c>
      <c r="D12" s="75">
        <v>10</v>
      </c>
      <c r="E12" s="70">
        <v>0</v>
      </c>
      <c r="F12" s="70">
        <v>2</v>
      </c>
    </row>
    <row r="13" spans="1:6">
      <c r="A13" s="70">
        <v>45.8</v>
      </c>
      <c r="B13" s="70">
        <v>45.7</v>
      </c>
      <c r="D13" s="75">
        <v>11</v>
      </c>
      <c r="E13" s="70">
        <v>0</v>
      </c>
      <c r="F13" s="70">
        <v>0</v>
      </c>
    </row>
    <row r="14" spans="1:6">
      <c r="A14" s="70">
        <v>44.6</v>
      </c>
      <c r="B14" s="70">
        <v>45.6</v>
      </c>
      <c r="D14" s="75">
        <v>12</v>
      </c>
      <c r="E14" s="70">
        <v>3</v>
      </c>
      <c r="F14" s="70">
        <v>1</v>
      </c>
    </row>
    <row r="15" spans="1:6">
      <c r="A15" s="70">
        <v>45.9</v>
      </c>
      <c r="B15" s="70">
        <v>46.9</v>
      </c>
      <c r="D15" s="75">
        <v>13</v>
      </c>
      <c r="E15" s="70">
        <v>1</v>
      </c>
      <c r="F15" s="70">
        <v>1</v>
      </c>
    </row>
    <row r="16" spans="1:6">
      <c r="A16" s="70">
        <v>44.2</v>
      </c>
      <c r="B16" s="70">
        <v>45.2</v>
      </c>
      <c r="D16" s="75">
        <v>14</v>
      </c>
      <c r="E16" s="70">
        <v>0</v>
      </c>
      <c r="F16" s="70">
        <v>0</v>
      </c>
    </row>
    <row r="17" spans="1:6">
      <c r="A17" s="70">
        <v>43.8</v>
      </c>
      <c r="B17" s="70">
        <v>44.8</v>
      </c>
      <c r="D17" s="75">
        <v>15</v>
      </c>
      <c r="E17" s="70">
        <v>1</v>
      </c>
      <c r="F17" s="70">
        <v>0</v>
      </c>
    </row>
    <row r="18" spans="1:6">
      <c r="A18" s="70">
        <v>43.5</v>
      </c>
      <c r="B18" s="70">
        <v>43.5</v>
      </c>
      <c r="D18" s="75">
        <v>16</v>
      </c>
      <c r="E18" s="70">
        <v>1</v>
      </c>
      <c r="F18" s="70">
        <v>0</v>
      </c>
    </row>
    <row r="19" spans="1:6">
      <c r="A19" s="70">
        <v>43.5</v>
      </c>
      <c r="B19" s="70">
        <v>43.5</v>
      </c>
      <c r="D19" s="75">
        <v>17</v>
      </c>
      <c r="E19" s="70">
        <v>1</v>
      </c>
      <c r="F19" s="70">
        <v>1</v>
      </c>
    </row>
    <row r="20" spans="1:6">
      <c r="A20" s="70">
        <v>43.4</v>
      </c>
      <c r="B20" s="70">
        <v>44.4</v>
      </c>
      <c r="D20" s="75">
        <v>18</v>
      </c>
      <c r="E20" s="70">
        <v>0</v>
      </c>
      <c r="F20" s="70">
        <v>0</v>
      </c>
    </row>
    <row r="21" spans="1:6">
      <c r="A21" s="70">
        <v>44.9</v>
      </c>
      <c r="B21" s="70">
        <v>44.9</v>
      </c>
      <c r="D21" s="75">
        <v>19</v>
      </c>
      <c r="E21" s="70">
        <v>0</v>
      </c>
      <c r="F21" s="70">
        <v>0</v>
      </c>
    </row>
    <row r="22" spans="1:6">
      <c r="A22" s="70">
        <v>44.9</v>
      </c>
      <c r="B22" s="70">
        <v>45.4</v>
      </c>
      <c r="D22" s="75">
        <v>20</v>
      </c>
      <c r="E22" s="70">
        <v>2</v>
      </c>
      <c r="F22" s="70">
        <v>2</v>
      </c>
    </row>
    <row r="23" spans="1:6">
      <c r="A23" s="70">
        <v>44.9</v>
      </c>
      <c r="B23" s="70">
        <v>45.6</v>
      </c>
      <c r="D23" s="75">
        <v>21</v>
      </c>
      <c r="E23" s="70">
        <v>0</v>
      </c>
      <c r="F23" s="70">
        <v>2</v>
      </c>
    </row>
    <row r="24" spans="1:6">
      <c r="A24" s="70">
        <v>47</v>
      </c>
      <c r="B24" s="70">
        <v>46</v>
      </c>
      <c r="D24" s="75">
        <v>22</v>
      </c>
      <c r="E24" s="70">
        <v>1</v>
      </c>
      <c r="F24" s="70">
        <v>0</v>
      </c>
    </row>
    <row r="25" spans="1:6">
      <c r="A25" s="70">
        <v>46.6</v>
      </c>
      <c r="B25" s="70">
        <v>47.1</v>
      </c>
      <c r="D25" s="75">
        <v>23</v>
      </c>
      <c r="E25" s="70">
        <v>2</v>
      </c>
      <c r="F25" s="70">
        <v>0</v>
      </c>
    </row>
    <row r="26" spans="1:6">
      <c r="A26" s="70">
        <v>45</v>
      </c>
      <c r="B26" s="70">
        <v>46</v>
      </c>
      <c r="D26" s="75">
        <v>24</v>
      </c>
      <c r="E26" s="70">
        <v>0</v>
      </c>
      <c r="F26" s="70">
        <v>0</v>
      </c>
    </row>
    <row r="27" spans="1:6">
      <c r="A27" s="70">
        <v>45.8</v>
      </c>
      <c r="B27" s="70">
        <v>45.6</v>
      </c>
      <c r="D27" s="75">
        <v>25</v>
      </c>
      <c r="E27" s="70">
        <v>0</v>
      </c>
      <c r="F27" s="70">
        <v>0</v>
      </c>
    </row>
    <row r="28" spans="1:6">
      <c r="D28" s="75">
        <v>26</v>
      </c>
      <c r="E28" s="70">
        <v>1</v>
      </c>
      <c r="F28" s="70">
        <v>1</v>
      </c>
    </row>
    <row r="29" spans="1:6">
      <c r="D29" s="75">
        <v>27</v>
      </c>
      <c r="E29" s="70">
        <v>0</v>
      </c>
      <c r="F29" s="70">
        <v>1</v>
      </c>
    </row>
    <row r="30" spans="1:6">
      <c r="D30" s="75">
        <v>28</v>
      </c>
      <c r="E30" s="70">
        <v>0</v>
      </c>
      <c r="F30" s="70">
        <v>1</v>
      </c>
    </row>
    <row r="31" spans="1:6">
      <c r="D31" s="75">
        <v>29</v>
      </c>
      <c r="E31" s="70">
        <v>1</v>
      </c>
      <c r="F31" s="70">
        <v>0</v>
      </c>
    </row>
    <row r="32" spans="1:6">
      <c r="D32" s="75">
        <v>30</v>
      </c>
      <c r="E32" s="70">
        <v>1</v>
      </c>
      <c r="F32" s="70">
        <v>1</v>
      </c>
    </row>
    <row r="33" spans="4:6">
      <c r="D33" s="75" t="s">
        <v>682</v>
      </c>
      <c r="E33" s="70">
        <v>24</v>
      </c>
      <c r="F33" s="70">
        <f>SUM(F3:F32)</f>
        <v>18</v>
      </c>
    </row>
  </sheetData>
  <mergeCells count="2">
    <mergeCell ref="A1:B1"/>
    <mergeCell ref="D1:F1"/>
  </mergeCells>
  <pageMargins left="0.75" right="0.75" top="1" bottom="1" header="0" footer="0"/>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6DC8ED-59B3-47D2-B174-DC423F3A777B}">
  <sheetPr codeName="Sheet12"/>
  <dimension ref="A1:I181"/>
  <sheetViews>
    <sheetView workbookViewId="0"/>
  </sheetViews>
  <sheetFormatPr defaultRowHeight="12.75"/>
  <cols>
    <col min="1" max="1" width="9.140625" style="90"/>
    <col min="2" max="2" width="10.85546875" style="91" customWidth="1"/>
    <col min="3" max="4" width="14.42578125" style="91" customWidth="1"/>
    <col min="5" max="5" width="12.42578125" style="91" customWidth="1"/>
    <col min="6" max="7" width="9.140625" style="67"/>
    <col min="8" max="8" width="14.7109375" style="67" customWidth="1"/>
    <col min="9" max="9" width="12.140625" style="67" customWidth="1"/>
    <col min="10" max="16384" width="9.140625" style="67"/>
  </cols>
  <sheetData>
    <row r="1" spans="1:9" ht="13.5" thickBot="1">
      <c r="A1" s="76" t="s">
        <v>4094</v>
      </c>
      <c r="B1" s="77" t="s">
        <v>4112</v>
      </c>
      <c r="C1" s="77" t="s">
        <v>4113</v>
      </c>
      <c r="D1" s="77" t="s">
        <v>4114</v>
      </c>
      <c r="E1" s="77" t="s">
        <v>4115</v>
      </c>
      <c r="G1" s="110" t="s">
        <v>309</v>
      </c>
      <c r="H1" s="110"/>
      <c r="I1" s="110"/>
    </row>
    <row r="2" spans="1:9" ht="14.25" thickTop="1" thickBot="1">
      <c r="A2" s="78" t="s">
        <v>4098</v>
      </c>
      <c r="B2" s="79">
        <v>17</v>
      </c>
      <c r="C2" s="79" t="s">
        <v>4116</v>
      </c>
      <c r="D2" s="80">
        <v>1.6539724538537</v>
      </c>
      <c r="E2" s="79" t="s">
        <v>4100</v>
      </c>
      <c r="G2" s="81" t="s">
        <v>4094</v>
      </c>
      <c r="H2" s="81" t="s">
        <v>4113</v>
      </c>
      <c r="I2" s="82" t="s">
        <v>4115</v>
      </c>
    </row>
    <row r="3" spans="1:9" ht="13.5" thickTop="1">
      <c r="A3" s="78" t="s">
        <v>4099</v>
      </c>
      <c r="B3" s="79">
        <v>17</v>
      </c>
      <c r="C3" s="79" t="s">
        <v>4116</v>
      </c>
      <c r="D3" s="80">
        <v>0.41686537018320002</v>
      </c>
      <c r="E3" s="79" t="s">
        <v>4116</v>
      </c>
      <c r="G3" s="83" t="s">
        <v>4117</v>
      </c>
      <c r="H3" s="84" t="s">
        <v>4118</v>
      </c>
      <c r="I3" s="85" t="s">
        <v>4119</v>
      </c>
    </row>
    <row r="4" spans="1:9" ht="13.5" thickBot="1">
      <c r="A4" s="78" t="s">
        <v>4099</v>
      </c>
      <c r="B4" s="79">
        <v>17</v>
      </c>
      <c r="C4" s="79" t="s">
        <v>4120</v>
      </c>
      <c r="D4" s="80">
        <v>0.43951338648490001</v>
      </c>
      <c r="E4" s="79" t="s">
        <v>4116</v>
      </c>
      <c r="G4" s="86" t="s">
        <v>4121</v>
      </c>
      <c r="H4" s="87" t="s">
        <v>4122</v>
      </c>
      <c r="I4" s="88" t="s">
        <v>4123</v>
      </c>
    </row>
    <row r="5" spans="1:9" ht="14.25" thickTop="1" thickBot="1">
      <c r="A5" s="78" t="s">
        <v>4098</v>
      </c>
      <c r="B5" s="79">
        <v>17</v>
      </c>
      <c r="C5" s="79" t="s">
        <v>4116</v>
      </c>
      <c r="D5" s="80">
        <v>1.0043493673459001</v>
      </c>
      <c r="E5" s="79" t="s">
        <v>4124</v>
      </c>
      <c r="I5" s="89" t="s">
        <v>4125</v>
      </c>
    </row>
    <row r="6" spans="1:9" ht="13.5" thickTop="1">
      <c r="A6" s="78" t="s">
        <v>4098</v>
      </c>
      <c r="B6" s="79">
        <v>18</v>
      </c>
      <c r="C6" s="79" t="s">
        <v>4120</v>
      </c>
      <c r="D6" s="80">
        <v>0.30869984310740001</v>
      </c>
      <c r="E6" s="79" t="s">
        <v>4124</v>
      </c>
    </row>
    <row r="7" spans="1:9">
      <c r="A7" s="78" t="s">
        <v>4099</v>
      </c>
      <c r="B7" s="79">
        <v>17</v>
      </c>
      <c r="C7" s="79" t="s">
        <v>4116</v>
      </c>
      <c r="D7" s="80">
        <v>1.4108666766419</v>
      </c>
      <c r="E7" s="79" t="s">
        <v>4124</v>
      </c>
    </row>
    <row r="8" spans="1:9">
      <c r="A8" s="78" t="s">
        <v>4099</v>
      </c>
      <c r="B8" s="79">
        <v>18</v>
      </c>
      <c r="C8" s="79" t="s">
        <v>4120</v>
      </c>
      <c r="D8" s="80">
        <v>1.9134628785590999</v>
      </c>
      <c r="E8" s="79" t="s">
        <v>4124</v>
      </c>
    </row>
    <row r="9" spans="1:9">
      <c r="A9" s="78" t="s">
        <v>4099</v>
      </c>
      <c r="B9" s="79">
        <v>18</v>
      </c>
      <c r="C9" s="79" t="s">
        <v>4116</v>
      </c>
      <c r="D9" s="80">
        <v>1.6337282122782999</v>
      </c>
      <c r="E9" s="79" t="s">
        <v>4100</v>
      </c>
      <c r="G9" s="75" t="s">
        <v>4126</v>
      </c>
    </row>
    <row r="10" spans="1:9">
      <c r="A10" s="78" t="s">
        <v>4098</v>
      </c>
      <c r="B10" s="79">
        <v>17</v>
      </c>
      <c r="C10" s="79" t="s">
        <v>4116</v>
      </c>
      <c r="D10" s="80">
        <v>7.9347407517800006E-2</v>
      </c>
      <c r="E10" s="79" t="s">
        <v>4124</v>
      </c>
      <c r="G10" s="67" t="s">
        <v>4127</v>
      </c>
      <c r="H10" s="67" t="s">
        <v>4128</v>
      </c>
    </row>
    <row r="11" spans="1:9">
      <c r="A11" s="78" t="s">
        <v>4098</v>
      </c>
      <c r="B11" s="79">
        <v>18</v>
      </c>
      <c r="C11" s="79" t="s">
        <v>4116</v>
      </c>
      <c r="D11" s="80">
        <v>2.2257148634204</v>
      </c>
      <c r="E11" s="79" t="s">
        <v>4100</v>
      </c>
      <c r="G11" s="67" t="s">
        <v>4129</v>
      </c>
      <c r="H11" s="67" t="s">
        <v>4130</v>
      </c>
    </row>
    <row r="12" spans="1:9">
      <c r="A12" s="78" t="s">
        <v>4098</v>
      </c>
      <c r="B12" s="79">
        <v>17</v>
      </c>
      <c r="C12" s="79" t="s">
        <v>4116</v>
      </c>
      <c r="D12" s="80">
        <v>0.2</v>
      </c>
      <c r="E12" s="79" t="s">
        <v>4116</v>
      </c>
      <c r="G12" s="67" t="s">
        <v>4131</v>
      </c>
      <c r="H12" s="67" t="s">
        <v>4132</v>
      </c>
    </row>
    <row r="13" spans="1:9">
      <c r="A13" s="78" t="s">
        <v>4099</v>
      </c>
      <c r="B13" s="79">
        <v>17</v>
      </c>
      <c r="C13" s="79" t="s">
        <v>4116</v>
      </c>
      <c r="D13" s="80">
        <v>0.30557457985059999</v>
      </c>
      <c r="E13" s="79" t="s">
        <v>4116</v>
      </c>
      <c r="H13" s="67" t="s">
        <v>4133</v>
      </c>
    </row>
    <row r="14" spans="1:9">
      <c r="A14" s="78" t="s">
        <v>4098</v>
      </c>
      <c r="B14" s="79">
        <v>18</v>
      </c>
      <c r="C14" s="79" t="s">
        <v>4120</v>
      </c>
      <c r="D14" s="80">
        <v>1.2579870560791999</v>
      </c>
      <c r="E14" s="79" t="s">
        <v>4124</v>
      </c>
    </row>
    <row r="15" spans="1:9">
      <c r="A15" s="78" t="s">
        <v>4098</v>
      </c>
      <c r="B15" s="79">
        <v>18</v>
      </c>
      <c r="C15" s="79" t="s">
        <v>4120</v>
      </c>
      <c r="D15" s="80">
        <v>2.6838313411748</v>
      </c>
      <c r="E15" s="79" t="s">
        <v>4100</v>
      </c>
    </row>
    <row r="16" spans="1:9">
      <c r="A16" s="78" t="s">
        <v>4099</v>
      </c>
      <c r="B16" s="79">
        <v>17</v>
      </c>
      <c r="C16" s="79" t="s">
        <v>4120</v>
      </c>
      <c r="D16" s="80">
        <v>3.4601698444678002</v>
      </c>
      <c r="E16" s="79" t="s">
        <v>4124</v>
      </c>
    </row>
    <row r="17" spans="1:5">
      <c r="A17" s="78" t="s">
        <v>4098</v>
      </c>
      <c r="B17" s="79">
        <v>17</v>
      </c>
      <c r="C17" s="79" t="s">
        <v>4116</v>
      </c>
      <c r="D17" s="80">
        <v>0.23853665092260001</v>
      </c>
      <c r="E17" s="79" t="s">
        <v>4116</v>
      </c>
    </row>
    <row r="18" spans="1:5">
      <c r="A18" s="78" t="s">
        <v>4099</v>
      </c>
      <c r="B18" s="79">
        <v>17</v>
      </c>
      <c r="C18" s="79" t="s">
        <v>4120</v>
      </c>
      <c r="D18" s="80">
        <v>0.63736476465487002</v>
      </c>
      <c r="E18" s="79" t="s">
        <v>4124</v>
      </c>
    </row>
    <row r="19" spans="1:5">
      <c r="A19" s="78" t="s">
        <v>4098</v>
      </c>
      <c r="B19" s="79">
        <v>17</v>
      </c>
      <c r="C19" s="79" t="s">
        <v>4116</v>
      </c>
      <c r="D19" s="80">
        <v>0.13874702279439999</v>
      </c>
      <c r="E19" s="79" t="s">
        <v>4116</v>
      </c>
    </row>
    <row r="20" spans="1:5">
      <c r="A20" s="78" t="s">
        <v>4098</v>
      </c>
      <c r="B20" s="79">
        <v>18</v>
      </c>
      <c r="C20" s="79" t="s">
        <v>4120</v>
      </c>
      <c r="D20" s="80">
        <v>5</v>
      </c>
      <c r="E20" s="79" t="s">
        <v>4100</v>
      </c>
    </row>
    <row r="21" spans="1:5">
      <c r="A21" s="78" t="s">
        <v>4099</v>
      </c>
      <c r="B21" s="79">
        <v>17</v>
      </c>
      <c r="C21" s="79" t="s">
        <v>4116</v>
      </c>
      <c r="D21" s="80">
        <v>0.1</v>
      </c>
      <c r="E21" s="79" t="s">
        <v>4124</v>
      </c>
    </row>
    <row r="22" spans="1:5">
      <c r="A22" s="78" t="s">
        <v>4099</v>
      </c>
      <c r="B22" s="79">
        <v>17</v>
      </c>
      <c r="C22" s="79" t="s">
        <v>4120</v>
      </c>
      <c r="D22" s="80">
        <v>4.0216285583587998</v>
      </c>
      <c r="E22" s="79" t="s">
        <v>4100</v>
      </c>
    </row>
    <row r="23" spans="1:5">
      <c r="A23" s="78" t="s">
        <v>4098</v>
      </c>
      <c r="B23" s="79">
        <v>18</v>
      </c>
      <c r="C23" s="79" t="s">
        <v>4120</v>
      </c>
      <c r="D23" s="80">
        <v>2.5920121899446</v>
      </c>
      <c r="E23" s="79" t="s">
        <v>4124</v>
      </c>
    </row>
    <row r="24" spans="1:5">
      <c r="A24" s="78" t="s">
        <v>4099</v>
      </c>
      <c r="B24" s="79">
        <v>18</v>
      </c>
      <c r="C24" s="79" t="s">
        <v>4116</v>
      </c>
      <c r="D24" s="80">
        <v>0.38630386149989998</v>
      </c>
      <c r="E24" s="79" t="s">
        <v>4124</v>
      </c>
    </row>
    <row r="25" spans="1:5">
      <c r="A25" s="78" t="s">
        <v>4098</v>
      </c>
      <c r="B25" s="79">
        <v>17</v>
      </c>
      <c r="C25" s="79" t="s">
        <v>4116</v>
      </c>
      <c r="D25" s="80">
        <v>0.36338567152829998</v>
      </c>
      <c r="E25" s="79" t="s">
        <v>4124</v>
      </c>
    </row>
    <row r="26" spans="1:5">
      <c r="A26" s="78" t="s">
        <v>4098</v>
      </c>
      <c r="B26" s="79">
        <v>17</v>
      </c>
      <c r="C26" s="79" t="s">
        <v>4116</v>
      </c>
      <c r="D26" s="80">
        <v>2.5056406069268999</v>
      </c>
      <c r="E26" s="79" t="s">
        <v>4124</v>
      </c>
    </row>
    <row r="27" spans="1:5">
      <c r="A27" s="78" t="s">
        <v>4099</v>
      </c>
      <c r="B27" s="79">
        <v>17</v>
      </c>
      <c r="C27" s="79" t="s">
        <v>4116</v>
      </c>
      <c r="D27" s="80">
        <v>0.90244187867514003</v>
      </c>
      <c r="E27" s="79" t="s">
        <v>4100</v>
      </c>
    </row>
    <row r="28" spans="1:5">
      <c r="A28" s="78" t="s">
        <v>4098</v>
      </c>
      <c r="B28" s="79">
        <v>17</v>
      </c>
      <c r="C28" s="79" t="s">
        <v>4116</v>
      </c>
      <c r="D28" s="80">
        <v>1.7522145397665001</v>
      </c>
      <c r="E28" s="79" t="s">
        <v>4124</v>
      </c>
    </row>
    <row r="29" spans="1:5">
      <c r="A29" s="78" t="s">
        <v>4098</v>
      </c>
      <c r="B29" s="79">
        <v>18</v>
      </c>
      <c r="C29" s="79" t="s">
        <v>4116</v>
      </c>
      <c r="D29" s="80">
        <v>0.89607185738869</v>
      </c>
      <c r="E29" s="79" t="s">
        <v>4124</v>
      </c>
    </row>
    <row r="30" spans="1:5">
      <c r="A30" s="78" t="s">
        <v>4099</v>
      </c>
      <c r="B30" s="79">
        <v>17</v>
      </c>
      <c r="C30" s="79" t="s">
        <v>4120</v>
      </c>
      <c r="D30" s="80">
        <v>1.3681476001107</v>
      </c>
      <c r="E30" s="79" t="s">
        <v>4100</v>
      </c>
    </row>
    <row r="31" spans="1:5">
      <c r="A31" s="78" t="s">
        <v>4098</v>
      </c>
      <c r="B31" s="79">
        <v>17</v>
      </c>
      <c r="C31" s="79" t="s">
        <v>4116</v>
      </c>
      <c r="D31" s="80">
        <v>1.5700481285257</v>
      </c>
      <c r="E31" s="79" t="s">
        <v>4100</v>
      </c>
    </row>
    <row r="32" spans="1:5">
      <c r="A32" s="78" t="s">
        <v>4098</v>
      </c>
      <c r="B32" s="79">
        <v>17</v>
      </c>
      <c r="C32" s="79" t="s">
        <v>4116</v>
      </c>
      <c r="D32" s="80">
        <v>0.05</v>
      </c>
      <c r="E32" s="79" t="s">
        <v>4124</v>
      </c>
    </row>
    <row r="33" spans="1:5">
      <c r="A33" s="78" t="s">
        <v>4099</v>
      </c>
      <c r="B33" s="79">
        <v>17</v>
      </c>
      <c r="C33" s="79" t="s">
        <v>4120</v>
      </c>
      <c r="D33" s="80">
        <v>0.78754313439881996</v>
      </c>
      <c r="E33" s="79" t="s">
        <v>4124</v>
      </c>
    </row>
    <row r="34" spans="1:5">
      <c r="A34" s="78" t="s">
        <v>4099</v>
      </c>
      <c r="B34" s="79">
        <v>17</v>
      </c>
      <c r="C34" s="79" t="s">
        <v>4120</v>
      </c>
      <c r="D34" s="80">
        <v>0.39542991992280002</v>
      </c>
      <c r="E34" s="79" t="s">
        <v>4116</v>
      </c>
    </row>
    <row r="35" spans="1:5">
      <c r="A35" s="78" t="s">
        <v>4098</v>
      </c>
      <c r="B35" s="79">
        <v>17</v>
      </c>
      <c r="C35" s="79" t="s">
        <v>4116</v>
      </c>
      <c r="D35" s="80">
        <v>2.9954616818302</v>
      </c>
      <c r="E35" s="79" t="s">
        <v>4124</v>
      </c>
    </row>
    <row r="36" spans="1:5">
      <c r="A36" s="78" t="s">
        <v>4098</v>
      </c>
      <c r="B36" s="79">
        <v>18</v>
      </c>
      <c r="C36" s="79" t="s">
        <v>4116</v>
      </c>
      <c r="D36" s="80">
        <v>0.44846918548070003</v>
      </c>
      <c r="E36" s="79" t="s">
        <v>4124</v>
      </c>
    </row>
    <row r="37" spans="1:5">
      <c r="A37" s="78" t="s">
        <v>4099</v>
      </c>
      <c r="B37" s="79">
        <v>17</v>
      </c>
      <c r="C37" s="79" t="s">
        <v>4120</v>
      </c>
      <c r="D37" s="80">
        <v>0.61111905168985003</v>
      </c>
      <c r="E37" s="79" t="s">
        <v>4100</v>
      </c>
    </row>
    <row r="38" spans="1:5">
      <c r="A38" s="78" t="s">
        <v>4098</v>
      </c>
      <c r="B38" s="79">
        <v>17</v>
      </c>
      <c r="C38" s="79" t="s">
        <v>4116</v>
      </c>
      <c r="D38" s="80">
        <v>3.9887043828740998</v>
      </c>
      <c r="E38" s="79" t="s">
        <v>4124</v>
      </c>
    </row>
    <row r="39" spans="1:5">
      <c r="A39" s="78" t="s">
        <v>4098</v>
      </c>
      <c r="B39" s="79">
        <v>17</v>
      </c>
      <c r="C39" s="79" t="s">
        <v>4116</v>
      </c>
      <c r="D39" s="80">
        <v>2.6153816632492002</v>
      </c>
      <c r="E39" s="79" t="s">
        <v>4124</v>
      </c>
    </row>
    <row r="40" spans="1:5">
      <c r="A40" s="78" t="s">
        <v>4098</v>
      </c>
      <c r="B40" s="79">
        <v>17</v>
      </c>
      <c r="C40" s="79" t="s">
        <v>4116</v>
      </c>
      <c r="D40" s="80">
        <v>2.2240252068287001</v>
      </c>
      <c r="E40" s="79" t="s">
        <v>4124</v>
      </c>
    </row>
    <row r="41" spans="1:5">
      <c r="A41" s="78" t="s">
        <v>4099</v>
      </c>
      <c r="B41" s="79">
        <v>18</v>
      </c>
      <c r="C41" s="79" t="s">
        <v>4120</v>
      </c>
      <c r="D41" s="80">
        <v>2.1471350151438</v>
      </c>
      <c r="E41" s="79" t="s">
        <v>4124</v>
      </c>
    </row>
    <row r="42" spans="1:5">
      <c r="A42" s="78" t="s">
        <v>4098</v>
      </c>
      <c r="B42" s="79">
        <v>18</v>
      </c>
      <c r="C42" s="79" t="s">
        <v>4120</v>
      </c>
      <c r="D42" s="80">
        <v>0.15141094360140001</v>
      </c>
      <c r="E42" s="79" t="s">
        <v>4124</v>
      </c>
    </row>
    <row r="43" spans="1:5">
      <c r="A43" s="78" t="s">
        <v>4098</v>
      </c>
      <c r="B43" s="79">
        <v>17</v>
      </c>
      <c r="C43" s="79" t="s">
        <v>4116</v>
      </c>
      <c r="D43" s="80">
        <v>1.8174780778115001</v>
      </c>
      <c r="E43" s="79" t="s">
        <v>4124</v>
      </c>
    </row>
    <row r="44" spans="1:5">
      <c r="A44" s="78" t="s">
        <v>4098</v>
      </c>
      <c r="B44" s="79">
        <v>17</v>
      </c>
      <c r="C44" s="79" t="s">
        <v>4116</v>
      </c>
      <c r="D44" s="80">
        <v>1.293367491051</v>
      </c>
      <c r="E44" s="79" t="s">
        <v>4124</v>
      </c>
    </row>
    <row r="45" spans="1:5">
      <c r="A45" s="78" t="s">
        <v>4099</v>
      </c>
      <c r="B45" s="79">
        <v>18</v>
      </c>
      <c r="C45" s="79" t="s">
        <v>4120</v>
      </c>
      <c r="D45" s="80">
        <v>1.4024023865079001</v>
      </c>
      <c r="E45" s="79" t="s">
        <v>4124</v>
      </c>
    </row>
    <row r="46" spans="1:5">
      <c r="A46" s="78" t="s">
        <v>4098</v>
      </c>
      <c r="B46" s="79">
        <v>18</v>
      </c>
      <c r="C46" s="79" t="s">
        <v>4116</v>
      </c>
      <c r="D46" s="80">
        <v>1.7187790906397999</v>
      </c>
      <c r="E46" s="79" t="s">
        <v>4100</v>
      </c>
    </row>
    <row r="47" spans="1:5">
      <c r="A47" s="78" t="s">
        <v>4098</v>
      </c>
      <c r="B47" s="79">
        <v>12</v>
      </c>
      <c r="C47" s="79" t="s">
        <v>4120</v>
      </c>
      <c r="D47" s="80">
        <v>8.3351859466999995E-2</v>
      </c>
      <c r="E47" s="79" t="s">
        <v>4124</v>
      </c>
    </row>
    <row r="48" spans="1:5">
      <c r="A48" s="78" t="s">
        <v>4098</v>
      </c>
      <c r="B48" s="79">
        <v>16</v>
      </c>
      <c r="C48" s="79" t="s">
        <v>4120</v>
      </c>
      <c r="D48" s="80">
        <v>0.58591420842288</v>
      </c>
      <c r="E48" s="79" t="s">
        <v>4124</v>
      </c>
    </row>
    <row r="49" spans="1:5">
      <c r="A49" s="78" t="s">
        <v>4098</v>
      </c>
      <c r="B49" s="79">
        <v>14</v>
      </c>
      <c r="C49" s="79" t="s">
        <v>4120</v>
      </c>
      <c r="D49" s="80">
        <v>0.66376863621648996</v>
      </c>
      <c r="E49" s="79" t="s">
        <v>4100</v>
      </c>
    </row>
    <row r="50" spans="1:5">
      <c r="A50" s="78" t="s">
        <v>4099</v>
      </c>
      <c r="B50" s="79">
        <v>11</v>
      </c>
      <c r="C50" s="79" t="s">
        <v>4120</v>
      </c>
      <c r="D50" s="80">
        <v>0.77844963019040003</v>
      </c>
      <c r="E50" s="79" t="s">
        <v>4124</v>
      </c>
    </row>
    <row r="51" spans="1:5">
      <c r="A51" s="78" t="s">
        <v>4098</v>
      </c>
      <c r="B51" s="79">
        <v>12</v>
      </c>
      <c r="C51" s="79" t="s">
        <v>4116</v>
      </c>
      <c r="D51" s="80">
        <v>1.1187906753443</v>
      </c>
      <c r="E51" s="79" t="s">
        <v>4100</v>
      </c>
    </row>
    <row r="52" spans="1:5">
      <c r="A52" s="78" t="s">
        <v>4098</v>
      </c>
      <c r="B52" s="79">
        <v>10</v>
      </c>
      <c r="C52" s="79" t="s">
        <v>4116</v>
      </c>
      <c r="D52" s="80">
        <v>2.3339975095671002</v>
      </c>
      <c r="E52" s="79" t="s">
        <v>4100</v>
      </c>
    </row>
    <row r="53" spans="1:5">
      <c r="A53" s="78" t="s">
        <v>4098</v>
      </c>
      <c r="B53" s="79">
        <v>14</v>
      </c>
      <c r="C53" s="79" t="s">
        <v>4120</v>
      </c>
      <c r="D53" s="80">
        <v>2.0009966860491</v>
      </c>
      <c r="E53" s="79" t="s">
        <v>4100</v>
      </c>
    </row>
    <row r="54" spans="1:5">
      <c r="A54" s="78" t="s">
        <v>4098</v>
      </c>
      <c r="B54" s="79">
        <v>14</v>
      </c>
      <c r="C54" s="79" t="s">
        <v>4116</v>
      </c>
      <c r="D54" s="80">
        <v>1.7261055139537</v>
      </c>
      <c r="E54" s="79" t="s">
        <v>4100</v>
      </c>
    </row>
    <row r="55" spans="1:5">
      <c r="A55" s="78" t="s">
        <v>4098</v>
      </c>
      <c r="B55" s="79">
        <v>9</v>
      </c>
      <c r="C55" s="79" t="s">
        <v>4116</v>
      </c>
      <c r="D55" s="80">
        <v>1.5038281737703001</v>
      </c>
      <c r="E55" s="79" t="s">
        <v>4100</v>
      </c>
    </row>
    <row r="56" spans="1:5">
      <c r="A56" s="78" t="s">
        <v>4098</v>
      </c>
      <c r="B56" s="79">
        <v>11</v>
      </c>
      <c r="C56" s="79" t="s">
        <v>4120</v>
      </c>
      <c r="D56" s="80">
        <v>1.8059975458166999</v>
      </c>
      <c r="E56" s="79" t="s">
        <v>4124</v>
      </c>
    </row>
    <row r="57" spans="1:5">
      <c r="A57" s="78" t="s">
        <v>4098</v>
      </c>
      <c r="B57" s="79">
        <v>16</v>
      </c>
      <c r="C57" s="79" t="s">
        <v>4120</v>
      </c>
      <c r="D57" s="80">
        <v>1.4790146456526001</v>
      </c>
      <c r="E57" s="79" t="s">
        <v>4100</v>
      </c>
    </row>
    <row r="58" spans="1:5">
      <c r="A58" s="78" t="s">
        <v>4098</v>
      </c>
      <c r="B58" s="79">
        <v>10</v>
      </c>
      <c r="C58" s="79" t="s">
        <v>4116</v>
      </c>
      <c r="D58" s="80">
        <v>0.95649056599047999</v>
      </c>
      <c r="E58" s="79" t="s">
        <v>4124</v>
      </c>
    </row>
    <row r="59" spans="1:5">
      <c r="A59" s="78" t="s">
        <v>4099</v>
      </c>
      <c r="B59" s="79">
        <v>10</v>
      </c>
      <c r="C59" s="79" t="s">
        <v>4120</v>
      </c>
      <c r="D59" s="80">
        <v>2.0226626665537002</v>
      </c>
      <c r="E59" s="79" t="s">
        <v>4124</v>
      </c>
    </row>
    <row r="60" spans="1:5">
      <c r="A60" s="78" t="s">
        <v>4099</v>
      </c>
      <c r="B60" s="79">
        <v>15</v>
      </c>
      <c r="C60" s="79" t="s">
        <v>4120</v>
      </c>
      <c r="D60" s="80">
        <v>1.3267803112350001</v>
      </c>
      <c r="E60" s="79" t="s">
        <v>4124</v>
      </c>
    </row>
    <row r="61" spans="1:5">
      <c r="A61" s="78" t="s">
        <v>4098</v>
      </c>
      <c r="B61" s="79">
        <v>16</v>
      </c>
      <c r="C61" s="79" t="s">
        <v>4120</v>
      </c>
      <c r="D61" s="80">
        <v>1.4560614432029999</v>
      </c>
      <c r="E61" s="79" t="s">
        <v>4124</v>
      </c>
    </row>
    <row r="62" spans="1:5">
      <c r="A62" s="78" t="s">
        <v>4099</v>
      </c>
      <c r="B62" s="79">
        <v>13</v>
      </c>
      <c r="C62" s="79" t="s">
        <v>4120</v>
      </c>
      <c r="D62" s="80">
        <v>0.96116339866887002</v>
      </c>
      <c r="E62" s="79" t="s">
        <v>4100</v>
      </c>
    </row>
    <row r="63" spans="1:5">
      <c r="A63" s="78" t="s">
        <v>4098</v>
      </c>
      <c r="B63" s="79">
        <v>13</v>
      </c>
      <c r="C63" s="79" t="s">
        <v>4116</v>
      </c>
      <c r="D63" s="80">
        <v>0.18064779598040001</v>
      </c>
      <c r="E63" s="79" t="s">
        <v>4116</v>
      </c>
    </row>
    <row r="64" spans="1:5">
      <c r="A64" s="78" t="s">
        <v>4099</v>
      </c>
      <c r="B64" s="79">
        <v>12</v>
      </c>
      <c r="C64" s="79" t="s">
        <v>4120</v>
      </c>
      <c r="D64" s="80">
        <v>1.2075878070354999</v>
      </c>
      <c r="E64" s="79" t="s">
        <v>4124</v>
      </c>
    </row>
    <row r="65" spans="1:5">
      <c r="A65" s="78" t="s">
        <v>4099</v>
      </c>
      <c r="B65" s="79">
        <v>10</v>
      </c>
      <c r="C65" s="79" t="s">
        <v>4120</v>
      </c>
      <c r="D65" s="80">
        <v>2.7456147156164001</v>
      </c>
      <c r="E65" s="79" t="s">
        <v>4100</v>
      </c>
    </row>
    <row r="66" spans="1:5">
      <c r="A66" s="78" t="s">
        <v>4098</v>
      </c>
      <c r="B66" s="79">
        <v>12</v>
      </c>
      <c r="C66" s="79" t="s">
        <v>4120</v>
      </c>
      <c r="D66" s="80">
        <v>1.0816613330922</v>
      </c>
      <c r="E66" s="79" t="s">
        <v>4100</v>
      </c>
    </row>
    <row r="67" spans="1:5">
      <c r="A67" s="78" t="s">
        <v>4099</v>
      </c>
      <c r="B67" s="79">
        <v>15</v>
      </c>
      <c r="C67" s="79" t="s">
        <v>4120</v>
      </c>
      <c r="D67" s="80">
        <v>2.2841523886933999</v>
      </c>
      <c r="E67" s="79" t="s">
        <v>4124</v>
      </c>
    </row>
    <row r="68" spans="1:5">
      <c r="A68" s="78" t="s">
        <v>4098</v>
      </c>
      <c r="B68" s="79">
        <v>10</v>
      </c>
      <c r="C68" s="79" t="s">
        <v>4120</v>
      </c>
      <c r="D68" s="80">
        <v>0.13500000000000001</v>
      </c>
      <c r="E68" s="79" t="s">
        <v>4124</v>
      </c>
    </row>
    <row r="69" spans="1:5">
      <c r="A69" s="78" t="s">
        <v>4098</v>
      </c>
      <c r="B69" s="79">
        <v>11</v>
      </c>
      <c r="C69" s="79" t="s">
        <v>4120</v>
      </c>
      <c r="D69" s="80">
        <v>1.800002516503</v>
      </c>
      <c r="E69" s="79" t="s">
        <v>4124</v>
      </c>
    </row>
    <row r="70" spans="1:5">
      <c r="A70" s="78" t="s">
        <v>4098</v>
      </c>
      <c r="B70" s="79">
        <v>10</v>
      </c>
      <c r="C70" s="79" t="s">
        <v>4120</v>
      </c>
      <c r="D70" s="80">
        <v>0.26</v>
      </c>
      <c r="E70" s="79" t="s">
        <v>4116</v>
      </c>
    </row>
    <row r="71" spans="1:5">
      <c r="A71" s="78" t="s">
        <v>4098</v>
      </c>
      <c r="B71" s="79">
        <v>11</v>
      </c>
      <c r="C71" s="79" t="s">
        <v>4120</v>
      </c>
      <c r="D71" s="80">
        <v>2.6829187327169</v>
      </c>
      <c r="E71" s="79" t="s">
        <v>4124</v>
      </c>
    </row>
    <row r="72" spans="1:5">
      <c r="A72" s="78" t="s">
        <v>4098</v>
      </c>
      <c r="B72" s="79">
        <v>16</v>
      </c>
      <c r="C72" s="79" t="s">
        <v>4116</v>
      </c>
      <c r="D72" s="80">
        <v>0.3211788880716</v>
      </c>
      <c r="E72" s="79" t="s">
        <v>4124</v>
      </c>
    </row>
    <row r="73" spans="1:5">
      <c r="A73" s="78" t="s">
        <v>4098</v>
      </c>
      <c r="B73" s="79">
        <v>10</v>
      </c>
      <c r="C73" s="79" t="s">
        <v>4116</v>
      </c>
      <c r="D73" s="80">
        <v>1.8823369243801</v>
      </c>
      <c r="E73" s="79" t="s">
        <v>4124</v>
      </c>
    </row>
    <row r="74" spans="1:5">
      <c r="A74" s="78" t="s">
        <v>4099</v>
      </c>
      <c r="B74" s="79">
        <v>14</v>
      </c>
      <c r="C74" s="79" t="s">
        <v>4120</v>
      </c>
      <c r="D74" s="80">
        <v>2.0620156505107001</v>
      </c>
      <c r="E74" s="79" t="s">
        <v>4124</v>
      </c>
    </row>
    <row r="75" spans="1:5">
      <c r="A75" s="78" t="s">
        <v>4099</v>
      </c>
      <c r="B75" s="79">
        <v>12</v>
      </c>
      <c r="C75" s="79" t="s">
        <v>4120</v>
      </c>
      <c r="D75" s="80">
        <v>4</v>
      </c>
      <c r="E75" s="79" t="s">
        <v>4100</v>
      </c>
    </row>
    <row r="76" spans="1:5">
      <c r="A76" s="78" t="s">
        <v>4098</v>
      </c>
      <c r="B76" s="79">
        <v>9</v>
      </c>
      <c r="C76" s="79" t="s">
        <v>4120</v>
      </c>
      <c r="D76" s="80">
        <v>0.04</v>
      </c>
      <c r="E76" s="79" t="s">
        <v>4124</v>
      </c>
    </row>
    <row r="77" spans="1:5">
      <c r="A77" s="78" t="s">
        <v>4098</v>
      </c>
      <c r="B77" s="79">
        <v>13</v>
      </c>
      <c r="C77" s="79" t="s">
        <v>4120</v>
      </c>
      <c r="D77" s="80">
        <v>0.4454495141234</v>
      </c>
      <c r="E77" s="79" t="s">
        <v>4124</v>
      </c>
    </row>
    <row r="78" spans="1:5">
      <c r="A78" s="78" t="s">
        <v>4098</v>
      </c>
      <c r="B78" s="79">
        <v>13</v>
      </c>
      <c r="C78" s="79" t="s">
        <v>4120</v>
      </c>
      <c r="D78" s="80">
        <v>0.94375329087714999</v>
      </c>
      <c r="E78" s="79" t="s">
        <v>4124</v>
      </c>
    </row>
    <row r="79" spans="1:5">
      <c r="A79" s="78" t="s">
        <v>4099</v>
      </c>
      <c r="B79" s="79">
        <v>15</v>
      </c>
      <c r="C79" s="79" t="s">
        <v>4120</v>
      </c>
      <c r="D79" s="80">
        <v>1.8134387207817999</v>
      </c>
      <c r="E79" s="79" t="s">
        <v>4124</v>
      </c>
    </row>
    <row r="80" spans="1:5">
      <c r="A80" s="78" t="s">
        <v>4098</v>
      </c>
      <c r="B80" s="79">
        <v>13</v>
      </c>
      <c r="C80" s="79" t="s">
        <v>4120</v>
      </c>
      <c r="D80" s="80">
        <v>2.5716550378748999</v>
      </c>
      <c r="E80" s="79" t="s">
        <v>4124</v>
      </c>
    </row>
    <row r="81" spans="1:5">
      <c r="A81" s="78" t="s">
        <v>4098</v>
      </c>
      <c r="B81" s="79">
        <v>12</v>
      </c>
      <c r="C81" s="79" t="s">
        <v>4120</v>
      </c>
      <c r="D81" s="80">
        <v>2.0372814891013999</v>
      </c>
      <c r="E81" s="79" t="s">
        <v>4124</v>
      </c>
    </row>
    <row r="82" spans="1:5">
      <c r="A82" s="78" t="s">
        <v>4099</v>
      </c>
      <c r="B82" s="79">
        <v>13</v>
      </c>
      <c r="C82" s="79" t="s">
        <v>4120</v>
      </c>
      <c r="D82" s="80">
        <v>0.79423450478441004</v>
      </c>
      <c r="E82" s="79" t="s">
        <v>4124</v>
      </c>
    </row>
    <row r="83" spans="1:5">
      <c r="A83" s="78" t="s">
        <v>4098</v>
      </c>
      <c r="B83" s="79">
        <v>11</v>
      </c>
      <c r="C83" s="79" t="s">
        <v>4120</v>
      </c>
      <c r="D83" s="80">
        <v>1.5599789082952</v>
      </c>
      <c r="E83" s="79" t="s">
        <v>4124</v>
      </c>
    </row>
    <row r="84" spans="1:5">
      <c r="A84" s="78" t="s">
        <v>4098</v>
      </c>
      <c r="B84" s="79">
        <v>14</v>
      </c>
      <c r="C84" s="79" t="s">
        <v>4120</v>
      </c>
      <c r="D84" s="80">
        <v>1.4614124229992</v>
      </c>
      <c r="E84" s="79" t="s">
        <v>4100</v>
      </c>
    </row>
    <row r="85" spans="1:5">
      <c r="A85" s="78" t="s">
        <v>4098</v>
      </c>
      <c r="B85" s="79">
        <v>15</v>
      </c>
      <c r="C85" s="79" t="s">
        <v>4120</v>
      </c>
      <c r="D85" s="80">
        <v>1.4738173381135</v>
      </c>
      <c r="E85" s="79" t="s">
        <v>4124</v>
      </c>
    </row>
    <row r="86" spans="1:5">
      <c r="A86" s="78" t="s">
        <v>4098</v>
      </c>
      <c r="B86" s="79">
        <v>13</v>
      </c>
      <c r="C86" s="79" t="s">
        <v>4120</v>
      </c>
      <c r="D86" s="80">
        <v>2.6029885000810999</v>
      </c>
      <c r="E86" s="79" t="s">
        <v>4100</v>
      </c>
    </row>
    <row r="87" spans="1:5">
      <c r="A87" s="78" t="s">
        <v>4098</v>
      </c>
      <c r="B87" s="79">
        <v>13</v>
      </c>
      <c r="C87" s="79" t="s">
        <v>4120</v>
      </c>
      <c r="D87" s="80">
        <v>1.7280721060552</v>
      </c>
      <c r="E87" s="79" t="s">
        <v>4124</v>
      </c>
    </row>
    <row r="88" spans="1:5">
      <c r="A88" s="78" t="s">
        <v>4098</v>
      </c>
      <c r="B88" s="79">
        <v>14</v>
      </c>
      <c r="C88" s="79" t="s">
        <v>4120</v>
      </c>
      <c r="D88" s="80">
        <v>1.4881623480485</v>
      </c>
      <c r="E88" s="79" t="s">
        <v>4124</v>
      </c>
    </row>
    <row r="89" spans="1:5">
      <c r="A89" s="78" t="s">
        <v>4099</v>
      </c>
      <c r="B89" s="79">
        <v>15</v>
      </c>
      <c r="C89" s="79" t="s">
        <v>4120</v>
      </c>
      <c r="D89" s="80">
        <v>0.68630626396496996</v>
      </c>
      <c r="E89" s="79" t="s">
        <v>4100</v>
      </c>
    </row>
    <row r="90" spans="1:5">
      <c r="A90" s="78" t="s">
        <v>4098</v>
      </c>
      <c r="B90" s="79">
        <v>9</v>
      </c>
      <c r="C90" s="79" t="s">
        <v>4120</v>
      </c>
      <c r="D90" s="80">
        <v>1.2663026468892</v>
      </c>
      <c r="E90" s="79" t="s">
        <v>4124</v>
      </c>
    </row>
    <row r="91" spans="1:5">
      <c r="A91" s="78" t="s">
        <v>4098</v>
      </c>
      <c r="B91" s="79">
        <v>10</v>
      </c>
      <c r="C91" s="79" t="s">
        <v>4120</v>
      </c>
      <c r="D91" s="80">
        <v>1.6866032437689999</v>
      </c>
      <c r="E91" s="79" t="s">
        <v>4100</v>
      </c>
    </row>
    <row r="92" spans="1:5">
      <c r="A92" s="78" t="s">
        <v>4099</v>
      </c>
      <c r="B92" s="79">
        <v>14</v>
      </c>
      <c r="C92" s="79" t="s">
        <v>4120</v>
      </c>
      <c r="D92" s="80">
        <v>1.1271327725697999</v>
      </c>
      <c r="E92" s="79" t="s">
        <v>4124</v>
      </c>
    </row>
    <row r="93" spans="1:5">
      <c r="A93" s="78" t="s">
        <v>4098</v>
      </c>
      <c r="B93" s="79">
        <v>16</v>
      </c>
      <c r="C93" s="79" t="s">
        <v>4120</v>
      </c>
      <c r="D93" s="80">
        <v>2.2697140860539</v>
      </c>
      <c r="E93" s="79" t="s">
        <v>4124</v>
      </c>
    </row>
    <row r="94" spans="1:5">
      <c r="A94" s="78" t="s">
        <v>4098</v>
      </c>
      <c r="B94" s="79">
        <v>13</v>
      </c>
      <c r="C94" s="79" t="s">
        <v>4120</v>
      </c>
      <c r="D94" s="80">
        <v>2.5324976148216001</v>
      </c>
      <c r="E94" s="79" t="s">
        <v>4124</v>
      </c>
    </row>
    <row r="95" spans="1:5">
      <c r="A95" s="78" t="s">
        <v>4099</v>
      </c>
      <c r="B95" s="79">
        <v>12</v>
      </c>
      <c r="C95" s="79" t="s">
        <v>4120</v>
      </c>
      <c r="D95" s="80">
        <v>0.51876024971575996</v>
      </c>
      <c r="E95" s="79" t="s">
        <v>4100</v>
      </c>
    </row>
    <row r="96" spans="1:5">
      <c r="A96" s="78" t="s">
        <v>4099</v>
      </c>
      <c r="B96" s="79">
        <v>12</v>
      </c>
      <c r="C96" s="79" t="s">
        <v>4120</v>
      </c>
      <c r="D96" s="80">
        <v>5.2</v>
      </c>
      <c r="E96" s="79" t="s">
        <v>4100</v>
      </c>
    </row>
    <row r="97" spans="1:5">
      <c r="A97" s="78" t="s">
        <v>4099</v>
      </c>
      <c r="B97" s="79">
        <v>11</v>
      </c>
      <c r="C97" s="79" t="s">
        <v>4120</v>
      </c>
      <c r="D97" s="80">
        <v>3.2398897994743998</v>
      </c>
      <c r="E97" s="79" t="s">
        <v>4124</v>
      </c>
    </row>
    <row r="98" spans="1:5">
      <c r="A98" s="78" t="s">
        <v>4098</v>
      </c>
      <c r="B98" s="79">
        <v>11</v>
      </c>
      <c r="C98" s="79" t="s">
        <v>4120</v>
      </c>
      <c r="D98" s="80">
        <v>3.1634303605295999</v>
      </c>
      <c r="E98" s="79" t="s">
        <v>4124</v>
      </c>
    </row>
    <row r="99" spans="1:5">
      <c r="A99" s="78" t="s">
        <v>4099</v>
      </c>
      <c r="B99" s="79">
        <v>11</v>
      </c>
      <c r="C99" s="79" t="s">
        <v>4120</v>
      </c>
      <c r="D99" s="80">
        <v>2.8432922978975999</v>
      </c>
      <c r="E99" s="79" t="s">
        <v>4124</v>
      </c>
    </row>
    <row r="100" spans="1:5">
      <c r="A100" s="78" t="s">
        <v>4098</v>
      </c>
      <c r="B100" s="79">
        <v>10</v>
      </c>
      <c r="C100" s="79" t="s">
        <v>4116</v>
      </c>
      <c r="D100" s="80">
        <v>1.0442420444052001</v>
      </c>
      <c r="E100" s="79" t="s">
        <v>4124</v>
      </c>
    </row>
    <row r="101" spans="1:5">
      <c r="A101" s="78" t="s">
        <v>4098</v>
      </c>
      <c r="B101" s="79">
        <v>14</v>
      </c>
      <c r="C101" s="79" t="s">
        <v>4120</v>
      </c>
      <c r="D101" s="80">
        <v>1.466819343391</v>
      </c>
      <c r="E101" s="79" t="s">
        <v>4124</v>
      </c>
    </row>
    <row r="102" spans="1:5">
      <c r="A102" s="78" t="s">
        <v>4099</v>
      </c>
      <c r="B102" s="79">
        <v>11</v>
      </c>
      <c r="C102" s="79" t="s">
        <v>4120</v>
      </c>
      <c r="D102" s="80">
        <v>0.73662594479842003</v>
      </c>
      <c r="E102" s="79" t="s">
        <v>4124</v>
      </c>
    </row>
    <row r="103" spans="1:5">
      <c r="A103" s="78" t="s">
        <v>4098</v>
      </c>
      <c r="B103" s="79">
        <v>13</v>
      </c>
      <c r="C103" s="79" t="s">
        <v>4116</v>
      </c>
      <c r="D103" s="80">
        <v>1.5599815802400001</v>
      </c>
      <c r="E103" s="79" t="s">
        <v>4124</v>
      </c>
    </row>
    <row r="104" spans="1:5">
      <c r="A104" s="78" t="s">
        <v>4098</v>
      </c>
      <c r="B104" s="79">
        <v>15</v>
      </c>
      <c r="C104" s="79" t="s">
        <v>4120</v>
      </c>
      <c r="D104" s="80">
        <v>0.3503531933256</v>
      </c>
      <c r="E104" s="79" t="s">
        <v>4116</v>
      </c>
    </row>
    <row r="105" spans="1:5">
      <c r="A105" s="78" t="s">
        <v>4099</v>
      </c>
      <c r="B105" s="79">
        <v>12</v>
      </c>
      <c r="C105" s="79" t="s">
        <v>4120</v>
      </c>
      <c r="D105" s="80">
        <v>2.557143614363</v>
      </c>
      <c r="E105" s="79" t="s">
        <v>4124</v>
      </c>
    </row>
    <row r="106" spans="1:5">
      <c r="A106" s="78" t="s">
        <v>4098</v>
      </c>
      <c r="B106" s="79">
        <v>12</v>
      </c>
      <c r="C106" s="79" t="s">
        <v>4120</v>
      </c>
      <c r="D106" s="80">
        <v>0.96480848192154001</v>
      </c>
      <c r="E106" s="79" t="s">
        <v>4124</v>
      </c>
    </row>
    <row r="107" spans="1:5">
      <c r="A107" s="78" t="s">
        <v>4099</v>
      </c>
      <c r="B107" s="79">
        <v>16</v>
      </c>
      <c r="C107" s="79" t="s">
        <v>4120</v>
      </c>
      <c r="D107" s="80">
        <v>1.5893619219132999</v>
      </c>
      <c r="E107" s="79" t="s">
        <v>4100</v>
      </c>
    </row>
    <row r="108" spans="1:5">
      <c r="A108" s="78" t="s">
        <v>4098</v>
      </c>
      <c r="B108" s="79">
        <v>15</v>
      </c>
      <c r="C108" s="79" t="s">
        <v>4116</v>
      </c>
      <c r="D108" s="80">
        <v>2.8474606219713001</v>
      </c>
      <c r="E108" s="79" t="s">
        <v>4124</v>
      </c>
    </row>
    <row r="109" spans="1:5">
      <c r="A109" s="78" t="s">
        <v>4098</v>
      </c>
      <c r="B109" s="79">
        <v>16</v>
      </c>
      <c r="C109" s="79" t="s">
        <v>4120</v>
      </c>
      <c r="D109" s="80">
        <v>2.5835073874427001</v>
      </c>
      <c r="E109" s="79" t="s">
        <v>4124</v>
      </c>
    </row>
    <row r="110" spans="1:5">
      <c r="A110" s="78" t="s">
        <v>4098</v>
      </c>
      <c r="B110" s="79">
        <v>10</v>
      </c>
      <c r="C110" s="79" t="s">
        <v>4120</v>
      </c>
      <c r="D110" s="80">
        <v>1.7736160068360001</v>
      </c>
      <c r="E110" s="79" t="s">
        <v>4100</v>
      </c>
    </row>
    <row r="111" spans="1:5">
      <c r="A111" s="78" t="s">
        <v>4098</v>
      </c>
      <c r="B111" s="79">
        <v>9</v>
      </c>
      <c r="C111" s="79" t="s">
        <v>4120</v>
      </c>
      <c r="D111" s="80">
        <v>1.8683390233268</v>
      </c>
      <c r="E111" s="79" t="s">
        <v>4100</v>
      </c>
    </row>
    <row r="112" spans="1:5">
      <c r="A112" s="78" t="s">
        <v>4098</v>
      </c>
      <c r="B112" s="79">
        <v>9</v>
      </c>
      <c r="C112" s="79" t="s">
        <v>4120</v>
      </c>
      <c r="D112" s="80">
        <v>2.5690750902951001</v>
      </c>
      <c r="E112" s="79" t="s">
        <v>4124</v>
      </c>
    </row>
    <row r="113" spans="1:5">
      <c r="A113" s="78" t="s">
        <v>4099</v>
      </c>
      <c r="B113" s="79">
        <v>11</v>
      </c>
      <c r="C113" s="79" t="s">
        <v>4120</v>
      </c>
      <c r="D113" s="80">
        <v>3.0071357849812999</v>
      </c>
      <c r="E113" s="79" t="s">
        <v>4124</v>
      </c>
    </row>
    <row r="114" spans="1:5">
      <c r="A114" s="78" t="s">
        <v>4098</v>
      </c>
      <c r="B114" s="79">
        <v>13</v>
      </c>
      <c r="C114" s="79" t="s">
        <v>4120</v>
      </c>
      <c r="D114" s="80">
        <v>1.6421398284582001</v>
      </c>
      <c r="E114" s="79" t="s">
        <v>4124</v>
      </c>
    </row>
    <row r="115" spans="1:5">
      <c r="A115" s="78" t="s">
        <v>4098</v>
      </c>
      <c r="B115" s="79">
        <v>16</v>
      </c>
      <c r="C115" s="79" t="s">
        <v>4120</v>
      </c>
      <c r="D115" s="80">
        <v>1.8396136035588</v>
      </c>
      <c r="E115" s="79" t="s">
        <v>4100</v>
      </c>
    </row>
    <row r="116" spans="1:5">
      <c r="A116" s="78" t="s">
        <v>4098</v>
      </c>
      <c r="B116" s="79">
        <v>15</v>
      </c>
      <c r="C116" s="79" t="s">
        <v>4120</v>
      </c>
      <c r="D116" s="80">
        <v>1.8883781578865</v>
      </c>
      <c r="E116" s="79" t="s">
        <v>4124</v>
      </c>
    </row>
    <row r="117" spans="1:5">
      <c r="A117" s="78" t="s">
        <v>4098</v>
      </c>
      <c r="B117" s="79">
        <v>9</v>
      </c>
      <c r="C117" s="79" t="s">
        <v>4116</v>
      </c>
      <c r="D117" s="80">
        <v>2.3562171362576998</v>
      </c>
      <c r="E117" s="79" t="s">
        <v>4100</v>
      </c>
    </row>
    <row r="118" spans="1:5">
      <c r="A118" s="78" t="s">
        <v>4099</v>
      </c>
      <c r="B118" s="79">
        <v>16</v>
      </c>
      <c r="C118" s="79" t="s">
        <v>4120</v>
      </c>
      <c r="D118" s="80">
        <v>1.0581754518016999</v>
      </c>
      <c r="E118" s="79" t="s">
        <v>4100</v>
      </c>
    </row>
    <row r="119" spans="1:5">
      <c r="A119" s="78" t="s">
        <v>4098</v>
      </c>
      <c r="B119" s="79">
        <v>12</v>
      </c>
      <c r="C119" s="79" t="s">
        <v>4120</v>
      </c>
      <c r="D119" s="80">
        <v>1.0602297359623001</v>
      </c>
      <c r="E119" s="79" t="s">
        <v>4100</v>
      </c>
    </row>
    <row r="120" spans="1:5">
      <c r="A120" s="78" t="s">
        <v>4099</v>
      </c>
      <c r="B120" s="79">
        <v>10</v>
      </c>
      <c r="C120" s="79" t="s">
        <v>4120</v>
      </c>
      <c r="D120" s="80">
        <v>1.6572848058567999</v>
      </c>
      <c r="E120" s="79" t="s">
        <v>4100</v>
      </c>
    </row>
    <row r="121" spans="1:5">
      <c r="A121" s="78" t="s">
        <v>4098</v>
      </c>
      <c r="B121" s="79">
        <v>14</v>
      </c>
      <c r="C121" s="79" t="s">
        <v>4120</v>
      </c>
      <c r="D121" s="80">
        <v>2.2802066952084998</v>
      </c>
      <c r="E121" s="79" t="s">
        <v>4100</v>
      </c>
    </row>
    <row r="122" spans="1:5">
      <c r="A122" s="78" t="s">
        <v>4098</v>
      </c>
      <c r="B122" s="79">
        <v>14</v>
      </c>
      <c r="C122" s="79" t="s">
        <v>4116</v>
      </c>
      <c r="D122" s="80">
        <v>2.6831715777424998</v>
      </c>
      <c r="E122" s="79" t="s">
        <v>4100</v>
      </c>
    </row>
    <row r="123" spans="1:5">
      <c r="A123" s="78" t="s">
        <v>4099</v>
      </c>
      <c r="B123" s="79">
        <v>15</v>
      </c>
      <c r="C123" s="79" t="s">
        <v>4120</v>
      </c>
      <c r="D123" s="80">
        <v>1.2352749981524</v>
      </c>
      <c r="E123" s="79" t="s">
        <v>4100</v>
      </c>
    </row>
    <row r="124" spans="1:5">
      <c r="A124" s="78" t="s">
        <v>4098</v>
      </c>
      <c r="B124" s="79">
        <v>14</v>
      </c>
      <c r="C124" s="79" t="s">
        <v>4120</v>
      </c>
      <c r="D124" s="80">
        <v>0.93005876245412999</v>
      </c>
      <c r="E124" s="79" t="s">
        <v>4124</v>
      </c>
    </row>
    <row r="125" spans="1:5">
      <c r="A125" s="78" t="s">
        <v>4098</v>
      </c>
      <c r="B125" s="79">
        <v>11</v>
      </c>
      <c r="C125" s="79" t="s">
        <v>4116</v>
      </c>
      <c r="D125" s="80">
        <v>1.6391357999174001</v>
      </c>
      <c r="E125" s="79" t="s">
        <v>4124</v>
      </c>
    </row>
    <row r="126" spans="1:5">
      <c r="A126" s="78" t="s">
        <v>4099</v>
      </c>
      <c r="B126" s="79">
        <v>14</v>
      </c>
      <c r="C126" s="79" t="s">
        <v>4120</v>
      </c>
      <c r="D126" s="80">
        <v>1.4030518048384999</v>
      </c>
      <c r="E126" s="79" t="s">
        <v>4124</v>
      </c>
    </row>
    <row r="127" spans="1:5">
      <c r="A127" s="78" t="s">
        <v>4099</v>
      </c>
      <c r="B127" s="79">
        <v>16</v>
      </c>
      <c r="C127" s="79" t="s">
        <v>4120</v>
      </c>
      <c r="D127" s="80">
        <v>2.7592052192634999</v>
      </c>
      <c r="E127" s="79" t="s">
        <v>4124</v>
      </c>
    </row>
    <row r="128" spans="1:5">
      <c r="A128" s="78" t="s">
        <v>4098</v>
      </c>
      <c r="B128" s="79">
        <v>15</v>
      </c>
      <c r="C128" s="79" t="s">
        <v>4116</v>
      </c>
      <c r="D128" s="80">
        <v>0.52555468573188002</v>
      </c>
      <c r="E128" s="79" t="s">
        <v>4124</v>
      </c>
    </row>
    <row r="129" spans="1:5">
      <c r="A129" s="78" t="s">
        <v>4098</v>
      </c>
      <c r="B129" s="79">
        <v>11</v>
      </c>
      <c r="C129" s="79" t="s">
        <v>4116</v>
      </c>
      <c r="D129" s="80">
        <v>1.2471869152376001</v>
      </c>
      <c r="E129" s="79" t="s">
        <v>4124</v>
      </c>
    </row>
    <row r="130" spans="1:5">
      <c r="A130" s="78" t="s">
        <v>4099</v>
      </c>
      <c r="B130" s="79">
        <v>15</v>
      </c>
      <c r="C130" s="79" t="s">
        <v>4120</v>
      </c>
      <c r="D130" s="80">
        <v>0</v>
      </c>
      <c r="E130" s="79" t="s">
        <v>4124</v>
      </c>
    </row>
    <row r="131" spans="1:5">
      <c r="A131" s="78" t="s">
        <v>4098</v>
      </c>
      <c r="B131" s="79">
        <v>14</v>
      </c>
      <c r="C131" s="79" t="s">
        <v>4116</v>
      </c>
      <c r="D131" s="80">
        <v>1.1513228275786</v>
      </c>
      <c r="E131" s="79" t="s">
        <v>4124</v>
      </c>
    </row>
    <row r="132" spans="1:5">
      <c r="A132" s="78" t="s">
        <v>4098</v>
      </c>
      <c r="B132" s="79">
        <v>15</v>
      </c>
      <c r="C132" s="79" t="s">
        <v>4120</v>
      </c>
      <c r="D132" s="80">
        <v>2.7303063861074</v>
      </c>
      <c r="E132" s="79" t="s">
        <v>4124</v>
      </c>
    </row>
    <row r="133" spans="1:5">
      <c r="A133" s="78" t="s">
        <v>4098</v>
      </c>
      <c r="B133" s="79">
        <v>10</v>
      </c>
      <c r="C133" s="79" t="s">
        <v>4116</v>
      </c>
      <c r="D133" s="80">
        <v>1.6269500667662999</v>
      </c>
      <c r="E133" s="79" t="s">
        <v>4100</v>
      </c>
    </row>
    <row r="134" spans="1:5">
      <c r="A134" s="78" t="s">
        <v>4098</v>
      </c>
      <c r="B134" s="79">
        <v>13</v>
      </c>
      <c r="C134" s="79" t="s">
        <v>4120</v>
      </c>
      <c r="D134" s="80">
        <v>2.0661717503194001</v>
      </c>
      <c r="E134" s="79" t="s">
        <v>4100</v>
      </c>
    </row>
    <row r="135" spans="1:5">
      <c r="A135" s="78" t="s">
        <v>4098</v>
      </c>
      <c r="B135" s="79">
        <v>14</v>
      </c>
      <c r="C135" s="79" t="s">
        <v>4120</v>
      </c>
      <c r="D135" s="80">
        <v>0.90030471678252</v>
      </c>
      <c r="E135" s="79" t="s">
        <v>4124</v>
      </c>
    </row>
    <row r="136" spans="1:5">
      <c r="A136" s="78" t="s">
        <v>4099</v>
      </c>
      <c r="B136" s="79">
        <v>11</v>
      </c>
      <c r="C136" s="79" t="s">
        <v>4120</v>
      </c>
      <c r="D136" s="80">
        <v>1.1334040481418</v>
      </c>
      <c r="E136" s="79" t="s">
        <v>4124</v>
      </c>
    </row>
    <row r="137" spans="1:5">
      <c r="A137" s="78" t="s">
        <v>4098</v>
      </c>
      <c r="B137" s="79">
        <v>9</v>
      </c>
      <c r="C137" s="79" t="s">
        <v>4120</v>
      </c>
      <c r="D137" s="80">
        <v>0</v>
      </c>
      <c r="E137" s="79" t="s">
        <v>4116</v>
      </c>
    </row>
    <row r="138" spans="1:5">
      <c r="A138" s="78" t="s">
        <v>4099</v>
      </c>
      <c r="B138" s="79">
        <v>16</v>
      </c>
      <c r="C138" s="79" t="s">
        <v>4120</v>
      </c>
      <c r="D138" s="80">
        <v>1.8049310241856</v>
      </c>
      <c r="E138" s="79" t="s">
        <v>4124</v>
      </c>
    </row>
    <row r="139" spans="1:5">
      <c r="A139" s="78" t="s">
        <v>4098</v>
      </c>
      <c r="B139" s="79">
        <v>12</v>
      </c>
      <c r="C139" s="79" t="s">
        <v>4120</v>
      </c>
      <c r="D139" s="80">
        <v>0</v>
      </c>
      <c r="E139" s="79" t="s">
        <v>4100</v>
      </c>
    </row>
    <row r="140" spans="1:5">
      <c r="A140" s="78" t="s">
        <v>4099</v>
      </c>
      <c r="B140" s="79">
        <v>10</v>
      </c>
      <c r="C140" s="79" t="s">
        <v>4120</v>
      </c>
      <c r="D140" s="80">
        <v>0.2171994068283</v>
      </c>
      <c r="E140" s="79" t="s">
        <v>4124</v>
      </c>
    </row>
    <row r="141" spans="1:5">
      <c r="A141" s="78" t="s">
        <v>4099</v>
      </c>
      <c r="B141" s="79">
        <v>14</v>
      </c>
      <c r="C141" s="79" t="s">
        <v>4120</v>
      </c>
      <c r="D141" s="80">
        <v>1.5479393830532</v>
      </c>
      <c r="E141" s="79" t="s">
        <v>4124</v>
      </c>
    </row>
    <row r="142" spans="1:5">
      <c r="A142" s="78" t="s">
        <v>4098</v>
      </c>
      <c r="B142" s="79">
        <v>14</v>
      </c>
      <c r="C142" s="79" t="s">
        <v>4120</v>
      </c>
      <c r="D142" s="80">
        <v>2.3081899346472001</v>
      </c>
      <c r="E142" s="79" t="s">
        <v>4100</v>
      </c>
    </row>
    <row r="143" spans="1:5">
      <c r="A143" s="78" t="s">
        <v>4098</v>
      </c>
      <c r="B143" s="79">
        <v>15</v>
      </c>
      <c r="C143" s="79" t="s">
        <v>4120</v>
      </c>
      <c r="D143" s="80">
        <v>2.3043083306304002</v>
      </c>
      <c r="E143" s="79" t="s">
        <v>4124</v>
      </c>
    </row>
    <row r="144" spans="1:5">
      <c r="A144" s="78" t="s">
        <v>4099</v>
      </c>
      <c r="B144" s="79">
        <v>14</v>
      </c>
      <c r="C144" s="79" t="s">
        <v>4120</v>
      </c>
      <c r="D144" s="80">
        <v>0.86093143491835</v>
      </c>
      <c r="E144" s="79" t="s">
        <v>4100</v>
      </c>
    </row>
    <row r="145" spans="1:5">
      <c r="A145" s="78" t="s">
        <v>4098</v>
      </c>
      <c r="B145" s="79">
        <v>11</v>
      </c>
      <c r="C145" s="79" t="s">
        <v>4120</v>
      </c>
      <c r="D145" s="80">
        <v>0.76672929861129002</v>
      </c>
      <c r="E145" s="79" t="s">
        <v>4100</v>
      </c>
    </row>
    <row r="146" spans="1:5">
      <c r="A146" s="78" t="s">
        <v>4098</v>
      </c>
      <c r="B146" s="79">
        <v>14</v>
      </c>
      <c r="C146" s="79" t="s">
        <v>4116</v>
      </c>
      <c r="D146" s="80">
        <v>1.9813157223657001</v>
      </c>
      <c r="E146" s="79" t="s">
        <v>4124</v>
      </c>
    </row>
    <row r="147" spans="1:5">
      <c r="A147" s="78" t="s">
        <v>4098</v>
      </c>
      <c r="B147" s="79">
        <v>16</v>
      </c>
      <c r="C147" s="79" t="s">
        <v>4120</v>
      </c>
      <c r="D147" s="80">
        <v>1.4461511252495001</v>
      </c>
      <c r="E147" s="79" t="s">
        <v>4124</v>
      </c>
    </row>
    <row r="148" spans="1:5">
      <c r="A148" s="78" t="s">
        <v>4099</v>
      </c>
      <c r="B148" s="79">
        <v>15</v>
      </c>
      <c r="C148" s="79" t="s">
        <v>4120</v>
      </c>
      <c r="D148" s="80">
        <v>0.53677877406345997</v>
      </c>
      <c r="E148" s="79" t="s">
        <v>4124</v>
      </c>
    </row>
    <row r="149" spans="1:5">
      <c r="A149" s="78" t="s">
        <v>4098</v>
      </c>
      <c r="B149" s="79">
        <v>11</v>
      </c>
      <c r="C149" s="79" t="s">
        <v>4116</v>
      </c>
      <c r="D149" s="80">
        <v>4.2</v>
      </c>
      <c r="E149" s="79" t="s">
        <v>4124</v>
      </c>
    </row>
    <row r="150" spans="1:5">
      <c r="A150" s="78" t="s">
        <v>4098</v>
      </c>
      <c r="B150" s="79">
        <v>15</v>
      </c>
      <c r="C150" s="79" t="s">
        <v>4120</v>
      </c>
      <c r="D150" s="80">
        <v>2.2057065593996001</v>
      </c>
      <c r="E150" s="79" t="s">
        <v>4124</v>
      </c>
    </row>
    <row r="151" spans="1:5">
      <c r="A151" s="78" t="s">
        <v>4098</v>
      </c>
      <c r="B151" s="79">
        <v>14</v>
      </c>
      <c r="C151" s="79" t="s">
        <v>4120</v>
      </c>
      <c r="D151" s="80">
        <v>2.0513826954112</v>
      </c>
      <c r="E151" s="79" t="s">
        <v>4124</v>
      </c>
    </row>
    <row r="152" spans="1:5">
      <c r="A152" s="78" t="s">
        <v>4098</v>
      </c>
      <c r="B152" s="79">
        <v>15</v>
      </c>
      <c r="C152" s="79" t="s">
        <v>4120</v>
      </c>
      <c r="D152" s="80">
        <v>0.87826127274622001</v>
      </c>
      <c r="E152" s="79" t="s">
        <v>4124</v>
      </c>
    </row>
    <row r="153" spans="1:5">
      <c r="A153" s="78" t="s">
        <v>4098</v>
      </c>
      <c r="B153" s="79">
        <v>10</v>
      </c>
      <c r="C153" s="79" t="s">
        <v>4120</v>
      </c>
      <c r="D153" s="80">
        <v>1.4563243955238001</v>
      </c>
      <c r="E153" s="79" t="s">
        <v>4124</v>
      </c>
    </row>
    <row r="154" spans="1:5">
      <c r="A154" s="78" t="s">
        <v>4099</v>
      </c>
      <c r="B154" s="79">
        <v>13</v>
      </c>
      <c r="C154" s="79" t="s">
        <v>4120</v>
      </c>
      <c r="D154" s="80">
        <v>1.5454631649388999</v>
      </c>
      <c r="E154" s="79" t="s">
        <v>4100</v>
      </c>
    </row>
    <row r="155" spans="1:5">
      <c r="A155" s="78" t="s">
        <v>4098</v>
      </c>
      <c r="B155" s="79">
        <v>14</v>
      </c>
      <c r="C155" s="79" t="s">
        <v>4120</v>
      </c>
      <c r="D155" s="80">
        <v>2.0626132951743998</v>
      </c>
      <c r="E155" s="79" t="s">
        <v>4100</v>
      </c>
    </row>
    <row r="156" spans="1:5">
      <c r="A156" s="78" t="s">
        <v>4099</v>
      </c>
      <c r="B156" s="79">
        <v>11</v>
      </c>
      <c r="C156" s="79" t="s">
        <v>4120</v>
      </c>
      <c r="D156" s="80">
        <v>3.2608422225366001</v>
      </c>
      <c r="E156" s="79" t="s">
        <v>4124</v>
      </c>
    </row>
    <row r="157" spans="1:5">
      <c r="A157" s="78" t="s">
        <v>4098</v>
      </c>
      <c r="B157" s="79">
        <v>11</v>
      </c>
      <c r="C157" s="79" t="s">
        <v>4116</v>
      </c>
      <c r="D157" s="80">
        <v>3.8</v>
      </c>
      <c r="E157" s="79" t="s">
        <v>4124</v>
      </c>
    </row>
    <row r="158" spans="1:5">
      <c r="A158" s="78" t="s">
        <v>4098</v>
      </c>
      <c r="B158" s="79">
        <v>10</v>
      </c>
      <c r="C158" s="79" t="s">
        <v>4120</v>
      </c>
      <c r="D158" s="80">
        <v>4.0999999999999996</v>
      </c>
      <c r="E158" s="79" t="s">
        <v>4124</v>
      </c>
    </row>
    <row r="159" spans="1:5">
      <c r="A159" s="78" t="s">
        <v>4098</v>
      </c>
      <c r="B159" s="79">
        <v>11</v>
      </c>
      <c r="C159" s="79" t="s">
        <v>4120</v>
      </c>
      <c r="D159" s="80">
        <v>6.2</v>
      </c>
      <c r="E159" s="79" t="s">
        <v>4100</v>
      </c>
    </row>
    <row r="160" spans="1:5">
      <c r="A160" s="78" t="s">
        <v>4098</v>
      </c>
      <c r="B160" s="79">
        <v>16</v>
      </c>
      <c r="C160" s="79" t="s">
        <v>4116</v>
      </c>
      <c r="D160" s="80">
        <v>1.1081877037131</v>
      </c>
      <c r="E160" s="79" t="s">
        <v>4124</v>
      </c>
    </row>
    <row r="161" spans="1:5">
      <c r="A161" s="78" t="s">
        <v>4098</v>
      </c>
      <c r="B161" s="79">
        <v>10</v>
      </c>
      <c r="C161" s="79" t="s">
        <v>4116</v>
      </c>
      <c r="D161" s="80">
        <v>2.3904333958445001</v>
      </c>
      <c r="E161" s="79" t="s">
        <v>4124</v>
      </c>
    </row>
    <row r="162" spans="1:5">
      <c r="A162" s="78" t="s">
        <v>4099</v>
      </c>
      <c r="B162" s="79">
        <v>14</v>
      </c>
      <c r="C162" s="79" t="s">
        <v>4120</v>
      </c>
      <c r="D162" s="80">
        <v>0.11</v>
      </c>
      <c r="E162" s="79" t="s">
        <v>4124</v>
      </c>
    </row>
    <row r="163" spans="1:5">
      <c r="A163" s="78" t="s">
        <v>4098</v>
      </c>
      <c r="B163" s="79">
        <v>12</v>
      </c>
      <c r="C163" s="79" t="s">
        <v>4120</v>
      </c>
      <c r="D163" s="80">
        <v>1.5272243347821</v>
      </c>
      <c r="E163" s="79" t="s">
        <v>4124</v>
      </c>
    </row>
    <row r="164" spans="1:5">
      <c r="A164" s="78" t="s">
        <v>4098</v>
      </c>
      <c r="B164" s="79">
        <v>9</v>
      </c>
      <c r="C164" s="79" t="s">
        <v>4116</v>
      </c>
      <c r="D164" s="80">
        <v>1.4432247349891001</v>
      </c>
      <c r="E164" s="79" t="s">
        <v>4124</v>
      </c>
    </row>
    <row r="165" spans="1:5">
      <c r="A165" s="78" t="s">
        <v>4098</v>
      </c>
      <c r="B165" s="79">
        <v>13</v>
      </c>
      <c r="C165" s="79" t="s">
        <v>4120</v>
      </c>
      <c r="D165" s="80">
        <v>2.8512278170903</v>
      </c>
      <c r="E165" s="79" t="s">
        <v>4100</v>
      </c>
    </row>
    <row r="166" spans="1:5">
      <c r="A166" s="78" t="s">
        <v>4098</v>
      </c>
      <c r="B166" s="79">
        <v>13</v>
      </c>
      <c r="C166" s="79" t="s">
        <v>4120</v>
      </c>
      <c r="D166" s="80">
        <v>3.5713700729686999</v>
      </c>
      <c r="E166" s="79" t="s">
        <v>4100</v>
      </c>
    </row>
    <row r="167" spans="1:5">
      <c r="A167" s="78" t="s">
        <v>4098</v>
      </c>
      <c r="B167" s="79">
        <v>15</v>
      </c>
      <c r="C167" s="79" t="s">
        <v>4116</v>
      </c>
      <c r="D167" s="80">
        <v>0.71454229516765999</v>
      </c>
      <c r="E167" s="79" t="s">
        <v>4124</v>
      </c>
    </row>
    <row r="168" spans="1:5">
      <c r="A168" s="78" t="s">
        <v>4098</v>
      </c>
      <c r="B168" s="79">
        <v>13</v>
      </c>
      <c r="C168" s="79" t="s">
        <v>4120</v>
      </c>
      <c r="D168" s="80">
        <v>0.86608748931167001</v>
      </c>
      <c r="E168" s="79" t="s">
        <v>4124</v>
      </c>
    </row>
    <row r="169" spans="1:5">
      <c r="A169" s="78" t="s">
        <v>4098</v>
      </c>
      <c r="B169" s="79">
        <v>12</v>
      </c>
      <c r="C169" s="79" t="s">
        <v>4116</v>
      </c>
      <c r="D169" s="80">
        <v>3.4052524837209002</v>
      </c>
      <c r="E169" s="79" t="s">
        <v>4100</v>
      </c>
    </row>
    <row r="170" spans="1:5">
      <c r="A170" s="78" t="s">
        <v>4098</v>
      </c>
      <c r="B170" s="79">
        <v>13</v>
      </c>
      <c r="C170" s="79" t="s">
        <v>4120</v>
      </c>
      <c r="D170" s="80">
        <v>1.9287015752526</v>
      </c>
      <c r="E170" s="79" t="s">
        <v>4124</v>
      </c>
    </row>
    <row r="171" spans="1:5">
      <c r="A171" s="78" t="s">
        <v>4098</v>
      </c>
      <c r="B171" s="79">
        <v>17</v>
      </c>
      <c r="C171" s="79" t="s">
        <v>4116</v>
      </c>
      <c r="D171" s="80">
        <v>0.31035538830760001</v>
      </c>
      <c r="E171" s="79" t="s">
        <v>4100</v>
      </c>
    </row>
    <row r="172" spans="1:5">
      <c r="A172" s="78" t="s">
        <v>4099</v>
      </c>
      <c r="B172" s="79">
        <v>17</v>
      </c>
      <c r="C172" s="79" t="s">
        <v>4120</v>
      </c>
      <c r="D172" s="80">
        <v>0.87400372678803995</v>
      </c>
      <c r="E172" s="79" t="s">
        <v>4100</v>
      </c>
    </row>
    <row r="173" spans="1:5">
      <c r="A173" s="78" t="s">
        <v>4098</v>
      </c>
      <c r="B173" s="79">
        <v>17</v>
      </c>
      <c r="C173" s="79" t="s">
        <v>4116</v>
      </c>
      <c r="D173" s="80">
        <v>3.1008489991275998</v>
      </c>
      <c r="E173" s="79" t="s">
        <v>4100</v>
      </c>
    </row>
    <row r="174" spans="1:5">
      <c r="A174" s="78" t="s">
        <v>4098</v>
      </c>
      <c r="B174" s="79">
        <v>17</v>
      </c>
      <c r="C174" s="79" t="s">
        <v>4116</v>
      </c>
      <c r="D174" s="80">
        <v>0.33842190168660002</v>
      </c>
      <c r="E174" s="79" t="s">
        <v>4124</v>
      </c>
    </row>
    <row r="175" spans="1:5">
      <c r="A175" s="78" t="s">
        <v>4099</v>
      </c>
      <c r="B175" s="79">
        <v>18</v>
      </c>
      <c r="C175" s="79" t="s">
        <v>4120</v>
      </c>
      <c r="D175" s="80">
        <v>2.8802251269768999</v>
      </c>
      <c r="E175" s="79" t="s">
        <v>4100</v>
      </c>
    </row>
    <row r="176" spans="1:5">
      <c r="A176" s="78" t="s">
        <v>4099</v>
      </c>
      <c r="B176" s="79">
        <v>17</v>
      </c>
      <c r="C176" s="79" t="s">
        <v>4120</v>
      </c>
      <c r="D176" s="80">
        <v>0.64642160666657</v>
      </c>
      <c r="E176" s="79" t="s">
        <v>4124</v>
      </c>
    </row>
    <row r="177" spans="1:5">
      <c r="A177" s="78" t="s">
        <v>4099</v>
      </c>
      <c r="B177" s="79">
        <v>18</v>
      </c>
      <c r="C177" s="79" t="s">
        <v>4120</v>
      </c>
      <c r="D177" s="80">
        <v>0.17592028827350001</v>
      </c>
      <c r="E177" s="79" t="s">
        <v>4100</v>
      </c>
    </row>
    <row r="178" spans="1:5">
      <c r="A178" s="78" t="s">
        <v>4098</v>
      </c>
      <c r="B178" s="79">
        <v>18</v>
      </c>
      <c r="C178" s="79" t="s">
        <v>4116</v>
      </c>
      <c r="D178" s="80">
        <v>0.69199725252041</v>
      </c>
      <c r="E178" s="79" t="s">
        <v>4124</v>
      </c>
    </row>
    <row r="179" spans="1:5">
      <c r="A179" s="78" t="s">
        <v>4098</v>
      </c>
      <c r="B179" s="79">
        <v>17</v>
      </c>
      <c r="C179" s="79" t="s">
        <v>4116</v>
      </c>
      <c r="D179" s="80">
        <v>2.8140756753699998</v>
      </c>
      <c r="E179" s="79" t="s">
        <v>4124</v>
      </c>
    </row>
    <row r="180" spans="1:5">
      <c r="A180" s="78" t="s">
        <v>4098</v>
      </c>
      <c r="B180" s="79">
        <v>9</v>
      </c>
      <c r="C180" s="79" t="s">
        <v>4120</v>
      </c>
      <c r="D180" s="80">
        <v>5.5873389949799998E-2</v>
      </c>
      <c r="E180" s="79" t="s">
        <v>4116</v>
      </c>
    </row>
    <row r="181" spans="1:5">
      <c r="A181" s="78" t="s">
        <v>4098</v>
      </c>
      <c r="B181" s="79">
        <v>11</v>
      </c>
      <c r="C181" s="79" t="s">
        <v>4120</v>
      </c>
      <c r="D181" s="80">
        <v>3.4</v>
      </c>
      <c r="E181" s="79" t="s">
        <v>4124</v>
      </c>
    </row>
  </sheetData>
  <mergeCells count="1">
    <mergeCell ref="G1:I1"/>
  </mergeCells>
  <pageMargins left="0.75" right="0.75" top="1" bottom="1" header="0" footer="0"/>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E8F6FA-50F4-4F84-8FC8-B58BBCDA7873}">
  <sheetPr codeName="Sheet13"/>
  <dimension ref="A1:G332"/>
  <sheetViews>
    <sheetView workbookViewId="0"/>
  </sheetViews>
  <sheetFormatPr defaultRowHeight="12.75"/>
  <cols>
    <col min="1" max="1" width="13.85546875" style="70" customWidth="1"/>
    <col min="2" max="3" width="22.7109375" style="70" customWidth="1"/>
    <col min="4" max="4" width="13.85546875" style="70" customWidth="1"/>
    <col min="5" max="5" width="17.5703125" style="70" customWidth="1"/>
    <col min="6" max="6" width="17.85546875" style="67" customWidth="1"/>
    <col min="7" max="16384" width="9.140625" style="67"/>
  </cols>
  <sheetData>
    <row r="1" spans="1:7" ht="13.9" customHeight="1">
      <c r="A1" s="92" t="s">
        <v>4134</v>
      </c>
      <c r="B1" s="92" t="s">
        <v>4135</v>
      </c>
      <c r="C1" s="92" t="s">
        <v>4136</v>
      </c>
      <c r="D1" s="92" t="s">
        <v>4137</v>
      </c>
      <c r="E1" s="92" t="s">
        <v>4138</v>
      </c>
      <c r="F1" s="92" t="s">
        <v>4139</v>
      </c>
    </row>
    <row r="2" spans="1:7" ht="13.9" customHeight="1">
      <c r="A2" s="93">
        <v>0</v>
      </c>
      <c r="B2" s="93">
        <v>7</v>
      </c>
      <c r="C2" s="70">
        <v>5</v>
      </c>
      <c r="D2" s="93" t="s">
        <v>4140</v>
      </c>
      <c r="E2" s="70">
        <v>36674</v>
      </c>
      <c r="F2" s="70">
        <v>36507</v>
      </c>
    </row>
    <row r="3" spans="1:7" ht="13.9" customHeight="1">
      <c r="A3" s="93">
        <v>3</v>
      </c>
      <c r="B3" s="93">
        <v>5</v>
      </c>
      <c r="C3" s="70">
        <v>3</v>
      </c>
      <c r="D3" s="93" t="s">
        <v>4141</v>
      </c>
      <c r="E3" s="70">
        <v>37893</v>
      </c>
      <c r="F3" s="70">
        <v>38863</v>
      </c>
      <c r="G3" s="75" t="s">
        <v>4142</v>
      </c>
    </row>
    <row r="4" spans="1:7" ht="13.9" customHeight="1">
      <c r="A4" s="93">
        <v>1</v>
      </c>
      <c r="B4" s="93">
        <v>2</v>
      </c>
      <c r="C4" s="70">
        <v>0</v>
      </c>
      <c r="D4" s="93" t="s">
        <v>4141</v>
      </c>
      <c r="E4" s="70">
        <v>54564</v>
      </c>
      <c r="F4" s="70">
        <v>56269</v>
      </c>
      <c r="G4" s="67" t="s">
        <v>4143</v>
      </c>
    </row>
    <row r="5" spans="1:7" ht="13.9" customHeight="1">
      <c r="A5" s="93">
        <v>4</v>
      </c>
      <c r="B5" s="93">
        <v>5</v>
      </c>
      <c r="C5" s="70">
        <v>5</v>
      </c>
      <c r="D5" s="93" t="s">
        <v>4141</v>
      </c>
      <c r="E5" s="70">
        <v>26377</v>
      </c>
      <c r="F5" s="70">
        <v>26262</v>
      </c>
      <c r="G5" s="67" t="s">
        <v>4144</v>
      </c>
    </row>
    <row r="6" spans="1:7" ht="13.9" customHeight="1">
      <c r="A6" s="93">
        <v>2</v>
      </c>
      <c r="B6" s="93">
        <v>6</v>
      </c>
      <c r="C6" s="70">
        <v>5</v>
      </c>
      <c r="D6" s="93" t="s">
        <v>4140</v>
      </c>
      <c r="E6" s="70">
        <v>33469</v>
      </c>
      <c r="F6" s="70">
        <v>36841</v>
      </c>
    </row>
    <row r="7" spans="1:7" ht="13.9" customHeight="1">
      <c r="A7" s="93">
        <v>3</v>
      </c>
      <c r="B7" s="93">
        <v>10</v>
      </c>
      <c r="C7" s="70">
        <v>8</v>
      </c>
      <c r="D7" s="93" t="s">
        <v>4141</v>
      </c>
      <c r="E7" s="70">
        <v>31579</v>
      </c>
      <c r="F7" s="70">
        <v>33430</v>
      </c>
      <c r="G7" s="75" t="s">
        <v>4145</v>
      </c>
    </row>
    <row r="8" spans="1:7" ht="13.9" customHeight="1">
      <c r="A8" s="93">
        <v>1</v>
      </c>
      <c r="B8" s="93">
        <v>9</v>
      </c>
      <c r="C8" s="70">
        <v>8</v>
      </c>
      <c r="D8" s="93" t="s">
        <v>4140</v>
      </c>
      <c r="E8" s="70">
        <v>21531</v>
      </c>
      <c r="F8" s="70">
        <v>23723</v>
      </c>
      <c r="G8" s="67" t="s">
        <v>4146</v>
      </c>
    </row>
    <row r="9" spans="1:7" ht="13.9" customHeight="1">
      <c r="A9" s="93">
        <v>0</v>
      </c>
      <c r="B9" s="93">
        <v>9</v>
      </c>
      <c r="C9" s="70">
        <v>9</v>
      </c>
      <c r="D9" s="93" t="s">
        <v>4141</v>
      </c>
      <c r="E9" s="70">
        <v>52268</v>
      </c>
      <c r="F9" s="70">
        <v>55904</v>
      </c>
      <c r="G9" s="67" t="s">
        <v>4147</v>
      </c>
    </row>
    <row r="10" spans="1:7" ht="13.9" customHeight="1">
      <c r="A10" s="93">
        <v>3</v>
      </c>
      <c r="B10" s="93">
        <v>7</v>
      </c>
      <c r="C10" s="70">
        <v>5</v>
      </c>
      <c r="D10" s="93" t="s">
        <v>4141</v>
      </c>
      <c r="E10" s="70">
        <v>22960</v>
      </c>
      <c r="F10" s="70">
        <v>22929</v>
      </c>
    </row>
    <row r="11" spans="1:7" ht="13.9" customHeight="1">
      <c r="A11" s="93">
        <v>1</v>
      </c>
      <c r="B11" s="93">
        <v>9</v>
      </c>
      <c r="C11" s="70">
        <v>10</v>
      </c>
      <c r="D11" s="93" t="s">
        <v>4141</v>
      </c>
      <c r="E11" s="70">
        <v>25281</v>
      </c>
      <c r="F11" s="70">
        <v>27223</v>
      </c>
    </row>
    <row r="12" spans="1:7" ht="13.9" customHeight="1">
      <c r="A12" s="93">
        <v>0</v>
      </c>
      <c r="B12" s="93">
        <v>1</v>
      </c>
      <c r="C12" s="70">
        <v>0</v>
      </c>
      <c r="D12" s="93" t="s">
        <v>4140</v>
      </c>
      <c r="E12" s="70">
        <v>38372</v>
      </c>
      <c r="F12" s="70">
        <v>38960</v>
      </c>
    </row>
    <row r="13" spans="1:7" ht="13.9" customHeight="1">
      <c r="A13" s="93">
        <v>1</v>
      </c>
      <c r="B13" s="93">
        <v>1</v>
      </c>
      <c r="C13" s="70">
        <v>0</v>
      </c>
      <c r="D13" s="93" t="s">
        <v>4141</v>
      </c>
      <c r="E13" s="70">
        <v>54280</v>
      </c>
      <c r="F13" s="70">
        <v>57267</v>
      </c>
    </row>
    <row r="14" spans="1:7" ht="13.9" customHeight="1">
      <c r="A14" s="93">
        <v>2</v>
      </c>
      <c r="B14" s="93">
        <v>4</v>
      </c>
      <c r="C14" s="70">
        <v>3</v>
      </c>
      <c r="D14" s="93" t="s">
        <v>4141</v>
      </c>
      <c r="E14" s="70">
        <v>28260</v>
      </c>
      <c r="F14" s="70">
        <v>30292</v>
      </c>
    </row>
    <row r="15" spans="1:7" ht="13.9" customHeight="1">
      <c r="A15" s="93">
        <v>0</v>
      </c>
      <c r="B15" s="93">
        <v>10</v>
      </c>
      <c r="C15" s="70">
        <v>9</v>
      </c>
      <c r="D15" s="93" t="s">
        <v>4141</v>
      </c>
      <c r="E15" s="70">
        <v>37713</v>
      </c>
      <c r="F15" s="70">
        <v>40422</v>
      </c>
    </row>
    <row r="16" spans="1:7" ht="13.9" customHeight="1">
      <c r="A16" s="93">
        <v>3</v>
      </c>
      <c r="B16" s="93">
        <v>3</v>
      </c>
      <c r="C16" s="70">
        <v>2</v>
      </c>
      <c r="D16" s="93" t="s">
        <v>4140</v>
      </c>
      <c r="E16" s="70">
        <v>47179</v>
      </c>
      <c r="F16" s="70">
        <v>49139</v>
      </c>
    </row>
    <row r="17" spans="1:6" ht="13.9" customHeight="1">
      <c r="A17" s="93">
        <v>2</v>
      </c>
      <c r="B17" s="93">
        <v>2</v>
      </c>
      <c r="C17" s="70">
        <v>2</v>
      </c>
      <c r="D17" s="93" t="s">
        <v>4141</v>
      </c>
      <c r="E17" s="70">
        <v>19915</v>
      </c>
      <c r="F17" s="70">
        <v>21643</v>
      </c>
    </row>
    <row r="18" spans="1:6" ht="13.9" customHeight="1">
      <c r="A18" s="93">
        <v>3</v>
      </c>
      <c r="B18" s="93">
        <v>2</v>
      </c>
      <c r="C18" s="70">
        <v>2</v>
      </c>
      <c r="D18" s="93" t="s">
        <v>4140</v>
      </c>
      <c r="E18" s="70">
        <v>27473</v>
      </c>
      <c r="F18" s="70">
        <v>31037</v>
      </c>
    </row>
    <row r="19" spans="1:6" ht="13.9" customHeight="1">
      <c r="A19" s="93">
        <v>2</v>
      </c>
      <c r="B19" s="93">
        <v>1</v>
      </c>
      <c r="C19" s="70">
        <v>1</v>
      </c>
      <c r="D19" s="93" t="s">
        <v>4140</v>
      </c>
      <c r="E19" s="70">
        <v>40238</v>
      </c>
      <c r="F19" s="70">
        <v>42972</v>
      </c>
    </row>
    <row r="20" spans="1:6" ht="13.9" customHeight="1">
      <c r="A20" s="93">
        <v>1</v>
      </c>
      <c r="B20" s="93">
        <v>4</v>
      </c>
      <c r="C20" s="70">
        <v>2</v>
      </c>
      <c r="D20" s="93" t="s">
        <v>4140</v>
      </c>
      <c r="E20" s="70">
        <v>42091</v>
      </c>
      <c r="F20" s="70">
        <v>42683</v>
      </c>
    </row>
    <row r="21" spans="1:6" ht="13.9" customHeight="1">
      <c r="A21" s="93">
        <v>1</v>
      </c>
      <c r="B21" s="93">
        <v>8</v>
      </c>
      <c r="C21" s="70">
        <v>9</v>
      </c>
      <c r="D21" s="93" t="s">
        <v>4140</v>
      </c>
      <c r="E21" s="70">
        <v>28386</v>
      </c>
      <c r="F21" s="70">
        <v>30141</v>
      </c>
    </row>
    <row r="22" spans="1:6" ht="13.9" customHeight="1">
      <c r="A22" s="93">
        <v>2</v>
      </c>
      <c r="B22" s="93">
        <v>7</v>
      </c>
      <c r="C22" s="70">
        <v>7</v>
      </c>
      <c r="D22" s="93" t="s">
        <v>4140</v>
      </c>
      <c r="E22" s="70">
        <v>36049</v>
      </c>
      <c r="F22" s="70">
        <v>36602</v>
      </c>
    </row>
    <row r="23" spans="1:6" ht="13.9" customHeight="1">
      <c r="A23" s="93">
        <v>0</v>
      </c>
      <c r="B23" s="93">
        <v>6</v>
      </c>
      <c r="C23" s="70">
        <v>5</v>
      </c>
      <c r="D23" s="93" t="s">
        <v>4140</v>
      </c>
      <c r="E23" s="70">
        <v>44783</v>
      </c>
      <c r="F23" s="70">
        <v>48012</v>
      </c>
    </row>
    <row r="24" spans="1:6" ht="13.9" customHeight="1">
      <c r="A24" s="93">
        <v>3</v>
      </c>
      <c r="B24" s="93">
        <v>10</v>
      </c>
      <c r="C24" s="70">
        <v>9</v>
      </c>
      <c r="D24" s="93" t="s">
        <v>4148</v>
      </c>
      <c r="E24" s="70">
        <v>20878</v>
      </c>
      <c r="F24" s="70">
        <v>24225</v>
      </c>
    </row>
    <row r="25" spans="1:6" ht="13.9" customHeight="1">
      <c r="A25" s="93">
        <v>3</v>
      </c>
      <c r="B25" s="93">
        <v>6</v>
      </c>
      <c r="C25" s="70">
        <v>5</v>
      </c>
      <c r="D25" s="93" t="s">
        <v>4141</v>
      </c>
      <c r="E25" s="70">
        <v>33474</v>
      </c>
      <c r="F25" s="70">
        <v>33079</v>
      </c>
    </row>
    <row r="26" spans="1:6" ht="13.9" customHeight="1">
      <c r="A26" s="93">
        <v>1</v>
      </c>
      <c r="B26" s="93">
        <v>2</v>
      </c>
      <c r="C26" s="70">
        <v>3</v>
      </c>
      <c r="D26" s="93" t="s">
        <v>4141</v>
      </c>
      <c r="E26" s="70">
        <v>22126</v>
      </c>
      <c r="F26" s="70">
        <v>25255</v>
      </c>
    </row>
    <row r="27" spans="1:6" ht="13.9" customHeight="1">
      <c r="A27" s="93">
        <v>1</v>
      </c>
      <c r="B27" s="93">
        <v>7</v>
      </c>
      <c r="C27" s="70">
        <v>8</v>
      </c>
      <c r="D27" s="93" t="s">
        <v>4141</v>
      </c>
      <c r="E27" s="70">
        <v>32414</v>
      </c>
      <c r="F27" s="70">
        <v>33647</v>
      </c>
    </row>
    <row r="28" spans="1:6" ht="13.9" customHeight="1">
      <c r="A28" s="93">
        <v>0</v>
      </c>
      <c r="B28" s="93">
        <v>7</v>
      </c>
      <c r="C28" s="70">
        <v>6</v>
      </c>
      <c r="D28" s="93" t="s">
        <v>4141</v>
      </c>
      <c r="E28" s="70">
        <v>53213</v>
      </c>
      <c r="F28" s="70">
        <v>57370</v>
      </c>
    </row>
    <row r="29" spans="1:6" ht="13.9" customHeight="1">
      <c r="A29" s="93">
        <v>2</v>
      </c>
      <c r="B29" s="93">
        <v>8</v>
      </c>
      <c r="C29" s="70">
        <v>7</v>
      </c>
      <c r="D29" s="93" t="s">
        <v>4140</v>
      </c>
      <c r="E29" s="70">
        <v>35257</v>
      </c>
      <c r="F29" s="70">
        <v>34671</v>
      </c>
    </row>
    <row r="30" spans="1:6" ht="13.9" customHeight="1">
      <c r="A30" s="93">
        <v>2</v>
      </c>
      <c r="B30" s="93">
        <v>9</v>
      </c>
      <c r="C30" s="70">
        <v>9</v>
      </c>
      <c r="D30" s="93" t="s">
        <v>4148</v>
      </c>
      <c r="E30" s="70">
        <v>15232</v>
      </c>
      <c r="F30" s="70">
        <v>16198</v>
      </c>
    </row>
    <row r="31" spans="1:6" ht="13.9" customHeight="1">
      <c r="A31" s="93">
        <v>0</v>
      </c>
      <c r="B31" s="93">
        <v>10</v>
      </c>
      <c r="C31" s="70">
        <v>9</v>
      </c>
      <c r="D31" s="93" t="s">
        <v>4140</v>
      </c>
      <c r="E31" s="70">
        <v>24725</v>
      </c>
      <c r="F31" s="70">
        <v>28353</v>
      </c>
    </row>
    <row r="32" spans="1:6" ht="13.9" customHeight="1">
      <c r="A32" s="93">
        <v>3</v>
      </c>
      <c r="B32" s="93">
        <v>8</v>
      </c>
      <c r="C32" s="70">
        <v>7</v>
      </c>
      <c r="D32" s="93" t="s">
        <v>4148</v>
      </c>
      <c r="E32" s="70">
        <v>31105</v>
      </c>
      <c r="F32" s="70">
        <v>32945</v>
      </c>
    </row>
    <row r="33" spans="1:6" ht="13.9" customHeight="1">
      <c r="A33" s="93">
        <v>3</v>
      </c>
      <c r="B33" s="93">
        <v>5</v>
      </c>
      <c r="C33" s="70">
        <v>4</v>
      </c>
      <c r="D33" s="93" t="s">
        <v>4140</v>
      </c>
      <c r="E33" s="70">
        <v>45719</v>
      </c>
      <c r="F33" s="70">
        <v>46412</v>
      </c>
    </row>
    <row r="34" spans="1:6" ht="13.9" customHeight="1">
      <c r="A34" s="93">
        <v>1</v>
      </c>
      <c r="B34" s="93">
        <v>8</v>
      </c>
      <c r="C34" s="70">
        <v>8</v>
      </c>
      <c r="D34" s="93" t="s">
        <v>4141</v>
      </c>
      <c r="E34" s="70">
        <v>16218</v>
      </c>
      <c r="F34" s="70">
        <v>16109</v>
      </c>
    </row>
    <row r="35" spans="1:6" ht="13.9" customHeight="1">
      <c r="A35" s="93">
        <v>0</v>
      </c>
      <c r="B35" s="93">
        <v>2</v>
      </c>
      <c r="C35" s="70">
        <v>1</v>
      </c>
      <c r="D35" s="93" t="s">
        <v>4141</v>
      </c>
      <c r="E35" s="70">
        <v>21866</v>
      </c>
      <c r="F35" s="70">
        <v>21592</v>
      </c>
    </row>
    <row r="36" spans="1:6" ht="13.9" customHeight="1">
      <c r="A36" s="93">
        <v>3</v>
      </c>
      <c r="B36" s="93">
        <v>8</v>
      </c>
      <c r="C36" s="70">
        <v>8</v>
      </c>
      <c r="D36" s="93" t="s">
        <v>4141</v>
      </c>
      <c r="E36" s="70">
        <v>44164</v>
      </c>
      <c r="F36" s="70">
        <v>47042</v>
      </c>
    </row>
    <row r="37" spans="1:6" ht="13.9" customHeight="1">
      <c r="A37" s="93">
        <v>0</v>
      </c>
      <c r="B37" s="93">
        <v>8</v>
      </c>
      <c r="C37" s="70">
        <v>7</v>
      </c>
      <c r="D37" s="93" t="s">
        <v>4140</v>
      </c>
      <c r="E37" s="70">
        <v>37682</v>
      </c>
      <c r="F37" s="70">
        <v>40856</v>
      </c>
    </row>
    <row r="38" spans="1:6" ht="13.9" customHeight="1">
      <c r="A38" s="93">
        <v>1</v>
      </c>
      <c r="B38" s="93">
        <v>4</v>
      </c>
      <c r="C38" s="70">
        <v>3</v>
      </c>
      <c r="D38" s="93" t="s">
        <v>4141</v>
      </c>
      <c r="E38" s="70">
        <v>45301</v>
      </c>
      <c r="F38" s="70">
        <v>47342</v>
      </c>
    </row>
    <row r="39" spans="1:6" ht="13.9" customHeight="1">
      <c r="A39" s="93">
        <v>2</v>
      </c>
      <c r="B39" s="93">
        <v>1</v>
      </c>
      <c r="C39" s="70">
        <v>1</v>
      </c>
      <c r="D39" s="93" t="s">
        <v>4141</v>
      </c>
      <c r="E39" s="70">
        <v>27851</v>
      </c>
      <c r="F39" s="70">
        <v>28467</v>
      </c>
    </row>
    <row r="40" spans="1:6" ht="13.9" customHeight="1">
      <c r="A40" s="93">
        <v>2</v>
      </c>
      <c r="B40" s="93">
        <v>0</v>
      </c>
      <c r="C40" s="70">
        <v>0</v>
      </c>
      <c r="D40" s="93" t="s">
        <v>4140</v>
      </c>
      <c r="E40" s="70">
        <v>39001</v>
      </c>
      <c r="F40" s="70">
        <v>40062</v>
      </c>
    </row>
    <row r="41" spans="1:6" ht="13.9" customHeight="1">
      <c r="A41" s="93">
        <v>2</v>
      </c>
      <c r="B41" s="93">
        <v>10</v>
      </c>
      <c r="C41" s="70">
        <v>8</v>
      </c>
      <c r="D41" s="93" t="s">
        <v>4141</v>
      </c>
      <c r="E41" s="70">
        <v>16894</v>
      </c>
      <c r="F41" s="70">
        <v>15777</v>
      </c>
    </row>
    <row r="42" spans="1:6" ht="13.9" customHeight="1">
      <c r="A42" s="93">
        <v>1</v>
      </c>
      <c r="B42" s="93">
        <v>2</v>
      </c>
      <c r="C42" s="70">
        <v>0</v>
      </c>
      <c r="D42" s="93" t="s">
        <v>4140</v>
      </c>
      <c r="E42" s="70">
        <v>31186</v>
      </c>
      <c r="F42" s="70">
        <v>30723</v>
      </c>
    </row>
    <row r="43" spans="1:6" ht="13.9" customHeight="1">
      <c r="A43" s="93">
        <v>0</v>
      </c>
      <c r="B43" s="93">
        <v>5</v>
      </c>
      <c r="C43" s="70">
        <v>6</v>
      </c>
      <c r="D43" s="93" t="s">
        <v>4141</v>
      </c>
      <c r="E43" s="70">
        <v>35344</v>
      </c>
      <c r="F43" s="70">
        <v>35040</v>
      </c>
    </row>
    <row r="44" spans="1:6" ht="13.9" customHeight="1">
      <c r="A44" s="93">
        <v>4</v>
      </c>
      <c r="B44" s="93">
        <v>9</v>
      </c>
      <c r="C44" s="70">
        <v>7</v>
      </c>
      <c r="D44" s="93" t="s">
        <v>4148</v>
      </c>
      <c r="E44" s="70">
        <v>38135</v>
      </c>
      <c r="F44" s="70">
        <v>40748</v>
      </c>
    </row>
    <row r="45" spans="1:6" ht="13.9" customHeight="1">
      <c r="A45" s="93">
        <v>4</v>
      </c>
      <c r="B45" s="93">
        <v>5</v>
      </c>
      <c r="C45" s="70">
        <v>3</v>
      </c>
      <c r="D45" s="93" t="s">
        <v>4140</v>
      </c>
      <c r="E45" s="70">
        <v>43434</v>
      </c>
      <c r="F45" s="70">
        <v>45440</v>
      </c>
    </row>
    <row r="46" spans="1:6" ht="13.9" customHeight="1">
      <c r="A46" s="93">
        <v>1</v>
      </c>
      <c r="B46" s="93">
        <v>7</v>
      </c>
      <c r="C46" s="70">
        <v>5</v>
      </c>
      <c r="D46" s="93" t="s">
        <v>4141</v>
      </c>
      <c r="E46" s="70">
        <v>36092</v>
      </c>
      <c r="F46" s="70">
        <v>37596</v>
      </c>
    </row>
    <row r="47" spans="1:6" ht="13.9" customHeight="1">
      <c r="A47" s="93">
        <v>1</v>
      </c>
      <c r="B47" s="93">
        <v>8</v>
      </c>
      <c r="C47" s="70">
        <v>8</v>
      </c>
      <c r="D47" s="93" t="s">
        <v>4141</v>
      </c>
      <c r="E47" s="70">
        <v>16927</v>
      </c>
      <c r="F47" s="70">
        <v>17006</v>
      </c>
    </row>
    <row r="48" spans="1:6" ht="13.9" customHeight="1">
      <c r="A48" s="93">
        <v>0</v>
      </c>
      <c r="B48" s="93">
        <v>10</v>
      </c>
      <c r="C48" s="70">
        <v>8</v>
      </c>
      <c r="D48" s="93" t="s">
        <v>4141</v>
      </c>
      <c r="E48" s="70">
        <v>31171</v>
      </c>
      <c r="F48" s="70">
        <v>32390</v>
      </c>
    </row>
    <row r="49" spans="1:6" ht="13.9" customHeight="1">
      <c r="A49" s="93">
        <v>0</v>
      </c>
      <c r="B49" s="93">
        <v>8</v>
      </c>
      <c r="C49" s="70">
        <v>8</v>
      </c>
      <c r="D49" s="93" t="s">
        <v>4141</v>
      </c>
      <c r="E49" s="70">
        <v>19170</v>
      </c>
      <c r="F49" s="70">
        <v>20156</v>
      </c>
    </row>
    <row r="50" spans="1:6" ht="13.9" customHeight="1">
      <c r="A50" s="93">
        <v>1</v>
      </c>
      <c r="B50" s="93">
        <v>7</v>
      </c>
      <c r="C50" s="70">
        <v>5</v>
      </c>
      <c r="D50" s="93" t="s">
        <v>4140</v>
      </c>
      <c r="E50" s="70">
        <v>41404</v>
      </c>
      <c r="F50" s="70">
        <v>43408</v>
      </c>
    </row>
    <row r="51" spans="1:6" ht="13.9" customHeight="1">
      <c r="A51" s="93">
        <v>4</v>
      </c>
      <c r="B51" s="93">
        <v>2</v>
      </c>
      <c r="C51" s="70">
        <v>2</v>
      </c>
      <c r="D51" s="93" t="s">
        <v>4141</v>
      </c>
      <c r="E51" s="70">
        <v>29909</v>
      </c>
      <c r="F51" s="70">
        <v>29697</v>
      </c>
    </row>
    <row r="52" spans="1:6" ht="13.9" customHeight="1">
      <c r="A52" s="93">
        <v>4</v>
      </c>
      <c r="B52" s="93">
        <v>2</v>
      </c>
      <c r="C52" s="70">
        <v>2</v>
      </c>
      <c r="D52" s="93" t="s">
        <v>4140</v>
      </c>
      <c r="E52" s="70">
        <v>44292</v>
      </c>
      <c r="F52" s="70">
        <v>48197</v>
      </c>
    </row>
    <row r="53" spans="1:6" ht="13.9" customHeight="1">
      <c r="A53" s="93">
        <v>1</v>
      </c>
      <c r="B53" s="93">
        <v>10</v>
      </c>
      <c r="C53" s="70">
        <v>8</v>
      </c>
      <c r="D53" s="93" t="s">
        <v>4141</v>
      </c>
      <c r="E53" s="70">
        <v>45396</v>
      </c>
      <c r="F53" s="70">
        <v>46268</v>
      </c>
    </row>
    <row r="54" spans="1:6" ht="13.9" customHeight="1">
      <c r="A54" s="93">
        <v>1</v>
      </c>
      <c r="B54" s="93">
        <v>5</v>
      </c>
      <c r="C54" s="70">
        <v>5</v>
      </c>
      <c r="D54" s="93" t="s">
        <v>4140</v>
      </c>
      <c r="E54" s="70">
        <v>44501</v>
      </c>
      <c r="F54" s="70">
        <v>46223</v>
      </c>
    </row>
    <row r="55" spans="1:6" ht="13.9" customHeight="1">
      <c r="A55" s="93">
        <v>1</v>
      </c>
      <c r="B55" s="93">
        <v>3</v>
      </c>
      <c r="C55" s="70">
        <v>3</v>
      </c>
      <c r="D55" s="93" t="s">
        <v>4140</v>
      </c>
      <c r="E55" s="70">
        <v>20858</v>
      </c>
      <c r="F55" s="70">
        <v>19599</v>
      </c>
    </row>
    <row r="56" spans="1:6" ht="13.9" customHeight="1">
      <c r="A56" s="93">
        <v>3</v>
      </c>
      <c r="B56" s="93">
        <v>10</v>
      </c>
      <c r="C56" s="70">
        <v>11</v>
      </c>
      <c r="D56" s="93" t="s">
        <v>4141</v>
      </c>
      <c r="E56" s="70">
        <v>19768</v>
      </c>
      <c r="F56" s="70">
        <v>20157</v>
      </c>
    </row>
    <row r="57" spans="1:6" ht="13.9" customHeight="1">
      <c r="A57" s="93">
        <v>1</v>
      </c>
      <c r="B57" s="93">
        <v>4</v>
      </c>
      <c r="C57" s="70">
        <v>2</v>
      </c>
      <c r="D57" s="93" t="s">
        <v>4140</v>
      </c>
      <c r="E57" s="70">
        <v>21013</v>
      </c>
      <c r="F57" s="70">
        <v>23827</v>
      </c>
    </row>
    <row r="58" spans="1:6" ht="13.9" customHeight="1">
      <c r="A58" s="93">
        <v>1</v>
      </c>
      <c r="B58" s="93">
        <v>9</v>
      </c>
      <c r="C58" s="70">
        <v>9</v>
      </c>
      <c r="D58" s="93" t="s">
        <v>4140</v>
      </c>
      <c r="E58" s="70">
        <v>41642</v>
      </c>
      <c r="F58" s="70">
        <v>42987</v>
      </c>
    </row>
    <row r="59" spans="1:6" ht="13.9" customHeight="1">
      <c r="A59" s="93">
        <v>3</v>
      </c>
      <c r="B59" s="93">
        <v>4</v>
      </c>
      <c r="C59" s="70">
        <v>3</v>
      </c>
      <c r="D59" s="93" t="s">
        <v>4141</v>
      </c>
      <c r="E59" s="70">
        <v>43635</v>
      </c>
      <c r="F59" s="70">
        <v>47145</v>
      </c>
    </row>
    <row r="60" spans="1:6" ht="13.9" customHeight="1">
      <c r="A60" s="93">
        <v>3</v>
      </c>
      <c r="B60" s="93">
        <v>5</v>
      </c>
      <c r="C60" s="70">
        <v>5</v>
      </c>
      <c r="D60" s="93" t="s">
        <v>4141</v>
      </c>
      <c r="E60" s="70">
        <v>47902</v>
      </c>
      <c r="F60" s="70">
        <v>49777</v>
      </c>
    </row>
    <row r="61" spans="1:6" ht="13.9" customHeight="1">
      <c r="A61" s="93">
        <v>3</v>
      </c>
      <c r="B61" s="93">
        <v>1</v>
      </c>
      <c r="C61" s="70">
        <v>1</v>
      </c>
      <c r="D61" s="93" t="s">
        <v>4141</v>
      </c>
      <c r="E61" s="70">
        <v>57058</v>
      </c>
      <c r="F61" s="70">
        <v>61814</v>
      </c>
    </row>
    <row r="62" spans="1:6" ht="13.9" customHeight="1">
      <c r="A62" s="93">
        <v>1</v>
      </c>
      <c r="B62" s="93">
        <v>1</v>
      </c>
      <c r="C62" s="70">
        <v>1</v>
      </c>
      <c r="D62" s="93" t="s">
        <v>4140</v>
      </c>
      <c r="E62" s="70">
        <v>14594</v>
      </c>
      <c r="F62" s="70">
        <v>13690</v>
      </c>
    </row>
    <row r="63" spans="1:6" ht="13.9" customHeight="1">
      <c r="A63" s="93">
        <v>0</v>
      </c>
      <c r="B63" s="93">
        <v>6</v>
      </c>
      <c r="C63" s="70">
        <v>4</v>
      </c>
      <c r="D63" s="93" t="s">
        <v>4140</v>
      </c>
      <c r="E63" s="70">
        <v>21434</v>
      </c>
      <c r="F63" s="70">
        <v>20971</v>
      </c>
    </row>
    <row r="64" spans="1:6" ht="13.9" customHeight="1">
      <c r="A64" s="93">
        <v>4</v>
      </c>
      <c r="B64" s="93">
        <v>5</v>
      </c>
      <c r="C64" s="70">
        <v>6</v>
      </c>
      <c r="D64" s="93" t="s">
        <v>4141</v>
      </c>
      <c r="E64" s="70">
        <v>32300</v>
      </c>
      <c r="F64" s="70">
        <v>35527</v>
      </c>
    </row>
    <row r="65" spans="1:6" ht="13.9" customHeight="1">
      <c r="A65" s="93">
        <v>4</v>
      </c>
      <c r="B65" s="93">
        <v>0</v>
      </c>
      <c r="C65" s="70">
        <v>0</v>
      </c>
      <c r="D65" s="93" t="s">
        <v>4140</v>
      </c>
      <c r="E65" s="70">
        <v>23520</v>
      </c>
      <c r="F65" s="70">
        <v>22376</v>
      </c>
    </row>
    <row r="66" spans="1:6" ht="13.9" customHeight="1">
      <c r="A66" s="93">
        <v>0</v>
      </c>
      <c r="B66" s="93">
        <v>6</v>
      </c>
      <c r="C66" s="70">
        <v>4</v>
      </c>
      <c r="D66" s="93" t="s">
        <v>4141</v>
      </c>
      <c r="E66" s="70">
        <v>21545</v>
      </c>
      <c r="F66" s="70">
        <v>23897</v>
      </c>
    </row>
    <row r="67" spans="1:6" ht="13.9" customHeight="1">
      <c r="A67" s="93">
        <v>0</v>
      </c>
      <c r="B67" s="93">
        <v>0</v>
      </c>
      <c r="C67" s="70">
        <v>0</v>
      </c>
      <c r="D67" s="93" t="s">
        <v>4140</v>
      </c>
      <c r="E67" s="70">
        <v>44525</v>
      </c>
      <c r="F67" s="70">
        <v>44909</v>
      </c>
    </row>
    <row r="68" spans="1:6" ht="13.9" customHeight="1">
      <c r="A68" s="93">
        <v>3</v>
      </c>
      <c r="B68" s="93">
        <v>6</v>
      </c>
      <c r="C68" s="70">
        <v>5</v>
      </c>
      <c r="D68" s="93" t="s">
        <v>4140</v>
      </c>
      <c r="E68" s="70">
        <v>33731</v>
      </c>
      <c r="F68" s="70">
        <v>33722</v>
      </c>
    </row>
    <row r="69" spans="1:6" ht="13.9" customHeight="1">
      <c r="A69" s="93">
        <v>0</v>
      </c>
      <c r="B69" s="93">
        <v>0</v>
      </c>
      <c r="C69" s="70">
        <v>0</v>
      </c>
      <c r="D69" s="93" t="s">
        <v>4141</v>
      </c>
      <c r="E69" s="70">
        <v>36587</v>
      </c>
      <c r="F69" s="70">
        <v>37801</v>
      </c>
    </row>
    <row r="70" spans="1:6" ht="13.9" customHeight="1">
      <c r="A70" s="93">
        <v>2</v>
      </c>
      <c r="B70" s="93">
        <v>8</v>
      </c>
      <c r="C70" s="70">
        <v>7</v>
      </c>
      <c r="D70" s="93" t="s">
        <v>4140</v>
      </c>
      <c r="E70" s="70">
        <v>39639</v>
      </c>
      <c r="F70" s="70">
        <v>41247</v>
      </c>
    </row>
    <row r="71" spans="1:6" ht="13.9" customHeight="1">
      <c r="A71" s="93">
        <v>0</v>
      </c>
      <c r="B71" s="93">
        <v>7</v>
      </c>
      <c r="C71" s="70">
        <v>7</v>
      </c>
      <c r="D71" s="93" t="s">
        <v>4141</v>
      </c>
      <c r="E71" s="70">
        <v>20180</v>
      </c>
      <c r="F71" s="70">
        <v>23377</v>
      </c>
    </row>
    <row r="72" spans="1:6" ht="13.9" customHeight="1">
      <c r="A72" s="93">
        <v>1</v>
      </c>
      <c r="B72" s="93">
        <v>8</v>
      </c>
      <c r="C72" s="70">
        <v>7</v>
      </c>
      <c r="D72" s="93" t="s">
        <v>4141</v>
      </c>
      <c r="E72" s="70">
        <v>42115</v>
      </c>
      <c r="F72" s="70">
        <v>44841</v>
      </c>
    </row>
    <row r="73" spans="1:6" ht="13.9" customHeight="1">
      <c r="A73" s="93">
        <v>1</v>
      </c>
      <c r="B73" s="93">
        <v>8</v>
      </c>
      <c r="C73" s="70">
        <v>8</v>
      </c>
      <c r="D73" s="93" t="s">
        <v>4140</v>
      </c>
      <c r="E73" s="70">
        <v>37715</v>
      </c>
      <c r="F73" s="70">
        <v>41404</v>
      </c>
    </row>
    <row r="74" spans="1:6" ht="13.9" customHeight="1">
      <c r="A74" s="93">
        <v>1</v>
      </c>
      <c r="B74" s="93">
        <v>2</v>
      </c>
      <c r="C74" s="70">
        <v>2</v>
      </c>
      <c r="D74" s="93" t="s">
        <v>4141</v>
      </c>
      <c r="E74" s="70">
        <v>30365</v>
      </c>
      <c r="F74" s="70">
        <v>32492</v>
      </c>
    </row>
    <row r="75" spans="1:6" ht="13.9" customHeight="1">
      <c r="A75" s="93">
        <v>0</v>
      </c>
      <c r="B75" s="93">
        <v>8</v>
      </c>
      <c r="C75" s="70">
        <v>9</v>
      </c>
      <c r="D75" s="93" t="s">
        <v>4141</v>
      </c>
      <c r="E75" s="70">
        <v>16614</v>
      </c>
      <c r="F75" s="70">
        <v>19232</v>
      </c>
    </row>
    <row r="76" spans="1:6" ht="13.9" customHeight="1">
      <c r="A76" s="93">
        <v>3</v>
      </c>
      <c r="B76" s="93">
        <v>1</v>
      </c>
      <c r="C76" s="70">
        <v>1</v>
      </c>
      <c r="D76" s="93" t="s">
        <v>4140</v>
      </c>
      <c r="E76" s="70">
        <v>25515</v>
      </c>
      <c r="F76" s="70">
        <v>25287</v>
      </c>
    </row>
    <row r="77" spans="1:6" ht="13.9" customHeight="1">
      <c r="A77" s="93">
        <v>1</v>
      </c>
      <c r="B77" s="93">
        <v>2</v>
      </c>
      <c r="C77" s="70">
        <v>1</v>
      </c>
      <c r="D77" s="93" t="s">
        <v>4141</v>
      </c>
      <c r="E77" s="70">
        <v>55482</v>
      </c>
      <c r="F77" s="70">
        <v>58840</v>
      </c>
    </row>
    <row r="78" spans="1:6" ht="13.9" customHeight="1">
      <c r="A78" s="93">
        <v>0</v>
      </c>
      <c r="B78" s="93">
        <v>10</v>
      </c>
      <c r="C78" s="70">
        <v>10</v>
      </c>
      <c r="D78" s="93" t="s">
        <v>4140</v>
      </c>
      <c r="E78" s="70">
        <v>19229</v>
      </c>
      <c r="F78" s="70">
        <v>18585</v>
      </c>
    </row>
    <row r="79" spans="1:6" ht="13.9" customHeight="1">
      <c r="A79" s="93">
        <v>3</v>
      </c>
      <c r="B79" s="93">
        <v>1</v>
      </c>
      <c r="C79" s="70">
        <v>2</v>
      </c>
      <c r="D79" s="93" t="s">
        <v>4141</v>
      </c>
      <c r="E79" s="70">
        <v>33203</v>
      </c>
      <c r="F79" s="70">
        <v>32600</v>
      </c>
    </row>
    <row r="80" spans="1:6" ht="13.9" customHeight="1">
      <c r="A80" s="93">
        <v>1</v>
      </c>
      <c r="B80" s="93">
        <v>8</v>
      </c>
      <c r="C80" s="70">
        <v>7</v>
      </c>
      <c r="D80" s="93" t="s">
        <v>4141</v>
      </c>
      <c r="E80" s="70">
        <v>24587</v>
      </c>
      <c r="F80" s="70">
        <v>27465</v>
      </c>
    </row>
    <row r="81" spans="1:6" ht="13.9" customHeight="1">
      <c r="A81" s="93">
        <v>1</v>
      </c>
      <c r="B81" s="93">
        <v>0</v>
      </c>
      <c r="C81" s="70">
        <v>0</v>
      </c>
      <c r="D81" s="93" t="s">
        <v>4140</v>
      </c>
      <c r="E81" s="70">
        <v>50572</v>
      </c>
      <c r="F81" s="70">
        <v>52641</v>
      </c>
    </row>
    <row r="82" spans="1:6" ht="13.9" customHeight="1">
      <c r="A82" s="93">
        <v>4</v>
      </c>
      <c r="B82" s="93">
        <v>7</v>
      </c>
      <c r="C82" s="70">
        <v>6</v>
      </c>
      <c r="D82" s="93" t="s">
        <v>4140</v>
      </c>
      <c r="E82" s="70">
        <v>41337</v>
      </c>
      <c r="F82" s="70">
        <v>44741</v>
      </c>
    </row>
    <row r="83" spans="1:6" ht="13.9" customHeight="1">
      <c r="A83" s="93">
        <v>0</v>
      </c>
      <c r="B83" s="93">
        <v>7</v>
      </c>
      <c r="C83" s="70">
        <v>6</v>
      </c>
      <c r="D83" s="93" t="s">
        <v>4141</v>
      </c>
      <c r="E83" s="70">
        <v>26246</v>
      </c>
      <c r="F83" s="70">
        <v>28788</v>
      </c>
    </row>
    <row r="84" spans="1:6" ht="13.9" customHeight="1">
      <c r="A84" s="93">
        <v>3</v>
      </c>
      <c r="B84" s="93">
        <v>8</v>
      </c>
      <c r="C84" s="70">
        <v>6</v>
      </c>
      <c r="D84" s="93" t="s">
        <v>4140</v>
      </c>
      <c r="E84" s="70">
        <v>4750</v>
      </c>
      <c r="F84" s="70">
        <v>4992</v>
      </c>
    </row>
    <row r="85" spans="1:6" ht="13.9" customHeight="1">
      <c r="A85" s="93">
        <v>3</v>
      </c>
      <c r="B85" s="93">
        <v>10</v>
      </c>
      <c r="C85" s="70">
        <v>10</v>
      </c>
      <c r="D85" s="93" t="s">
        <v>4141</v>
      </c>
      <c r="E85" s="70">
        <v>37710</v>
      </c>
      <c r="F85" s="70">
        <v>40151</v>
      </c>
    </row>
    <row r="86" spans="1:6" ht="13.9" customHeight="1">
      <c r="A86" s="93">
        <v>1</v>
      </c>
      <c r="B86" s="93">
        <v>10</v>
      </c>
      <c r="C86" s="70">
        <v>8</v>
      </c>
      <c r="D86" s="93" t="s">
        <v>4140</v>
      </c>
      <c r="E86" s="70">
        <v>35454</v>
      </c>
      <c r="F86" s="70">
        <v>36022</v>
      </c>
    </row>
    <row r="87" spans="1:6" ht="13.9" customHeight="1">
      <c r="A87" s="93">
        <v>4</v>
      </c>
      <c r="B87" s="93">
        <v>8</v>
      </c>
      <c r="C87" s="70">
        <v>8</v>
      </c>
      <c r="D87" s="93" t="s">
        <v>4140</v>
      </c>
      <c r="E87" s="70">
        <v>53050</v>
      </c>
      <c r="F87" s="70">
        <v>53850</v>
      </c>
    </row>
    <row r="88" spans="1:6" ht="13.9" customHeight="1">
      <c r="A88" s="93">
        <v>2</v>
      </c>
      <c r="B88" s="93">
        <v>4</v>
      </c>
      <c r="C88" s="70">
        <v>2</v>
      </c>
      <c r="D88" s="93" t="s">
        <v>4141</v>
      </c>
      <c r="E88" s="70">
        <v>37004</v>
      </c>
      <c r="F88" s="70">
        <v>38297</v>
      </c>
    </row>
    <row r="89" spans="1:6" ht="13.9" customHeight="1">
      <c r="A89" s="93">
        <v>0</v>
      </c>
      <c r="B89" s="93">
        <v>4</v>
      </c>
      <c r="C89" s="70">
        <v>4</v>
      </c>
      <c r="D89" s="93" t="s">
        <v>4141</v>
      </c>
      <c r="E89" s="70">
        <v>21271</v>
      </c>
      <c r="F89" s="70">
        <v>20802</v>
      </c>
    </row>
    <row r="90" spans="1:6" ht="13.9" customHeight="1">
      <c r="A90" s="93">
        <v>1</v>
      </c>
      <c r="B90" s="93">
        <v>3</v>
      </c>
      <c r="C90" s="70">
        <v>4</v>
      </c>
      <c r="D90" s="93" t="s">
        <v>4141</v>
      </c>
      <c r="E90" s="70">
        <v>20236</v>
      </c>
      <c r="F90" s="70">
        <v>21720</v>
      </c>
    </row>
    <row r="91" spans="1:6" ht="13.9" customHeight="1">
      <c r="A91" s="93">
        <v>0</v>
      </c>
      <c r="B91" s="93">
        <v>9</v>
      </c>
      <c r="C91" s="70">
        <v>9</v>
      </c>
      <c r="D91" s="93" t="s">
        <v>4141</v>
      </c>
      <c r="E91" s="70">
        <v>25700</v>
      </c>
      <c r="F91" s="70">
        <v>28446</v>
      </c>
    </row>
    <row r="92" spans="1:6" ht="13.9" customHeight="1">
      <c r="A92" s="93">
        <v>0</v>
      </c>
      <c r="B92" s="93">
        <v>6</v>
      </c>
      <c r="C92" s="70">
        <v>5</v>
      </c>
      <c r="D92" s="93" t="s">
        <v>4140</v>
      </c>
      <c r="E92" s="70">
        <v>30592</v>
      </c>
      <c r="F92" s="70">
        <v>31570</v>
      </c>
    </row>
    <row r="93" spans="1:6" ht="13.9" customHeight="1">
      <c r="A93" s="93">
        <v>4</v>
      </c>
      <c r="B93" s="93">
        <v>5</v>
      </c>
      <c r="C93" s="70">
        <v>5</v>
      </c>
      <c r="D93" s="93" t="s">
        <v>4140</v>
      </c>
      <c r="E93" s="70">
        <v>51507</v>
      </c>
      <c r="F93" s="70">
        <v>56026</v>
      </c>
    </row>
    <row r="94" spans="1:6" ht="13.9" customHeight="1">
      <c r="A94" s="93">
        <v>0</v>
      </c>
      <c r="B94" s="93">
        <v>0</v>
      </c>
      <c r="C94" s="70">
        <v>0</v>
      </c>
      <c r="D94" s="93" t="s">
        <v>4140</v>
      </c>
      <c r="E94" s="70">
        <v>42692</v>
      </c>
      <c r="F94" s="70">
        <v>46358</v>
      </c>
    </row>
    <row r="95" spans="1:6" ht="13.9" customHeight="1">
      <c r="A95" s="93">
        <v>4</v>
      </c>
      <c r="B95" s="93">
        <v>5</v>
      </c>
      <c r="C95" s="70">
        <v>4</v>
      </c>
      <c r="D95" s="93" t="s">
        <v>4140</v>
      </c>
      <c r="E95" s="70">
        <v>36686</v>
      </c>
      <c r="F95" s="70">
        <v>36828</v>
      </c>
    </row>
    <row r="96" spans="1:6" ht="13.9" customHeight="1">
      <c r="A96" s="93">
        <v>4</v>
      </c>
      <c r="B96" s="93">
        <v>1</v>
      </c>
      <c r="C96" s="70">
        <v>2</v>
      </c>
      <c r="D96" s="93" t="s">
        <v>4141</v>
      </c>
      <c r="E96" s="70">
        <v>46551</v>
      </c>
      <c r="F96" s="70">
        <v>49544</v>
      </c>
    </row>
    <row r="97" spans="1:6" ht="13.9" customHeight="1">
      <c r="A97" s="93">
        <v>2</v>
      </c>
      <c r="B97" s="93">
        <v>10</v>
      </c>
      <c r="C97" s="70">
        <v>11</v>
      </c>
      <c r="D97" s="93" t="s">
        <v>4141</v>
      </c>
      <c r="E97" s="70">
        <v>19837</v>
      </c>
      <c r="F97" s="70">
        <v>18783</v>
      </c>
    </row>
    <row r="98" spans="1:6" ht="13.9" customHeight="1">
      <c r="A98" s="93">
        <v>0</v>
      </c>
      <c r="B98" s="93">
        <v>3</v>
      </c>
      <c r="C98" s="70">
        <v>3</v>
      </c>
      <c r="D98" s="93" t="s">
        <v>4140</v>
      </c>
      <c r="E98" s="70">
        <v>20058</v>
      </c>
      <c r="F98" s="70">
        <v>23411</v>
      </c>
    </row>
    <row r="99" spans="1:6" ht="13.9" customHeight="1">
      <c r="A99" s="93">
        <v>3</v>
      </c>
      <c r="B99" s="93">
        <v>3</v>
      </c>
      <c r="C99" s="70">
        <v>3</v>
      </c>
      <c r="D99" s="93" t="s">
        <v>4140</v>
      </c>
      <c r="E99" s="70">
        <v>42550</v>
      </c>
      <c r="F99" s="70">
        <v>46552</v>
      </c>
    </row>
    <row r="100" spans="1:6" ht="13.9" customHeight="1">
      <c r="A100" s="93">
        <v>2</v>
      </c>
      <c r="B100" s="93">
        <v>3</v>
      </c>
      <c r="C100" s="70">
        <v>3</v>
      </c>
      <c r="D100" s="93" t="s">
        <v>4140</v>
      </c>
      <c r="E100" s="70">
        <v>42345</v>
      </c>
      <c r="F100" s="70">
        <v>45773</v>
      </c>
    </row>
    <row r="101" spans="1:6" ht="13.9" customHeight="1">
      <c r="A101" s="93">
        <v>3</v>
      </c>
      <c r="B101" s="93">
        <v>2</v>
      </c>
      <c r="C101" s="70">
        <v>1</v>
      </c>
      <c r="D101" s="93" t="s">
        <v>4140</v>
      </c>
      <c r="E101" s="70">
        <v>23854</v>
      </c>
      <c r="F101" s="70">
        <v>25849</v>
      </c>
    </row>
    <row r="102" spans="1:6" ht="13.9" customHeight="1">
      <c r="A102" s="93">
        <v>1</v>
      </c>
      <c r="B102" s="93">
        <v>0</v>
      </c>
      <c r="C102" s="70">
        <v>0</v>
      </c>
      <c r="D102" s="93" t="s">
        <v>4140</v>
      </c>
      <c r="E102" s="70">
        <v>21162</v>
      </c>
      <c r="F102" s="70">
        <v>20508</v>
      </c>
    </row>
    <row r="103" spans="1:6" ht="13.9" customHeight="1">
      <c r="A103" s="93">
        <v>1</v>
      </c>
      <c r="B103" s="93">
        <v>3</v>
      </c>
      <c r="C103" s="70">
        <v>2</v>
      </c>
      <c r="D103" s="93" t="s">
        <v>4140</v>
      </c>
      <c r="E103" s="70">
        <v>29767</v>
      </c>
      <c r="F103" s="70">
        <v>30727</v>
      </c>
    </row>
    <row r="104" spans="1:6" ht="13.9" customHeight="1">
      <c r="A104" s="93">
        <v>1</v>
      </c>
      <c r="B104" s="93">
        <v>2</v>
      </c>
      <c r="C104" s="70">
        <v>2</v>
      </c>
      <c r="D104" s="93" t="s">
        <v>4140</v>
      </c>
      <c r="E104" s="70">
        <v>49538</v>
      </c>
      <c r="F104" s="70">
        <v>49812</v>
      </c>
    </row>
    <row r="105" spans="1:6" ht="13.9" customHeight="1">
      <c r="A105" s="93">
        <v>4</v>
      </c>
      <c r="B105" s="93">
        <v>2</v>
      </c>
      <c r="C105" s="70">
        <v>1</v>
      </c>
      <c r="D105" s="93" t="s">
        <v>4140</v>
      </c>
      <c r="E105" s="70">
        <v>45106</v>
      </c>
      <c r="F105" s="70">
        <v>47904</v>
      </c>
    </row>
    <row r="106" spans="1:6" ht="13.9" customHeight="1">
      <c r="A106" s="93">
        <v>1</v>
      </c>
      <c r="B106" s="93">
        <v>9</v>
      </c>
      <c r="C106" s="70">
        <v>7</v>
      </c>
      <c r="D106" s="93" t="s">
        <v>4148</v>
      </c>
      <c r="E106" s="70">
        <v>16813</v>
      </c>
      <c r="F106" s="70">
        <v>19690</v>
      </c>
    </row>
    <row r="107" spans="1:6" ht="13.9" customHeight="1">
      <c r="A107" s="93">
        <v>2</v>
      </c>
      <c r="B107" s="93">
        <v>4</v>
      </c>
      <c r="C107" s="70">
        <v>4</v>
      </c>
      <c r="D107" s="93" t="s">
        <v>4141</v>
      </c>
      <c r="E107" s="70">
        <v>55944</v>
      </c>
      <c r="F107" s="70">
        <v>60098</v>
      </c>
    </row>
    <row r="108" spans="1:6" ht="13.9" customHeight="1">
      <c r="A108" s="93">
        <v>0</v>
      </c>
      <c r="B108" s="93">
        <v>3</v>
      </c>
      <c r="C108" s="70">
        <v>2</v>
      </c>
      <c r="D108" s="93" t="s">
        <v>4141</v>
      </c>
      <c r="E108" s="70">
        <v>28794</v>
      </c>
      <c r="F108" s="70">
        <v>30469</v>
      </c>
    </row>
    <row r="109" spans="1:6" ht="13.9" customHeight="1">
      <c r="A109" s="93">
        <v>0</v>
      </c>
      <c r="B109" s="93">
        <v>8</v>
      </c>
      <c r="C109" s="70">
        <v>8</v>
      </c>
      <c r="D109" s="93" t="s">
        <v>4141</v>
      </c>
      <c r="E109" s="70">
        <v>47763</v>
      </c>
      <c r="F109" s="70">
        <v>50214</v>
      </c>
    </row>
    <row r="110" spans="1:6" ht="13.9" customHeight="1">
      <c r="A110" s="93">
        <v>1</v>
      </c>
      <c r="B110" s="93">
        <v>5</v>
      </c>
      <c r="C110" s="70">
        <v>3</v>
      </c>
      <c r="D110" s="93" t="s">
        <v>4141</v>
      </c>
      <c r="E110" s="70">
        <v>47726</v>
      </c>
      <c r="F110" s="70">
        <v>48800</v>
      </c>
    </row>
    <row r="111" spans="1:6" ht="13.9" customHeight="1">
      <c r="A111" s="93">
        <v>2</v>
      </c>
      <c r="B111" s="93">
        <v>0</v>
      </c>
      <c r="C111" s="70">
        <v>1</v>
      </c>
      <c r="D111" s="93" t="s">
        <v>4141</v>
      </c>
      <c r="E111" s="70">
        <v>24275</v>
      </c>
      <c r="F111" s="70">
        <v>26384</v>
      </c>
    </row>
    <row r="112" spans="1:6" ht="13.9" customHeight="1">
      <c r="A112" s="93">
        <v>0</v>
      </c>
      <c r="B112" s="93">
        <v>10</v>
      </c>
      <c r="C112" s="70">
        <v>10</v>
      </c>
      <c r="D112" s="93" t="s">
        <v>4141</v>
      </c>
      <c r="E112" s="70">
        <v>31705</v>
      </c>
      <c r="F112" s="70">
        <v>33512</v>
      </c>
    </row>
    <row r="113" spans="1:6" ht="13.9" customHeight="1">
      <c r="A113" s="93">
        <v>4</v>
      </c>
      <c r="B113" s="93">
        <v>4</v>
      </c>
      <c r="C113" s="70">
        <v>3</v>
      </c>
      <c r="D113" s="93" t="s">
        <v>4140</v>
      </c>
      <c r="E113" s="70">
        <v>26729</v>
      </c>
      <c r="F113" s="70">
        <v>25950</v>
      </c>
    </row>
    <row r="114" spans="1:6" ht="13.9" customHeight="1">
      <c r="A114" s="93">
        <v>0</v>
      </c>
      <c r="B114" s="93">
        <v>6</v>
      </c>
      <c r="C114" s="70">
        <v>7</v>
      </c>
      <c r="D114" s="93" t="s">
        <v>4140</v>
      </c>
      <c r="E114" s="70">
        <v>28897</v>
      </c>
      <c r="F114" s="70">
        <v>29006</v>
      </c>
    </row>
    <row r="115" spans="1:6" ht="13.9" customHeight="1">
      <c r="A115" s="93">
        <v>0</v>
      </c>
      <c r="B115" s="93">
        <v>3</v>
      </c>
      <c r="C115" s="70">
        <v>2</v>
      </c>
      <c r="D115" s="93" t="s">
        <v>4141</v>
      </c>
      <c r="E115" s="70">
        <v>31146</v>
      </c>
      <c r="F115" s="70">
        <v>30944</v>
      </c>
    </row>
    <row r="116" spans="1:6" ht="13.9" customHeight="1">
      <c r="A116" s="93">
        <v>4</v>
      </c>
      <c r="B116" s="93">
        <v>9</v>
      </c>
      <c r="C116" s="70">
        <v>8</v>
      </c>
      <c r="D116" s="93" t="s">
        <v>4141</v>
      </c>
      <c r="E116" s="70">
        <v>42690</v>
      </c>
      <c r="F116" s="70">
        <v>46882</v>
      </c>
    </row>
    <row r="117" spans="1:6" ht="13.9" customHeight="1">
      <c r="A117" s="93">
        <v>2</v>
      </c>
      <c r="B117" s="93">
        <v>0</v>
      </c>
      <c r="C117" s="70">
        <v>0</v>
      </c>
      <c r="D117" s="93" t="s">
        <v>4140</v>
      </c>
      <c r="E117" s="70">
        <v>25488</v>
      </c>
      <c r="F117" s="70">
        <v>25990</v>
      </c>
    </row>
    <row r="118" spans="1:6" ht="13.9" customHeight="1">
      <c r="A118" s="93">
        <v>1</v>
      </c>
      <c r="B118" s="93">
        <v>9</v>
      </c>
      <c r="C118" s="70">
        <v>10</v>
      </c>
      <c r="D118" s="93" t="s">
        <v>4141</v>
      </c>
      <c r="E118" s="70">
        <v>43075</v>
      </c>
      <c r="F118" s="70">
        <v>45155</v>
      </c>
    </row>
    <row r="119" spans="1:6" ht="13.9" customHeight="1">
      <c r="A119" s="93">
        <v>3</v>
      </c>
      <c r="B119" s="93">
        <v>0</v>
      </c>
      <c r="C119" s="70">
        <v>1</v>
      </c>
      <c r="D119" s="93" t="s">
        <v>4148</v>
      </c>
      <c r="E119" s="70">
        <v>21885</v>
      </c>
      <c r="F119" s="70">
        <v>20938</v>
      </c>
    </row>
    <row r="120" spans="1:6" ht="13.9" customHeight="1">
      <c r="A120" s="93">
        <v>2</v>
      </c>
      <c r="B120" s="93">
        <v>4</v>
      </c>
      <c r="C120" s="70">
        <v>3</v>
      </c>
      <c r="D120" s="93" t="s">
        <v>4140</v>
      </c>
      <c r="E120" s="70">
        <v>26536</v>
      </c>
      <c r="F120" s="70">
        <v>27285</v>
      </c>
    </row>
    <row r="121" spans="1:6" ht="13.9" customHeight="1">
      <c r="A121" s="93">
        <v>2</v>
      </c>
      <c r="B121" s="93">
        <v>1</v>
      </c>
      <c r="C121" s="70">
        <v>0</v>
      </c>
      <c r="D121" s="93" t="s">
        <v>4140</v>
      </c>
      <c r="E121" s="70">
        <v>19077</v>
      </c>
      <c r="F121" s="70">
        <v>18450</v>
      </c>
    </row>
    <row r="122" spans="1:6" ht="13.9" customHeight="1">
      <c r="A122" s="93">
        <v>1</v>
      </c>
      <c r="B122" s="93">
        <v>2</v>
      </c>
      <c r="C122" s="70">
        <v>1</v>
      </c>
      <c r="D122" s="93" t="s">
        <v>4140</v>
      </c>
      <c r="E122" s="70">
        <v>33601</v>
      </c>
      <c r="F122" s="70">
        <v>37146</v>
      </c>
    </row>
    <row r="123" spans="1:6" ht="13.9" customHeight="1">
      <c r="A123" s="93">
        <v>0</v>
      </c>
      <c r="B123" s="93">
        <v>0</v>
      </c>
      <c r="C123" s="70">
        <v>0</v>
      </c>
      <c r="D123" s="93" t="s">
        <v>4141</v>
      </c>
      <c r="E123" s="70">
        <v>19641</v>
      </c>
      <c r="F123" s="70">
        <v>20191</v>
      </c>
    </row>
    <row r="124" spans="1:6" ht="13.9" customHeight="1">
      <c r="A124" s="93">
        <v>4</v>
      </c>
      <c r="B124" s="93">
        <v>8</v>
      </c>
      <c r="C124" s="70">
        <v>8</v>
      </c>
      <c r="D124" s="93" t="s">
        <v>4141</v>
      </c>
      <c r="E124" s="70">
        <v>33026</v>
      </c>
      <c r="F124" s="70">
        <v>35520</v>
      </c>
    </row>
    <row r="125" spans="1:6" ht="13.9" customHeight="1">
      <c r="A125" s="93">
        <v>4</v>
      </c>
      <c r="B125" s="93">
        <v>7</v>
      </c>
      <c r="C125" s="70">
        <v>7</v>
      </c>
      <c r="D125" s="93" t="s">
        <v>4141</v>
      </c>
      <c r="E125" s="70">
        <v>37122</v>
      </c>
      <c r="F125" s="70">
        <v>37710</v>
      </c>
    </row>
    <row r="126" spans="1:6" ht="13.9" customHeight="1">
      <c r="A126" s="93">
        <v>4</v>
      </c>
      <c r="B126" s="93">
        <v>9</v>
      </c>
      <c r="C126" s="70">
        <v>9</v>
      </c>
      <c r="D126" s="93" t="s">
        <v>4140</v>
      </c>
      <c r="E126" s="70">
        <v>40858</v>
      </c>
      <c r="F126" s="70">
        <v>41902</v>
      </c>
    </row>
    <row r="127" spans="1:6" ht="13.9" customHeight="1">
      <c r="A127" s="93">
        <v>3</v>
      </c>
      <c r="B127" s="93">
        <v>8</v>
      </c>
      <c r="C127" s="70">
        <v>7</v>
      </c>
      <c r="D127" s="93" t="s">
        <v>4140</v>
      </c>
      <c r="E127" s="70">
        <v>10015</v>
      </c>
      <c r="F127" s="70">
        <v>11403</v>
      </c>
    </row>
    <row r="128" spans="1:6" ht="13.9" customHeight="1">
      <c r="A128" s="93">
        <v>4</v>
      </c>
      <c r="B128" s="93">
        <v>1</v>
      </c>
      <c r="C128" s="70">
        <v>0</v>
      </c>
      <c r="D128" s="93" t="s">
        <v>4141</v>
      </c>
      <c r="E128" s="70">
        <v>41038</v>
      </c>
      <c r="F128" s="70">
        <v>43779</v>
      </c>
    </row>
    <row r="129" spans="1:6" ht="13.9" customHeight="1">
      <c r="A129" s="93">
        <v>3</v>
      </c>
      <c r="B129" s="93">
        <v>8</v>
      </c>
      <c r="C129" s="70">
        <v>8</v>
      </c>
      <c r="D129" s="93" t="s">
        <v>4141</v>
      </c>
      <c r="E129" s="70">
        <v>30579</v>
      </c>
      <c r="F129" s="70">
        <v>31573</v>
      </c>
    </row>
    <row r="130" spans="1:6" ht="13.9" customHeight="1">
      <c r="A130" s="93">
        <v>0</v>
      </c>
      <c r="B130" s="93">
        <v>2</v>
      </c>
      <c r="C130" s="70">
        <v>3</v>
      </c>
      <c r="D130" s="93" t="s">
        <v>4141</v>
      </c>
      <c r="E130" s="70">
        <v>26760</v>
      </c>
      <c r="F130" s="70">
        <v>26303</v>
      </c>
    </row>
    <row r="131" spans="1:6" ht="13.9" customHeight="1">
      <c r="A131" s="93">
        <v>4</v>
      </c>
      <c r="B131" s="93">
        <v>9</v>
      </c>
      <c r="C131" s="70">
        <v>7</v>
      </c>
      <c r="D131" s="93" t="s">
        <v>4140</v>
      </c>
      <c r="E131" s="70">
        <v>36809</v>
      </c>
      <c r="F131" s="70">
        <v>38417</v>
      </c>
    </row>
    <row r="132" spans="1:6" ht="13.9" customHeight="1">
      <c r="A132" s="93">
        <v>2</v>
      </c>
      <c r="B132" s="93">
        <v>9</v>
      </c>
      <c r="C132" s="70">
        <v>9</v>
      </c>
      <c r="D132" s="93" t="s">
        <v>4141</v>
      </c>
      <c r="E132" s="70">
        <v>46081</v>
      </c>
      <c r="F132" s="70">
        <v>47452</v>
      </c>
    </row>
    <row r="133" spans="1:6" ht="13.9" customHeight="1">
      <c r="A133" s="93">
        <v>1</v>
      </c>
      <c r="B133" s="93">
        <v>8</v>
      </c>
      <c r="C133" s="70">
        <v>8</v>
      </c>
      <c r="D133" s="93" t="s">
        <v>4141</v>
      </c>
      <c r="E133" s="70">
        <v>26098</v>
      </c>
      <c r="F133" s="70">
        <v>25123</v>
      </c>
    </row>
    <row r="134" spans="1:6" ht="13.9" customHeight="1">
      <c r="A134" s="93">
        <v>2</v>
      </c>
      <c r="B134" s="93">
        <v>2</v>
      </c>
      <c r="C134" s="70">
        <v>2</v>
      </c>
      <c r="D134" s="93" t="s">
        <v>4140</v>
      </c>
      <c r="E134" s="70">
        <v>30884</v>
      </c>
      <c r="F134" s="70">
        <v>30085</v>
      </c>
    </row>
    <row r="135" spans="1:6" ht="13.9" customHeight="1">
      <c r="A135" s="93">
        <v>4</v>
      </c>
      <c r="B135" s="93">
        <v>0</v>
      </c>
      <c r="C135" s="70">
        <v>0</v>
      </c>
      <c r="D135" s="93" t="s">
        <v>4141</v>
      </c>
      <c r="E135" s="70">
        <v>30176</v>
      </c>
      <c r="F135" s="70">
        <v>29686</v>
      </c>
    </row>
    <row r="136" spans="1:6" ht="13.9" customHeight="1">
      <c r="A136" s="93">
        <v>0</v>
      </c>
      <c r="B136" s="93">
        <v>10</v>
      </c>
      <c r="C136" s="70">
        <v>11</v>
      </c>
      <c r="D136" s="93" t="s">
        <v>4140</v>
      </c>
      <c r="E136" s="70">
        <v>42649</v>
      </c>
      <c r="F136" s="70">
        <v>43748</v>
      </c>
    </row>
    <row r="137" spans="1:6" ht="13.9" customHeight="1">
      <c r="A137" s="93">
        <v>0</v>
      </c>
      <c r="B137" s="93">
        <v>0</v>
      </c>
      <c r="C137" s="70">
        <v>0</v>
      </c>
      <c r="D137" s="93" t="s">
        <v>4141</v>
      </c>
      <c r="E137" s="70">
        <v>31852</v>
      </c>
      <c r="F137" s="70">
        <v>31753</v>
      </c>
    </row>
    <row r="138" spans="1:6" ht="13.9" customHeight="1">
      <c r="A138" s="93">
        <v>2</v>
      </c>
      <c r="B138" s="93">
        <v>5</v>
      </c>
      <c r="C138" s="70">
        <v>6</v>
      </c>
      <c r="D138" s="93" t="s">
        <v>4148</v>
      </c>
      <c r="E138" s="70">
        <v>40637</v>
      </c>
      <c r="F138" s="70">
        <v>40731</v>
      </c>
    </row>
    <row r="139" spans="1:6" ht="13.9" customHeight="1">
      <c r="A139" s="93">
        <v>0</v>
      </c>
      <c r="B139" s="93">
        <v>4</v>
      </c>
      <c r="C139" s="70">
        <v>5</v>
      </c>
      <c r="D139" s="93" t="s">
        <v>4140</v>
      </c>
      <c r="E139" s="70">
        <v>19023</v>
      </c>
      <c r="F139" s="70">
        <v>19862</v>
      </c>
    </row>
    <row r="140" spans="1:6" ht="13.9" customHeight="1">
      <c r="A140" s="93">
        <v>0</v>
      </c>
      <c r="B140" s="93">
        <v>10</v>
      </c>
      <c r="C140" s="70">
        <v>9</v>
      </c>
      <c r="D140" s="93" t="s">
        <v>4148</v>
      </c>
      <c r="E140" s="70">
        <v>39730</v>
      </c>
      <c r="F140" s="70">
        <v>43196</v>
      </c>
    </row>
    <row r="141" spans="1:6" ht="13.9" customHeight="1">
      <c r="A141" s="93">
        <v>4</v>
      </c>
      <c r="B141" s="93">
        <v>10</v>
      </c>
      <c r="C141" s="70">
        <v>8</v>
      </c>
      <c r="D141" s="93" t="s">
        <v>4140</v>
      </c>
      <c r="E141" s="70">
        <v>33719</v>
      </c>
      <c r="F141" s="70">
        <v>36672</v>
      </c>
    </row>
    <row r="142" spans="1:6" ht="13.9" customHeight="1">
      <c r="A142" s="93">
        <v>0</v>
      </c>
      <c r="B142" s="93">
        <v>5</v>
      </c>
      <c r="C142" s="70">
        <v>6</v>
      </c>
      <c r="D142" s="93" t="s">
        <v>4140</v>
      </c>
      <c r="E142" s="70">
        <v>43108</v>
      </c>
      <c r="F142" s="70">
        <v>45884</v>
      </c>
    </row>
    <row r="143" spans="1:6" ht="13.9" customHeight="1">
      <c r="A143" s="93">
        <v>2</v>
      </c>
      <c r="B143" s="93">
        <v>0</v>
      </c>
      <c r="C143" s="70">
        <v>0</v>
      </c>
      <c r="D143" s="93" t="s">
        <v>4141</v>
      </c>
      <c r="E143" s="70">
        <v>39159</v>
      </c>
      <c r="F143" s="70">
        <v>41271</v>
      </c>
    </row>
    <row r="144" spans="1:6" ht="13.9" customHeight="1">
      <c r="A144" s="93">
        <v>0</v>
      </c>
      <c r="B144" s="93">
        <v>2</v>
      </c>
      <c r="C144" s="70">
        <v>2</v>
      </c>
      <c r="D144" s="93" t="s">
        <v>4140</v>
      </c>
      <c r="E144" s="70">
        <v>36445</v>
      </c>
      <c r="F144" s="70">
        <v>39265</v>
      </c>
    </row>
    <row r="145" spans="1:6" ht="13.9" customHeight="1">
      <c r="A145" s="93">
        <v>4</v>
      </c>
      <c r="B145" s="93">
        <v>2</v>
      </c>
      <c r="C145" s="70">
        <v>1</v>
      </c>
      <c r="D145" s="93" t="s">
        <v>4140</v>
      </c>
      <c r="E145" s="70">
        <v>34738</v>
      </c>
      <c r="F145" s="70">
        <v>37258</v>
      </c>
    </row>
    <row r="146" spans="1:6" ht="13.9" customHeight="1">
      <c r="A146" s="93">
        <v>1</v>
      </c>
      <c r="B146" s="93">
        <v>1</v>
      </c>
      <c r="C146" s="70">
        <v>0</v>
      </c>
      <c r="D146" s="93" t="s">
        <v>4141</v>
      </c>
      <c r="E146" s="70">
        <v>31669</v>
      </c>
      <c r="F146" s="70">
        <v>31375</v>
      </c>
    </row>
    <row r="147" spans="1:6" ht="13.9" customHeight="1">
      <c r="A147" s="93">
        <v>1</v>
      </c>
      <c r="B147" s="93">
        <v>4</v>
      </c>
      <c r="C147" s="70">
        <v>4</v>
      </c>
      <c r="D147" s="93" t="s">
        <v>4140</v>
      </c>
      <c r="E147" s="70">
        <v>18051</v>
      </c>
      <c r="F147" s="70">
        <v>18443</v>
      </c>
    </row>
    <row r="148" spans="1:6" ht="13.9" customHeight="1">
      <c r="A148" s="93">
        <v>0</v>
      </c>
      <c r="B148" s="93">
        <v>7</v>
      </c>
      <c r="C148" s="70">
        <v>6</v>
      </c>
      <c r="D148" s="93" t="s">
        <v>4140</v>
      </c>
      <c r="E148" s="70">
        <v>34193</v>
      </c>
      <c r="F148" s="70">
        <v>38381</v>
      </c>
    </row>
    <row r="149" spans="1:6" ht="13.9" customHeight="1">
      <c r="A149" s="93">
        <v>3</v>
      </c>
      <c r="B149" s="93">
        <v>1</v>
      </c>
      <c r="C149" s="70">
        <v>0</v>
      </c>
      <c r="D149" s="93" t="s">
        <v>4140</v>
      </c>
      <c r="E149" s="70">
        <v>29031</v>
      </c>
      <c r="F149" s="70">
        <v>32764</v>
      </c>
    </row>
    <row r="150" spans="1:6" ht="13.9" customHeight="1">
      <c r="A150" s="93">
        <v>2</v>
      </c>
      <c r="B150" s="93">
        <v>10</v>
      </c>
      <c r="C150" s="70">
        <v>11</v>
      </c>
      <c r="D150" s="93" t="s">
        <v>4140</v>
      </c>
      <c r="E150" s="70">
        <v>20674</v>
      </c>
      <c r="F150" s="70">
        <v>23666</v>
      </c>
    </row>
    <row r="151" spans="1:6" ht="13.9" customHeight="1">
      <c r="A151" s="93">
        <v>4</v>
      </c>
      <c r="B151" s="93">
        <v>3</v>
      </c>
      <c r="C151" s="70">
        <v>3</v>
      </c>
      <c r="D151" s="93" t="s">
        <v>4141</v>
      </c>
      <c r="E151" s="70">
        <v>36694</v>
      </c>
      <c r="F151" s="70">
        <v>36582</v>
      </c>
    </row>
    <row r="152" spans="1:6" ht="13.9" customHeight="1">
      <c r="A152" s="93">
        <v>4</v>
      </c>
      <c r="B152" s="93">
        <v>10</v>
      </c>
      <c r="C152" s="70">
        <v>8</v>
      </c>
      <c r="D152" s="93" t="s">
        <v>4148</v>
      </c>
      <c r="E152" s="70">
        <v>42836</v>
      </c>
      <c r="F152" s="70">
        <v>44481</v>
      </c>
    </row>
    <row r="153" spans="1:6" ht="13.9" customHeight="1">
      <c r="A153" s="93">
        <v>4</v>
      </c>
      <c r="B153" s="93">
        <v>8</v>
      </c>
      <c r="C153" s="70">
        <v>9</v>
      </c>
      <c r="D153" s="93" t="s">
        <v>4148</v>
      </c>
      <c r="E153" s="70">
        <v>35773</v>
      </c>
      <c r="F153" s="70">
        <v>35913</v>
      </c>
    </row>
    <row r="154" spans="1:6" ht="13.9" customHeight="1">
      <c r="A154" s="93">
        <v>2</v>
      </c>
      <c r="B154" s="93">
        <v>3</v>
      </c>
      <c r="C154" s="70">
        <v>3</v>
      </c>
      <c r="D154" s="93" t="s">
        <v>4140</v>
      </c>
      <c r="E154" s="70">
        <v>46994</v>
      </c>
      <c r="F154" s="70">
        <v>48591</v>
      </c>
    </row>
    <row r="155" spans="1:6" ht="13.9" customHeight="1">
      <c r="A155" s="93">
        <v>1</v>
      </c>
      <c r="B155" s="93">
        <v>10</v>
      </c>
      <c r="C155" s="70">
        <v>10</v>
      </c>
      <c r="D155" s="93" t="s">
        <v>4140</v>
      </c>
      <c r="E155" s="70">
        <v>36115</v>
      </c>
      <c r="F155" s="70">
        <v>37387</v>
      </c>
    </row>
    <row r="156" spans="1:6" ht="13.9" customHeight="1">
      <c r="A156" s="93">
        <v>2</v>
      </c>
      <c r="B156" s="93">
        <v>2</v>
      </c>
      <c r="C156" s="70">
        <v>1</v>
      </c>
      <c r="D156" s="93" t="s">
        <v>4141</v>
      </c>
      <c r="E156" s="70">
        <v>32824</v>
      </c>
      <c r="F156" s="70">
        <v>34828</v>
      </c>
    </row>
    <row r="157" spans="1:6" ht="13.9" customHeight="1">
      <c r="A157" s="93">
        <v>4</v>
      </c>
      <c r="B157" s="93">
        <v>0</v>
      </c>
      <c r="C157" s="70">
        <v>0</v>
      </c>
      <c r="D157" s="93" t="s">
        <v>4141</v>
      </c>
      <c r="E157" s="70">
        <v>29739</v>
      </c>
      <c r="F157" s="70">
        <v>30998</v>
      </c>
    </row>
    <row r="158" spans="1:6" ht="13.9" customHeight="1">
      <c r="A158" s="93">
        <v>0</v>
      </c>
      <c r="B158" s="93">
        <v>9</v>
      </c>
      <c r="C158" s="70">
        <v>7</v>
      </c>
      <c r="D158" s="93" t="s">
        <v>4140</v>
      </c>
      <c r="E158" s="70">
        <v>27293</v>
      </c>
      <c r="F158" s="70">
        <v>28382</v>
      </c>
    </row>
    <row r="159" spans="1:6" ht="13.9" customHeight="1">
      <c r="A159" s="93">
        <v>0</v>
      </c>
      <c r="B159" s="93">
        <v>7</v>
      </c>
      <c r="C159" s="70">
        <v>7</v>
      </c>
      <c r="D159" s="93" t="s">
        <v>4141</v>
      </c>
      <c r="E159" s="70">
        <v>44916</v>
      </c>
      <c r="F159" s="70">
        <v>47273</v>
      </c>
    </row>
    <row r="160" spans="1:6" ht="13.9" customHeight="1">
      <c r="A160" s="93">
        <v>3</v>
      </c>
      <c r="B160" s="93">
        <v>5</v>
      </c>
      <c r="C160" s="70">
        <v>5</v>
      </c>
      <c r="D160" s="93" t="s">
        <v>4140</v>
      </c>
      <c r="E160" s="70">
        <v>35985</v>
      </c>
      <c r="F160" s="70">
        <v>38923</v>
      </c>
    </row>
    <row r="161" spans="1:6" ht="13.9" customHeight="1">
      <c r="A161" s="93">
        <v>4</v>
      </c>
      <c r="B161" s="93">
        <v>3</v>
      </c>
      <c r="C161" s="70">
        <v>1</v>
      </c>
      <c r="D161" s="93" t="s">
        <v>4140</v>
      </c>
      <c r="E161" s="70">
        <v>49697</v>
      </c>
      <c r="F161" s="70">
        <v>51131</v>
      </c>
    </row>
    <row r="162" spans="1:6" ht="13.9" customHeight="1">
      <c r="A162" s="93">
        <v>1</v>
      </c>
      <c r="B162" s="93">
        <v>8</v>
      </c>
      <c r="C162" s="70">
        <v>7</v>
      </c>
      <c r="D162" s="93" t="s">
        <v>4140</v>
      </c>
      <c r="E162" s="70">
        <v>42654</v>
      </c>
      <c r="F162" s="70">
        <v>42923</v>
      </c>
    </row>
    <row r="163" spans="1:6" ht="13.9" customHeight="1">
      <c r="A163" s="93">
        <v>2</v>
      </c>
      <c r="B163" s="93">
        <v>9</v>
      </c>
      <c r="C163" s="70">
        <v>9</v>
      </c>
      <c r="D163" s="93" t="s">
        <v>4140</v>
      </c>
      <c r="E163" s="70">
        <v>34663</v>
      </c>
      <c r="F163" s="70">
        <v>34800</v>
      </c>
    </row>
    <row r="164" spans="1:6" ht="13.9" customHeight="1">
      <c r="A164" s="93">
        <v>3</v>
      </c>
      <c r="B164" s="93">
        <v>1</v>
      </c>
      <c r="C164" s="70">
        <v>1</v>
      </c>
      <c r="D164" s="93" t="s">
        <v>4140</v>
      </c>
      <c r="E164" s="70">
        <v>41486</v>
      </c>
      <c r="F164" s="70">
        <v>41899</v>
      </c>
    </row>
    <row r="165" spans="1:6" ht="13.9" customHeight="1">
      <c r="A165" s="93">
        <v>0</v>
      </c>
      <c r="B165" s="93">
        <v>1</v>
      </c>
      <c r="C165" s="70">
        <v>2</v>
      </c>
      <c r="D165" s="93" t="s">
        <v>4148</v>
      </c>
      <c r="E165" s="70">
        <v>29229</v>
      </c>
      <c r="F165" s="70">
        <v>32095</v>
      </c>
    </row>
    <row r="166" spans="1:6" ht="13.9" customHeight="1">
      <c r="A166" s="93">
        <v>4</v>
      </c>
      <c r="B166" s="93">
        <v>4</v>
      </c>
      <c r="C166" s="70">
        <v>2</v>
      </c>
      <c r="D166" s="93" t="s">
        <v>4141</v>
      </c>
      <c r="E166" s="70">
        <v>19363</v>
      </c>
      <c r="F166" s="70">
        <v>21906</v>
      </c>
    </row>
    <row r="167" spans="1:6" ht="13.9" customHeight="1">
      <c r="A167" s="93">
        <v>3</v>
      </c>
      <c r="B167" s="93">
        <v>0</v>
      </c>
      <c r="C167" s="70">
        <v>1</v>
      </c>
      <c r="D167" s="93" t="s">
        <v>4148</v>
      </c>
      <c r="E167" s="70">
        <v>38175</v>
      </c>
      <c r="F167" s="70">
        <v>41591</v>
      </c>
    </row>
    <row r="168" spans="1:6" ht="13.9" customHeight="1">
      <c r="A168" s="93">
        <v>0</v>
      </c>
      <c r="B168" s="93">
        <v>0</v>
      </c>
      <c r="C168" s="70">
        <v>0</v>
      </c>
      <c r="D168" s="93" t="s">
        <v>4141</v>
      </c>
      <c r="E168" s="70">
        <v>28000</v>
      </c>
      <c r="F168" s="70">
        <v>31611</v>
      </c>
    </row>
    <row r="169" spans="1:6" ht="13.9" customHeight="1">
      <c r="A169" s="93">
        <v>3</v>
      </c>
      <c r="B169" s="93">
        <v>5</v>
      </c>
      <c r="C169" s="70">
        <v>5</v>
      </c>
      <c r="D169" s="93" t="s">
        <v>4140</v>
      </c>
      <c r="E169" s="70">
        <v>22575</v>
      </c>
      <c r="F169" s="70">
        <v>24843</v>
      </c>
    </row>
    <row r="170" spans="1:6" ht="13.9" customHeight="1">
      <c r="A170" s="93">
        <v>4</v>
      </c>
      <c r="B170" s="93">
        <v>9</v>
      </c>
      <c r="C170" s="70">
        <v>8</v>
      </c>
      <c r="D170" s="93" t="s">
        <v>4140</v>
      </c>
      <c r="E170" s="70">
        <v>34107</v>
      </c>
      <c r="F170" s="70">
        <v>36199</v>
      </c>
    </row>
    <row r="171" spans="1:6" ht="13.9" customHeight="1">
      <c r="A171" s="93">
        <v>4</v>
      </c>
      <c r="B171" s="93">
        <v>3</v>
      </c>
      <c r="C171" s="70">
        <v>1</v>
      </c>
      <c r="D171" s="93" t="s">
        <v>4140</v>
      </c>
      <c r="E171" s="70">
        <v>36725</v>
      </c>
      <c r="F171" s="70">
        <v>37838</v>
      </c>
    </row>
    <row r="172" spans="1:6" ht="13.9" customHeight="1">
      <c r="A172" s="93">
        <v>4</v>
      </c>
      <c r="B172" s="93">
        <v>1</v>
      </c>
      <c r="C172" s="70">
        <v>0</v>
      </c>
      <c r="D172" s="93" t="s">
        <v>4140</v>
      </c>
      <c r="E172" s="70">
        <v>31840</v>
      </c>
      <c r="F172" s="70">
        <v>32799</v>
      </c>
    </row>
    <row r="173" spans="1:6" ht="13.9" customHeight="1">
      <c r="A173" s="93">
        <v>1</v>
      </c>
      <c r="B173" s="93">
        <v>3</v>
      </c>
      <c r="C173" s="70">
        <v>1</v>
      </c>
      <c r="D173" s="93" t="s">
        <v>4140</v>
      </c>
      <c r="E173" s="70">
        <v>40448</v>
      </c>
      <c r="F173" s="70">
        <v>42972</v>
      </c>
    </row>
    <row r="174" spans="1:6" ht="13.9" customHeight="1">
      <c r="A174" s="93">
        <v>1</v>
      </c>
      <c r="B174" s="93">
        <v>4</v>
      </c>
      <c r="C174" s="70">
        <v>4</v>
      </c>
      <c r="D174" s="93" t="s">
        <v>4141</v>
      </c>
      <c r="E174" s="70">
        <v>39297</v>
      </c>
      <c r="F174" s="70">
        <v>41804</v>
      </c>
    </row>
    <row r="175" spans="1:6" ht="13.9" customHeight="1">
      <c r="A175" s="93">
        <v>0</v>
      </c>
      <c r="B175" s="93">
        <v>1</v>
      </c>
      <c r="C175" s="70">
        <v>0</v>
      </c>
      <c r="D175" s="93" t="s">
        <v>4141</v>
      </c>
      <c r="E175" s="70">
        <v>31008</v>
      </c>
      <c r="F175" s="70">
        <v>32853</v>
      </c>
    </row>
    <row r="176" spans="1:6" ht="13.9" customHeight="1">
      <c r="A176" s="93">
        <v>0</v>
      </c>
      <c r="B176" s="93">
        <v>0</v>
      </c>
      <c r="C176" s="70">
        <v>0</v>
      </c>
      <c r="D176" s="93" t="s">
        <v>4141</v>
      </c>
      <c r="E176" s="70">
        <v>23642</v>
      </c>
      <c r="F176" s="70">
        <v>27081</v>
      </c>
    </row>
    <row r="177" spans="1:6" ht="13.9" customHeight="1">
      <c r="A177" s="93">
        <v>4</v>
      </c>
      <c r="B177" s="93">
        <v>4</v>
      </c>
      <c r="C177" s="70">
        <v>5</v>
      </c>
      <c r="D177" s="93" t="s">
        <v>4148</v>
      </c>
      <c r="E177" s="70">
        <v>38712</v>
      </c>
      <c r="F177" s="70">
        <v>38680</v>
      </c>
    </row>
    <row r="178" spans="1:6" ht="13.9" customHeight="1">
      <c r="A178" s="93">
        <v>3</v>
      </c>
      <c r="B178" s="93">
        <v>10</v>
      </c>
      <c r="C178" s="70">
        <v>9</v>
      </c>
      <c r="D178" s="93" t="s">
        <v>4148</v>
      </c>
      <c r="E178" s="70">
        <v>36122</v>
      </c>
      <c r="F178" s="70">
        <v>35761</v>
      </c>
    </row>
    <row r="179" spans="1:6" ht="13.9" customHeight="1">
      <c r="A179" s="93">
        <v>0</v>
      </c>
      <c r="B179" s="93">
        <v>2</v>
      </c>
      <c r="C179" s="70">
        <v>1</v>
      </c>
      <c r="D179" s="93" t="s">
        <v>4141</v>
      </c>
      <c r="E179" s="70">
        <v>37225</v>
      </c>
      <c r="F179" s="70">
        <v>38121</v>
      </c>
    </row>
    <row r="180" spans="1:6" ht="13.9" customHeight="1">
      <c r="A180" s="93">
        <v>4</v>
      </c>
      <c r="B180" s="93">
        <v>7</v>
      </c>
      <c r="C180" s="70">
        <v>5</v>
      </c>
      <c r="D180" s="93" t="s">
        <v>4140</v>
      </c>
      <c r="E180" s="70">
        <v>47998</v>
      </c>
      <c r="F180" s="70">
        <v>48676</v>
      </c>
    </row>
    <row r="181" spans="1:6" ht="13.9" customHeight="1">
      <c r="A181" s="93">
        <v>4</v>
      </c>
      <c r="B181" s="93">
        <v>0</v>
      </c>
      <c r="C181" s="70">
        <v>0</v>
      </c>
      <c r="D181" s="93" t="s">
        <v>4141</v>
      </c>
      <c r="E181" s="70">
        <v>20603</v>
      </c>
      <c r="F181" s="70">
        <v>22599</v>
      </c>
    </row>
    <row r="182" spans="1:6" ht="13.9" customHeight="1">
      <c r="A182" s="93">
        <v>2</v>
      </c>
      <c r="B182" s="93">
        <v>5</v>
      </c>
      <c r="C182" s="70">
        <v>5</v>
      </c>
      <c r="D182" s="93" t="s">
        <v>4140</v>
      </c>
      <c r="E182" s="70">
        <v>35795</v>
      </c>
      <c r="F182" s="70">
        <v>38248</v>
      </c>
    </row>
    <row r="183" spans="1:6" ht="13.9" customHeight="1">
      <c r="A183" s="93">
        <v>4</v>
      </c>
      <c r="B183" s="93">
        <v>9</v>
      </c>
      <c r="C183" s="70">
        <v>7</v>
      </c>
      <c r="D183" s="93" t="s">
        <v>4140</v>
      </c>
      <c r="E183" s="70">
        <v>51041</v>
      </c>
      <c r="F183" s="70">
        <v>53066</v>
      </c>
    </row>
    <row r="184" spans="1:6" ht="13.9" customHeight="1">
      <c r="A184" s="93">
        <v>3</v>
      </c>
      <c r="B184" s="93">
        <v>10</v>
      </c>
      <c r="C184" s="70">
        <v>11</v>
      </c>
      <c r="D184" s="93" t="s">
        <v>4141</v>
      </c>
      <c r="E184" s="70">
        <v>19078</v>
      </c>
      <c r="F184" s="70">
        <v>19849</v>
      </c>
    </row>
    <row r="185" spans="1:6" ht="13.9" customHeight="1">
      <c r="A185" s="93">
        <v>1</v>
      </c>
      <c r="B185" s="93">
        <v>8</v>
      </c>
      <c r="C185" s="70">
        <v>8</v>
      </c>
      <c r="D185" s="93" t="s">
        <v>4141</v>
      </c>
      <c r="E185" s="70">
        <v>26886</v>
      </c>
      <c r="F185" s="70">
        <v>29779</v>
      </c>
    </row>
    <row r="186" spans="1:6" ht="13.9" customHeight="1">
      <c r="A186" s="93">
        <v>1</v>
      </c>
      <c r="B186" s="93">
        <v>2</v>
      </c>
      <c r="C186" s="70">
        <v>1</v>
      </c>
      <c r="D186" s="93" t="s">
        <v>4140</v>
      </c>
      <c r="E186" s="70">
        <v>26998</v>
      </c>
      <c r="F186" s="70">
        <v>27677</v>
      </c>
    </row>
    <row r="187" spans="1:6" ht="13.9" customHeight="1">
      <c r="A187" s="93">
        <v>0</v>
      </c>
      <c r="B187" s="93">
        <v>8</v>
      </c>
      <c r="C187" s="70">
        <v>7</v>
      </c>
      <c r="D187" s="93" t="s">
        <v>4140</v>
      </c>
      <c r="E187" s="70">
        <v>37413</v>
      </c>
      <c r="F187" s="70">
        <v>41047</v>
      </c>
    </row>
    <row r="188" spans="1:6" ht="13.9" customHeight="1">
      <c r="A188" s="93">
        <v>1</v>
      </c>
      <c r="B188" s="93">
        <v>1</v>
      </c>
      <c r="C188" s="70">
        <v>0</v>
      </c>
      <c r="D188" s="93" t="s">
        <v>4140</v>
      </c>
      <c r="E188" s="70">
        <v>26789</v>
      </c>
      <c r="F188" s="70">
        <v>29369</v>
      </c>
    </row>
    <row r="189" spans="1:6" ht="13.9" customHeight="1">
      <c r="A189" s="93">
        <v>0</v>
      </c>
      <c r="B189" s="93">
        <v>8</v>
      </c>
      <c r="C189" s="70">
        <v>8</v>
      </c>
      <c r="D189" s="93" t="s">
        <v>4141</v>
      </c>
      <c r="E189" s="70">
        <v>30589</v>
      </c>
      <c r="F189" s="70">
        <v>30130</v>
      </c>
    </row>
    <row r="190" spans="1:6" ht="13.9" customHeight="1">
      <c r="A190" s="93">
        <v>3</v>
      </c>
      <c r="B190" s="93">
        <v>2</v>
      </c>
      <c r="C190" s="70">
        <v>1</v>
      </c>
      <c r="D190" s="93" t="s">
        <v>4141</v>
      </c>
      <c r="E190" s="70">
        <v>36095</v>
      </c>
      <c r="F190" s="70">
        <v>36306</v>
      </c>
    </row>
    <row r="191" spans="1:6" ht="13.9" customHeight="1">
      <c r="A191" s="93">
        <v>1</v>
      </c>
      <c r="B191" s="93">
        <v>1</v>
      </c>
      <c r="C191" s="70">
        <v>1</v>
      </c>
      <c r="D191" s="93" t="s">
        <v>4141</v>
      </c>
      <c r="E191" s="70">
        <v>36074</v>
      </c>
      <c r="F191" s="70">
        <v>40110</v>
      </c>
    </row>
    <row r="192" spans="1:6" ht="13.9" customHeight="1">
      <c r="A192" s="93">
        <v>1</v>
      </c>
      <c r="B192" s="93">
        <v>9</v>
      </c>
      <c r="C192" s="70">
        <v>9</v>
      </c>
      <c r="D192" s="93" t="s">
        <v>4140</v>
      </c>
      <c r="E192" s="70">
        <v>56555</v>
      </c>
      <c r="F192" s="70">
        <v>61426</v>
      </c>
    </row>
    <row r="193" spans="1:6" ht="13.9" customHeight="1">
      <c r="A193" s="93">
        <v>3</v>
      </c>
      <c r="B193" s="93">
        <v>6</v>
      </c>
      <c r="C193" s="70">
        <v>6</v>
      </c>
      <c r="D193" s="93" t="s">
        <v>4140</v>
      </c>
      <c r="E193" s="70">
        <v>6066</v>
      </c>
      <c r="F193" s="70">
        <v>4128</v>
      </c>
    </row>
    <row r="194" spans="1:6" ht="13.9" customHeight="1">
      <c r="A194" s="93">
        <v>0</v>
      </c>
      <c r="B194" s="93">
        <v>0</v>
      </c>
      <c r="C194" s="70">
        <v>0</v>
      </c>
      <c r="D194" s="93" t="s">
        <v>4140</v>
      </c>
      <c r="E194" s="70">
        <v>15481</v>
      </c>
      <c r="F194" s="70">
        <v>15749</v>
      </c>
    </row>
    <row r="195" spans="1:6" ht="13.9" customHeight="1">
      <c r="A195" s="93">
        <v>2</v>
      </c>
      <c r="B195" s="93">
        <v>2</v>
      </c>
      <c r="C195" s="70">
        <v>3</v>
      </c>
      <c r="D195" s="93" t="s">
        <v>4141</v>
      </c>
      <c r="E195" s="70">
        <v>9087</v>
      </c>
      <c r="F195" s="70">
        <v>10493</v>
      </c>
    </row>
    <row r="196" spans="1:6" ht="13.9" customHeight="1">
      <c r="A196" s="93">
        <v>0</v>
      </c>
      <c r="B196" s="93">
        <v>5</v>
      </c>
      <c r="C196" s="70">
        <v>4</v>
      </c>
      <c r="D196" s="93" t="s">
        <v>4140</v>
      </c>
      <c r="E196" s="70">
        <v>13711</v>
      </c>
      <c r="F196" s="70">
        <v>13344</v>
      </c>
    </row>
    <row r="197" spans="1:6" ht="13.9" customHeight="1">
      <c r="A197" s="93">
        <v>4</v>
      </c>
      <c r="B197" s="93">
        <v>5</v>
      </c>
      <c r="C197" s="70">
        <v>5</v>
      </c>
      <c r="D197" s="93" t="s">
        <v>4141</v>
      </c>
      <c r="E197" s="70">
        <v>18544</v>
      </c>
      <c r="F197" s="70">
        <v>17477</v>
      </c>
    </row>
    <row r="198" spans="1:6" ht="13.9" customHeight="1">
      <c r="A198" s="93">
        <v>4</v>
      </c>
      <c r="B198" s="93">
        <v>2</v>
      </c>
      <c r="C198" s="70">
        <v>3</v>
      </c>
      <c r="D198" s="93" t="s">
        <v>4141</v>
      </c>
      <c r="E198" s="70">
        <v>39839</v>
      </c>
      <c r="F198" s="70">
        <v>41261</v>
      </c>
    </row>
    <row r="199" spans="1:6" ht="13.9" customHeight="1">
      <c r="A199" s="93">
        <v>2</v>
      </c>
      <c r="B199" s="93">
        <v>1</v>
      </c>
      <c r="C199" s="70">
        <v>1</v>
      </c>
      <c r="D199" s="93" t="s">
        <v>4141</v>
      </c>
      <c r="E199" s="70">
        <v>35479</v>
      </c>
      <c r="F199" s="70">
        <v>37426</v>
      </c>
    </row>
    <row r="200" spans="1:6" ht="13.9" customHeight="1">
      <c r="A200" s="93">
        <v>2</v>
      </c>
      <c r="B200" s="93">
        <v>8</v>
      </c>
      <c r="C200" s="70">
        <v>8</v>
      </c>
      <c r="D200" s="93" t="s">
        <v>4141</v>
      </c>
      <c r="E200" s="70">
        <v>36557</v>
      </c>
      <c r="F200" s="70">
        <v>39619</v>
      </c>
    </row>
    <row r="201" spans="1:6" ht="13.9" customHeight="1">
      <c r="A201" s="93">
        <v>0</v>
      </c>
      <c r="B201" s="93">
        <v>4</v>
      </c>
      <c r="C201" s="70">
        <v>2</v>
      </c>
      <c r="D201" s="93" t="s">
        <v>4148</v>
      </c>
      <c r="E201" s="70">
        <v>29740</v>
      </c>
      <c r="F201" s="70">
        <v>32014</v>
      </c>
    </row>
    <row r="202" spans="1:6" ht="13.9" customHeight="1">
      <c r="A202" s="93">
        <v>2</v>
      </c>
      <c r="B202" s="93">
        <v>9</v>
      </c>
      <c r="C202" s="70">
        <v>8</v>
      </c>
      <c r="D202" s="93" t="s">
        <v>4148</v>
      </c>
      <c r="E202" s="70">
        <v>34570</v>
      </c>
      <c r="F202" s="70">
        <v>38512</v>
      </c>
    </row>
    <row r="203" spans="1:6" ht="13.9" customHeight="1">
      <c r="A203" s="93">
        <v>4</v>
      </c>
      <c r="B203" s="93">
        <v>9</v>
      </c>
      <c r="C203" s="70">
        <v>9</v>
      </c>
      <c r="D203" s="93" t="s">
        <v>4140</v>
      </c>
      <c r="E203" s="70">
        <v>25323</v>
      </c>
      <c r="F203" s="70">
        <v>25898</v>
      </c>
    </row>
    <row r="204" spans="1:6" ht="13.9" customHeight="1">
      <c r="A204" s="93">
        <v>2</v>
      </c>
      <c r="B204" s="93">
        <v>2</v>
      </c>
      <c r="C204" s="70">
        <v>1</v>
      </c>
      <c r="D204" s="93" t="s">
        <v>4141</v>
      </c>
      <c r="E204" s="70">
        <v>34079</v>
      </c>
      <c r="F204" s="70">
        <v>34402</v>
      </c>
    </row>
    <row r="205" spans="1:6" ht="13.9" customHeight="1">
      <c r="A205" s="93">
        <v>4</v>
      </c>
      <c r="B205" s="93">
        <v>7</v>
      </c>
      <c r="C205" s="70">
        <v>8</v>
      </c>
      <c r="D205" s="93" t="s">
        <v>4141</v>
      </c>
      <c r="E205" s="70">
        <v>33719</v>
      </c>
      <c r="F205" s="70">
        <v>34875</v>
      </c>
    </row>
    <row r="206" spans="1:6" ht="13.9" customHeight="1">
      <c r="A206" s="93">
        <v>1</v>
      </c>
      <c r="B206" s="93">
        <v>4</v>
      </c>
      <c r="C206" s="70">
        <v>2</v>
      </c>
      <c r="D206" s="93" t="s">
        <v>4140</v>
      </c>
      <c r="E206" s="70">
        <v>23925</v>
      </c>
      <c r="F206" s="70">
        <v>26884</v>
      </c>
    </row>
    <row r="207" spans="1:6" ht="13.9" customHeight="1">
      <c r="A207" s="93">
        <v>1</v>
      </c>
      <c r="B207" s="93">
        <v>10</v>
      </c>
      <c r="C207" s="70">
        <v>8</v>
      </c>
      <c r="D207" s="93" t="s">
        <v>4141</v>
      </c>
      <c r="E207" s="70">
        <v>42644</v>
      </c>
      <c r="F207" s="70">
        <v>42606</v>
      </c>
    </row>
    <row r="208" spans="1:6" ht="13.9" customHeight="1">
      <c r="A208" s="93">
        <v>1</v>
      </c>
      <c r="B208" s="93">
        <v>9</v>
      </c>
      <c r="C208" s="70">
        <v>9</v>
      </c>
      <c r="D208" s="93" t="s">
        <v>4140</v>
      </c>
      <c r="E208" s="70">
        <v>19936</v>
      </c>
      <c r="F208" s="70">
        <v>20435</v>
      </c>
    </row>
    <row r="209" spans="1:6" ht="13.9" customHeight="1">
      <c r="A209" s="93">
        <v>0</v>
      </c>
      <c r="B209" s="93">
        <v>2</v>
      </c>
      <c r="C209" s="70">
        <v>2</v>
      </c>
      <c r="D209" s="93" t="s">
        <v>4140</v>
      </c>
      <c r="E209" s="70">
        <v>16619</v>
      </c>
      <c r="F209" s="70">
        <v>19325</v>
      </c>
    </row>
    <row r="210" spans="1:6" ht="13.9" customHeight="1">
      <c r="A210" s="93">
        <v>4</v>
      </c>
      <c r="B210" s="93">
        <v>3</v>
      </c>
      <c r="C210" s="70">
        <v>2</v>
      </c>
      <c r="D210" s="93" t="s">
        <v>4140</v>
      </c>
      <c r="E210" s="70">
        <v>23239</v>
      </c>
      <c r="F210" s="70">
        <v>26685</v>
      </c>
    </row>
    <row r="211" spans="1:6" ht="13.9" customHeight="1">
      <c r="A211" s="93">
        <v>3</v>
      </c>
      <c r="B211" s="93">
        <v>10</v>
      </c>
      <c r="C211" s="70">
        <v>11</v>
      </c>
      <c r="D211" s="93" t="s">
        <v>4141</v>
      </c>
      <c r="E211" s="70">
        <v>54371</v>
      </c>
      <c r="F211" s="70">
        <v>56519</v>
      </c>
    </row>
    <row r="212" spans="1:6" ht="13.9" customHeight="1">
      <c r="A212" s="93">
        <v>0</v>
      </c>
      <c r="B212" s="93">
        <v>0</v>
      </c>
      <c r="C212" s="70">
        <v>0</v>
      </c>
      <c r="D212" s="93" t="s">
        <v>4140</v>
      </c>
      <c r="E212" s="70">
        <v>22918</v>
      </c>
      <c r="F212" s="70">
        <v>22147</v>
      </c>
    </row>
    <row r="213" spans="1:6" ht="13.9" customHeight="1">
      <c r="A213" s="93">
        <v>1</v>
      </c>
      <c r="B213" s="93">
        <v>3</v>
      </c>
      <c r="C213" s="70">
        <v>4</v>
      </c>
      <c r="D213" s="93" t="s">
        <v>4140</v>
      </c>
      <c r="E213" s="70">
        <v>47592</v>
      </c>
      <c r="F213" s="70">
        <v>50481</v>
      </c>
    </row>
    <row r="214" spans="1:6" ht="13.9" customHeight="1">
      <c r="A214" s="93">
        <v>2</v>
      </c>
      <c r="B214" s="93">
        <v>2</v>
      </c>
      <c r="C214" s="70">
        <v>1</v>
      </c>
      <c r="D214" s="93" t="s">
        <v>4141</v>
      </c>
      <c r="E214" s="70">
        <v>30875</v>
      </c>
      <c r="F214" s="70">
        <v>31363</v>
      </c>
    </row>
    <row r="215" spans="1:6" ht="13.9" customHeight="1">
      <c r="A215" s="93">
        <v>1</v>
      </c>
      <c r="B215" s="93">
        <v>10</v>
      </c>
      <c r="C215" s="70">
        <v>9</v>
      </c>
      <c r="D215" s="93" t="s">
        <v>4141</v>
      </c>
      <c r="E215" s="70">
        <v>30709</v>
      </c>
      <c r="F215" s="70">
        <v>29909</v>
      </c>
    </row>
    <row r="216" spans="1:6" ht="13.9" customHeight="1">
      <c r="A216" s="93">
        <v>2</v>
      </c>
      <c r="B216" s="93">
        <v>4</v>
      </c>
      <c r="C216" s="70">
        <v>4</v>
      </c>
      <c r="D216" s="93" t="s">
        <v>4141</v>
      </c>
      <c r="E216" s="70">
        <v>45636</v>
      </c>
      <c r="F216" s="70">
        <v>50058</v>
      </c>
    </row>
    <row r="217" spans="1:6" ht="13.9" customHeight="1">
      <c r="A217" s="93">
        <v>0</v>
      </c>
      <c r="B217" s="93">
        <v>3</v>
      </c>
      <c r="C217" s="70">
        <v>3</v>
      </c>
      <c r="D217" s="93" t="s">
        <v>4148</v>
      </c>
      <c r="E217" s="70">
        <v>36414</v>
      </c>
      <c r="F217" s="70">
        <v>37541</v>
      </c>
    </row>
    <row r="218" spans="1:6" ht="13.9" customHeight="1">
      <c r="A218" s="93">
        <v>4</v>
      </c>
      <c r="B218" s="93">
        <v>10</v>
      </c>
      <c r="C218" s="70">
        <v>8</v>
      </c>
      <c r="D218" s="93" t="s">
        <v>4140</v>
      </c>
      <c r="E218" s="70">
        <v>44204</v>
      </c>
      <c r="F218" s="70">
        <v>48493</v>
      </c>
    </row>
    <row r="219" spans="1:6" ht="13.9" customHeight="1">
      <c r="A219" s="93">
        <v>4</v>
      </c>
      <c r="B219" s="93">
        <v>4</v>
      </c>
      <c r="C219" s="70">
        <v>2</v>
      </c>
      <c r="D219" s="93" t="s">
        <v>4141</v>
      </c>
      <c r="E219" s="70">
        <v>21564</v>
      </c>
      <c r="F219" s="70">
        <v>20268</v>
      </c>
    </row>
    <row r="220" spans="1:6" ht="13.9" customHeight="1">
      <c r="A220" s="93">
        <v>1</v>
      </c>
      <c r="B220" s="93">
        <v>10</v>
      </c>
      <c r="C220" s="70">
        <v>10</v>
      </c>
      <c r="D220" s="93" t="s">
        <v>4141</v>
      </c>
      <c r="E220" s="70">
        <v>45411</v>
      </c>
      <c r="F220" s="70">
        <v>45632</v>
      </c>
    </row>
    <row r="221" spans="1:6" ht="13.9" customHeight="1">
      <c r="A221" s="93">
        <v>4</v>
      </c>
      <c r="B221" s="93">
        <v>10</v>
      </c>
      <c r="C221" s="70">
        <v>11</v>
      </c>
      <c r="D221" s="93" t="s">
        <v>4141</v>
      </c>
      <c r="E221" s="70">
        <v>29244</v>
      </c>
      <c r="F221" s="70">
        <v>31109</v>
      </c>
    </row>
    <row r="222" spans="1:6" ht="13.9" customHeight="1">
      <c r="A222" s="93">
        <v>4</v>
      </c>
      <c r="B222" s="93">
        <v>10</v>
      </c>
      <c r="C222" s="70">
        <v>10</v>
      </c>
      <c r="D222" s="93" t="s">
        <v>4141</v>
      </c>
      <c r="E222" s="70">
        <v>17597</v>
      </c>
      <c r="F222" s="70">
        <v>19238</v>
      </c>
    </row>
    <row r="223" spans="1:6" ht="13.9" customHeight="1">
      <c r="A223" s="93">
        <v>4</v>
      </c>
      <c r="B223" s="93">
        <v>8</v>
      </c>
      <c r="C223" s="70">
        <v>8</v>
      </c>
      <c r="D223" s="93" t="s">
        <v>4140</v>
      </c>
      <c r="E223" s="70">
        <v>30763</v>
      </c>
      <c r="F223" s="70">
        <v>32233</v>
      </c>
    </row>
    <row r="224" spans="1:6" ht="13.9" customHeight="1">
      <c r="A224" s="93">
        <v>3</v>
      </c>
      <c r="B224" s="93">
        <v>6</v>
      </c>
      <c r="C224" s="70">
        <v>4</v>
      </c>
      <c r="D224" s="93" t="s">
        <v>4140</v>
      </c>
      <c r="E224" s="70">
        <v>35598</v>
      </c>
      <c r="F224" s="70">
        <v>38461</v>
      </c>
    </row>
    <row r="225" spans="1:6" ht="13.9" customHeight="1">
      <c r="A225" s="93">
        <v>1</v>
      </c>
      <c r="B225" s="93">
        <v>10</v>
      </c>
      <c r="C225" s="70">
        <v>9</v>
      </c>
      <c r="D225" s="93" t="s">
        <v>4148</v>
      </c>
      <c r="E225" s="70">
        <v>10352</v>
      </c>
      <c r="F225" s="70">
        <v>9975</v>
      </c>
    </row>
    <row r="226" spans="1:6" ht="13.9" customHeight="1">
      <c r="A226" s="93">
        <v>4</v>
      </c>
      <c r="B226" s="93">
        <v>6</v>
      </c>
      <c r="C226" s="70">
        <v>5</v>
      </c>
      <c r="D226" s="93" t="s">
        <v>4141</v>
      </c>
      <c r="E226" s="70">
        <v>18903</v>
      </c>
      <c r="F226" s="70">
        <v>17510</v>
      </c>
    </row>
    <row r="227" spans="1:6" ht="13.9" customHeight="1">
      <c r="A227" s="93">
        <v>3</v>
      </c>
      <c r="B227" s="93">
        <v>1</v>
      </c>
      <c r="C227" s="70">
        <v>1</v>
      </c>
      <c r="D227" s="93" t="s">
        <v>4140</v>
      </c>
      <c r="E227" s="70">
        <v>28360</v>
      </c>
      <c r="F227" s="70">
        <v>28007</v>
      </c>
    </row>
    <row r="228" spans="1:6" ht="13.9" customHeight="1">
      <c r="A228" s="93">
        <v>3</v>
      </c>
      <c r="B228" s="93">
        <v>3</v>
      </c>
      <c r="C228" s="70">
        <v>2</v>
      </c>
      <c r="D228" s="93" t="s">
        <v>4141</v>
      </c>
      <c r="E228" s="70">
        <v>21163</v>
      </c>
      <c r="F228" s="70">
        <v>22998</v>
      </c>
    </row>
    <row r="229" spans="1:6" ht="13.9" customHeight="1">
      <c r="A229" s="93">
        <v>1</v>
      </c>
      <c r="B229" s="93">
        <v>10</v>
      </c>
      <c r="C229" s="70">
        <v>9</v>
      </c>
      <c r="D229" s="93" t="s">
        <v>4148</v>
      </c>
      <c r="E229" s="70">
        <v>31428</v>
      </c>
      <c r="F229" s="70">
        <v>33158</v>
      </c>
    </row>
    <row r="230" spans="1:6" ht="13.9" customHeight="1">
      <c r="A230" s="93">
        <v>2</v>
      </c>
      <c r="B230" s="93">
        <v>1</v>
      </c>
      <c r="C230" s="70">
        <v>0</v>
      </c>
      <c r="D230" s="93" t="s">
        <v>4141</v>
      </c>
      <c r="E230" s="70">
        <v>31153</v>
      </c>
      <c r="F230" s="70">
        <v>33213</v>
      </c>
    </row>
    <row r="231" spans="1:6" ht="13.9" customHeight="1">
      <c r="A231" s="93">
        <v>4</v>
      </c>
      <c r="B231" s="93">
        <v>5</v>
      </c>
      <c r="C231" s="70">
        <v>3</v>
      </c>
      <c r="D231" s="93" t="s">
        <v>4141</v>
      </c>
      <c r="E231" s="70">
        <v>19746</v>
      </c>
      <c r="F231" s="70">
        <v>18660</v>
      </c>
    </row>
    <row r="232" spans="1:6" ht="13.9" customHeight="1">
      <c r="A232" s="93">
        <v>3</v>
      </c>
      <c r="B232" s="93">
        <v>9</v>
      </c>
      <c r="C232" s="70">
        <v>7</v>
      </c>
      <c r="D232" s="93" t="s">
        <v>4141</v>
      </c>
      <c r="E232" s="70">
        <v>23265</v>
      </c>
      <c r="F232" s="70">
        <v>23669</v>
      </c>
    </row>
    <row r="233" spans="1:6" ht="13.9" customHeight="1">
      <c r="A233" s="93">
        <v>1</v>
      </c>
      <c r="B233" s="93">
        <v>4</v>
      </c>
      <c r="C233" s="70">
        <v>3</v>
      </c>
      <c r="D233" s="93" t="s">
        <v>4140</v>
      </c>
      <c r="E233" s="70">
        <v>50930</v>
      </c>
      <c r="F233" s="70">
        <v>54601</v>
      </c>
    </row>
    <row r="234" spans="1:6" ht="13.9" customHeight="1">
      <c r="A234" s="93">
        <v>4</v>
      </c>
      <c r="B234" s="93">
        <v>0</v>
      </c>
      <c r="C234" s="70">
        <v>1</v>
      </c>
      <c r="D234" s="93" t="s">
        <v>4140</v>
      </c>
      <c r="E234" s="70">
        <v>11183</v>
      </c>
      <c r="F234" s="70">
        <v>10945</v>
      </c>
    </row>
    <row r="235" spans="1:6" ht="13.9" customHeight="1">
      <c r="A235" s="93">
        <v>1</v>
      </c>
      <c r="B235" s="93">
        <v>2</v>
      </c>
      <c r="C235" s="70">
        <v>1</v>
      </c>
      <c r="D235" s="93" t="s">
        <v>4141</v>
      </c>
      <c r="E235" s="70">
        <v>22589</v>
      </c>
      <c r="F235" s="70">
        <v>22485</v>
      </c>
    </row>
    <row r="236" spans="1:6" ht="13.9" customHeight="1">
      <c r="A236" s="93">
        <v>2</v>
      </c>
      <c r="B236" s="93">
        <v>7</v>
      </c>
      <c r="C236" s="70">
        <v>5</v>
      </c>
      <c r="D236" s="93" t="s">
        <v>4140</v>
      </c>
      <c r="E236" s="70">
        <v>27812</v>
      </c>
      <c r="F236" s="70">
        <v>27089</v>
      </c>
    </row>
    <row r="237" spans="1:6" ht="13.9" customHeight="1">
      <c r="A237" s="93">
        <v>3</v>
      </c>
      <c r="B237" s="93">
        <v>9</v>
      </c>
      <c r="C237" s="70">
        <v>9</v>
      </c>
      <c r="D237" s="93" t="s">
        <v>4141</v>
      </c>
      <c r="E237" s="70">
        <v>37987</v>
      </c>
      <c r="F237" s="70">
        <v>39662</v>
      </c>
    </row>
    <row r="238" spans="1:6" ht="13.9" customHeight="1">
      <c r="A238" s="93">
        <v>1</v>
      </c>
      <c r="B238" s="93">
        <v>7</v>
      </c>
      <c r="C238" s="70">
        <v>8</v>
      </c>
      <c r="D238" s="93" t="s">
        <v>4141</v>
      </c>
      <c r="E238" s="70">
        <v>51126</v>
      </c>
      <c r="F238" s="70">
        <v>54996</v>
      </c>
    </row>
    <row r="239" spans="1:6" ht="13.9" customHeight="1">
      <c r="A239" s="93">
        <v>2</v>
      </c>
      <c r="B239" s="93">
        <v>0</v>
      </c>
      <c r="C239" s="70">
        <v>1</v>
      </c>
      <c r="D239" s="93" t="s">
        <v>4141</v>
      </c>
      <c r="E239" s="70">
        <v>55393</v>
      </c>
      <c r="F239" s="70">
        <v>56738</v>
      </c>
    </row>
    <row r="240" spans="1:6" ht="13.9" customHeight="1">
      <c r="A240" s="93">
        <v>1</v>
      </c>
      <c r="B240" s="93">
        <v>3</v>
      </c>
      <c r="C240" s="70">
        <v>1</v>
      </c>
      <c r="D240" s="93" t="s">
        <v>4141</v>
      </c>
      <c r="E240" s="70">
        <v>15497</v>
      </c>
      <c r="F240" s="70">
        <v>17158</v>
      </c>
    </row>
    <row r="241" spans="1:6" ht="13.9" customHeight="1">
      <c r="A241" s="93">
        <v>1</v>
      </c>
      <c r="B241" s="93">
        <v>5</v>
      </c>
      <c r="C241" s="70">
        <v>5</v>
      </c>
      <c r="D241" s="93" t="s">
        <v>4148</v>
      </c>
      <c r="E241" s="70">
        <v>34287</v>
      </c>
      <c r="F241" s="70">
        <v>36237</v>
      </c>
    </row>
    <row r="242" spans="1:6" ht="13.9" customHeight="1">
      <c r="A242" s="93">
        <v>4</v>
      </c>
      <c r="B242" s="93">
        <v>9</v>
      </c>
      <c r="C242" s="70">
        <v>7</v>
      </c>
      <c r="D242" s="93" t="s">
        <v>4140</v>
      </c>
      <c r="E242" s="70">
        <v>39645</v>
      </c>
      <c r="F242" s="70">
        <v>41123</v>
      </c>
    </row>
    <row r="243" spans="1:6" ht="13.9" customHeight="1">
      <c r="A243" s="93">
        <v>4</v>
      </c>
      <c r="B243" s="93">
        <v>6</v>
      </c>
      <c r="C243" s="70">
        <v>6</v>
      </c>
      <c r="D243" s="93" t="s">
        <v>4140</v>
      </c>
      <c r="E243" s="70">
        <v>43364</v>
      </c>
      <c r="F243" s="70">
        <v>45728</v>
      </c>
    </row>
    <row r="244" spans="1:6" ht="13.9" customHeight="1">
      <c r="A244" s="93">
        <v>4</v>
      </c>
      <c r="B244" s="93">
        <v>3</v>
      </c>
      <c r="C244" s="70">
        <v>3</v>
      </c>
      <c r="D244" s="93" t="s">
        <v>4140</v>
      </c>
      <c r="E244" s="70">
        <v>14054</v>
      </c>
      <c r="F244" s="70">
        <v>16455</v>
      </c>
    </row>
    <row r="245" spans="1:6" ht="13.9" customHeight="1">
      <c r="A245" s="93">
        <v>2</v>
      </c>
      <c r="B245" s="93">
        <v>8</v>
      </c>
      <c r="C245" s="70">
        <v>9</v>
      </c>
      <c r="D245" s="93" t="s">
        <v>4140</v>
      </c>
      <c r="E245" s="70">
        <v>39867</v>
      </c>
      <c r="F245" s="70">
        <v>43127</v>
      </c>
    </row>
    <row r="246" spans="1:6" ht="13.9" customHeight="1">
      <c r="A246" s="93">
        <v>0</v>
      </c>
      <c r="B246" s="93">
        <v>10</v>
      </c>
      <c r="C246" s="70">
        <v>8</v>
      </c>
      <c r="D246" s="93" t="s">
        <v>4140</v>
      </c>
      <c r="E246" s="70">
        <v>27800</v>
      </c>
      <c r="F246" s="70">
        <v>29007</v>
      </c>
    </row>
    <row r="247" spans="1:6" ht="13.9" customHeight="1">
      <c r="A247" s="93">
        <v>4</v>
      </c>
      <c r="B247" s="93">
        <v>7</v>
      </c>
      <c r="C247" s="70">
        <v>6</v>
      </c>
      <c r="D247" s="93" t="s">
        <v>4141</v>
      </c>
      <c r="E247" s="70">
        <v>9039</v>
      </c>
      <c r="F247" s="70">
        <v>9891</v>
      </c>
    </row>
    <row r="248" spans="1:6" ht="13.9" customHeight="1">
      <c r="A248" s="93">
        <v>3</v>
      </c>
      <c r="B248" s="93">
        <v>5</v>
      </c>
      <c r="C248" s="70">
        <v>5</v>
      </c>
      <c r="D248" s="93" t="s">
        <v>4140</v>
      </c>
      <c r="E248" s="70">
        <v>30013</v>
      </c>
      <c r="F248" s="70">
        <v>32869</v>
      </c>
    </row>
    <row r="249" spans="1:6" ht="13.9" customHeight="1">
      <c r="A249" s="93">
        <v>3</v>
      </c>
      <c r="B249" s="93">
        <v>6</v>
      </c>
      <c r="C249" s="70">
        <v>6</v>
      </c>
      <c r="D249" s="93" t="s">
        <v>4140</v>
      </c>
      <c r="E249" s="70">
        <v>36472</v>
      </c>
      <c r="F249" s="70">
        <v>35798</v>
      </c>
    </row>
    <row r="250" spans="1:6" ht="13.9" customHeight="1">
      <c r="A250" s="93">
        <v>3</v>
      </c>
      <c r="B250" s="93">
        <v>10</v>
      </c>
      <c r="C250" s="70">
        <v>8</v>
      </c>
      <c r="D250" s="93" t="s">
        <v>4140</v>
      </c>
      <c r="E250" s="70">
        <v>35700</v>
      </c>
      <c r="F250" s="70">
        <v>37845</v>
      </c>
    </row>
    <row r="251" spans="1:6" ht="13.9" customHeight="1">
      <c r="A251" s="93">
        <v>2</v>
      </c>
      <c r="B251" s="93">
        <v>4</v>
      </c>
      <c r="C251" s="70">
        <v>5</v>
      </c>
      <c r="D251" s="93" t="s">
        <v>4141</v>
      </c>
      <c r="E251" s="70">
        <v>42929</v>
      </c>
      <c r="F251" s="70">
        <v>44348</v>
      </c>
    </row>
    <row r="252" spans="1:6" ht="13.9" customHeight="1">
      <c r="A252" s="93">
        <v>4</v>
      </c>
      <c r="B252" s="93">
        <v>4</v>
      </c>
      <c r="C252" s="70">
        <v>3</v>
      </c>
      <c r="D252" s="93" t="s">
        <v>4140</v>
      </c>
      <c r="E252" s="70">
        <v>30533</v>
      </c>
      <c r="F252" s="70">
        <v>34240</v>
      </c>
    </row>
    <row r="253" spans="1:6" ht="13.9" customHeight="1">
      <c r="A253" s="93">
        <v>4</v>
      </c>
      <c r="B253" s="93">
        <v>3</v>
      </c>
      <c r="C253" s="70">
        <v>3</v>
      </c>
      <c r="D253" s="93" t="s">
        <v>4141</v>
      </c>
      <c r="E253" s="70">
        <v>20019</v>
      </c>
      <c r="F253" s="70">
        <v>19942</v>
      </c>
    </row>
    <row r="254" spans="1:6" ht="13.9" customHeight="1">
      <c r="A254" s="93">
        <v>3</v>
      </c>
      <c r="B254" s="93">
        <v>0</v>
      </c>
      <c r="C254" s="70">
        <v>0</v>
      </c>
      <c r="D254" s="93" t="s">
        <v>4141</v>
      </c>
      <c r="E254" s="70">
        <v>31140</v>
      </c>
      <c r="F254" s="70">
        <v>31666</v>
      </c>
    </row>
    <row r="255" spans="1:6" ht="13.9" customHeight="1">
      <c r="A255" s="93">
        <v>2</v>
      </c>
      <c r="B255" s="93">
        <v>4</v>
      </c>
      <c r="C255" s="70">
        <v>4</v>
      </c>
      <c r="D255" s="93" t="s">
        <v>4141</v>
      </c>
      <c r="E255" s="70">
        <v>31374</v>
      </c>
      <c r="F255" s="70">
        <v>32177</v>
      </c>
    </row>
    <row r="256" spans="1:6" ht="13.9" customHeight="1">
      <c r="A256" s="93">
        <v>0</v>
      </c>
      <c r="B256" s="93">
        <v>1</v>
      </c>
      <c r="C256" s="70">
        <v>0</v>
      </c>
      <c r="D256" s="93" t="s">
        <v>4140</v>
      </c>
      <c r="E256" s="70">
        <v>39557</v>
      </c>
      <c r="F256" s="70">
        <v>42539</v>
      </c>
    </row>
    <row r="257" spans="1:6" ht="13.9" customHeight="1">
      <c r="A257" s="93">
        <v>3</v>
      </c>
      <c r="B257" s="93">
        <v>10</v>
      </c>
      <c r="C257" s="70">
        <v>9</v>
      </c>
      <c r="D257" s="93" t="s">
        <v>4148</v>
      </c>
      <c r="E257" s="70">
        <v>27880</v>
      </c>
      <c r="F257" s="70">
        <v>30616</v>
      </c>
    </row>
    <row r="258" spans="1:6" ht="13.9" customHeight="1">
      <c r="A258" s="93">
        <v>0</v>
      </c>
      <c r="B258" s="93">
        <v>0</v>
      </c>
      <c r="C258" s="70">
        <v>0</v>
      </c>
      <c r="D258" s="93" t="s">
        <v>4141</v>
      </c>
      <c r="E258" s="70">
        <v>21801</v>
      </c>
      <c r="F258" s="70">
        <v>22774</v>
      </c>
    </row>
    <row r="259" spans="1:6" ht="13.9" customHeight="1">
      <c r="A259" s="93">
        <v>1</v>
      </c>
      <c r="B259" s="93">
        <v>3</v>
      </c>
      <c r="C259" s="70">
        <v>2</v>
      </c>
      <c r="D259" s="93" t="s">
        <v>4140</v>
      </c>
      <c r="E259" s="70">
        <v>25318</v>
      </c>
      <c r="F259" s="70">
        <v>27098</v>
      </c>
    </row>
    <row r="260" spans="1:6" ht="13.9" customHeight="1">
      <c r="A260" s="93">
        <v>3</v>
      </c>
      <c r="B260" s="93">
        <v>3</v>
      </c>
      <c r="C260" s="70">
        <v>2</v>
      </c>
      <c r="D260" s="93" t="s">
        <v>4141</v>
      </c>
      <c r="E260" s="70">
        <v>39010</v>
      </c>
      <c r="F260" s="70">
        <v>38602</v>
      </c>
    </row>
    <row r="261" spans="1:6" ht="13.9" customHeight="1">
      <c r="A261" s="93">
        <v>1</v>
      </c>
      <c r="B261" s="93">
        <v>7</v>
      </c>
      <c r="C261" s="70">
        <v>5</v>
      </c>
      <c r="D261" s="93" t="s">
        <v>4141</v>
      </c>
      <c r="E261" s="70">
        <v>43407</v>
      </c>
      <c r="F261" s="70">
        <v>43770</v>
      </c>
    </row>
    <row r="262" spans="1:6" ht="13.9" customHeight="1">
      <c r="A262" s="93">
        <v>2</v>
      </c>
      <c r="B262" s="93">
        <v>3</v>
      </c>
      <c r="C262" s="70">
        <v>3</v>
      </c>
      <c r="D262" s="93" t="s">
        <v>4141</v>
      </c>
      <c r="E262" s="70">
        <v>19367</v>
      </c>
      <c r="F262" s="70">
        <v>19624</v>
      </c>
    </row>
    <row r="263" spans="1:6" ht="13.9" customHeight="1">
      <c r="A263" s="93">
        <v>2</v>
      </c>
      <c r="B263" s="93">
        <v>4</v>
      </c>
      <c r="C263" s="70">
        <v>5</v>
      </c>
      <c r="D263" s="93" t="s">
        <v>4148</v>
      </c>
      <c r="E263" s="70">
        <v>17524</v>
      </c>
      <c r="F263" s="70">
        <v>17756</v>
      </c>
    </row>
    <row r="264" spans="1:6" ht="13.9" customHeight="1">
      <c r="A264" s="93">
        <v>2</v>
      </c>
      <c r="B264" s="93">
        <v>6</v>
      </c>
      <c r="C264" s="70">
        <v>6</v>
      </c>
      <c r="D264" s="93" t="s">
        <v>4141</v>
      </c>
      <c r="E264" s="70">
        <v>17425</v>
      </c>
      <c r="F264" s="70">
        <v>18136</v>
      </c>
    </row>
    <row r="265" spans="1:6" ht="13.9" customHeight="1">
      <c r="A265" s="93">
        <v>3</v>
      </c>
      <c r="B265" s="93">
        <v>4</v>
      </c>
      <c r="C265" s="70">
        <v>4</v>
      </c>
      <c r="D265" s="93" t="s">
        <v>4140</v>
      </c>
      <c r="E265" s="70">
        <v>13976</v>
      </c>
      <c r="F265" s="70">
        <v>15706</v>
      </c>
    </row>
    <row r="266" spans="1:6" ht="13.9" customHeight="1">
      <c r="A266" s="93">
        <v>1</v>
      </c>
      <c r="B266" s="93">
        <v>5</v>
      </c>
      <c r="C266" s="70">
        <v>4</v>
      </c>
      <c r="D266" s="93" t="s">
        <v>4140</v>
      </c>
      <c r="E266" s="70">
        <v>22998</v>
      </c>
      <c r="F266" s="70">
        <v>22694</v>
      </c>
    </row>
    <row r="267" spans="1:6" ht="13.9" customHeight="1">
      <c r="A267" s="93">
        <v>4</v>
      </c>
      <c r="B267" s="93">
        <v>1</v>
      </c>
      <c r="C267" s="70">
        <v>0</v>
      </c>
      <c r="D267" s="93" t="s">
        <v>4141</v>
      </c>
      <c r="E267" s="70">
        <v>39477</v>
      </c>
      <c r="F267" s="70">
        <v>42082</v>
      </c>
    </row>
    <row r="268" spans="1:6" ht="13.9" customHeight="1">
      <c r="A268" s="93">
        <v>4</v>
      </c>
      <c r="B268" s="93">
        <v>1</v>
      </c>
      <c r="C268" s="70">
        <v>0</v>
      </c>
      <c r="D268" s="93" t="s">
        <v>4140</v>
      </c>
      <c r="E268" s="70">
        <v>30563</v>
      </c>
      <c r="F268" s="70">
        <v>33525</v>
      </c>
    </row>
    <row r="269" spans="1:6" ht="13.9" customHeight="1">
      <c r="A269" s="93">
        <v>3</v>
      </c>
      <c r="B269" s="93">
        <v>0</v>
      </c>
      <c r="C269" s="70">
        <v>1</v>
      </c>
      <c r="D269" s="93" t="s">
        <v>4141</v>
      </c>
      <c r="E269" s="70">
        <v>22352</v>
      </c>
      <c r="F269" s="70">
        <v>25337</v>
      </c>
    </row>
    <row r="270" spans="1:6" ht="13.9" customHeight="1">
      <c r="A270" s="93">
        <v>1</v>
      </c>
      <c r="B270" s="93">
        <v>10</v>
      </c>
      <c r="C270" s="70">
        <v>8</v>
      </c>
      <c r="D270" s="93" t="s">
        <v>4148</v>
      </c>
      <c r="E270" s="70">
        <v>32729</v>
      </c>
      <c r="F270" s="70">
        <v>33628</v>
      </c>
    </row>
    <row r="271" spans="1:6" ht="13.9" customHeight="1">
      <c r="A271" s="93">
        <v>2</v>
      </c>
      <c r="B271" s="93">
        <v>2</v>
      </c>
      <c r="C271" s="70">
        <v>1</v>
      </c>
      <c r="D271" s="93" t="s">
        <v>4148</v>
      </c>
      <c r="E271" s="70">
        <v>52885</v>
      </c>
      <c r="F271" s="70">
        <v>56162</v>
      </c>
    </row>
    <row r="272" spans="1:6" ht="13.9" customHeight="1">
      <c r="A272" s="93">
        <v>4</v>
      </c>
      <c r="B272" s="93">
        <v>9</v>
      </c>
      <c r="C272" s="70">
        <v>7</v>
      </c>
      <c r="D272" s="93" t="s">
        <v>4141</v>
      </c>
      <c r="E272" s="70">
        <v>43832</v>
      </c>
      <c r="F272" s="70">
        <v>48269</v>
      </c>
    </row>
    <row r="273" spans="1:6" ht="13.9" customHeight="1">
      <c r="A273" s="93">
        <v>1</v>
      </c>
      <c r="B273" s="93">
        <v>4</v>
      </c>
      <c r="C273" s="70">
        <v>2</v>
      </c>
      <c r="D273" s="93" t="s">
        <v>4140</v>
      </c>
      <c r="E273" s="70">
        <v>41285</v>
      </c>
      <c r="F273" s="70">
        <v>42800</v>
      </c>
    </row>
    <row r="274" spans="1:6" ht="13.9" customHeight="1">
      <c r="A274" s="93">
        <v>0</v>
      </c>
      <c r="B274" s="93">
        <v>6</v>
      </c>
      <c r="C274" s="70">
        <v>4</v>
      </c>
      <c r="D274" s="93" t="s">
        <v>4140</v>
      </c>
      <c r="E274" s="70">
        <v>29119</v>
      </c>
      <c r="F274" s="70">
        <v>32025</v>
      </c>
    </row>
    <row r="275" spans="1:6" ht="13.9" customHeight="1">
      <c r="A275" s="93">
        <v>0</v>
      </c>
      <c r="B275" s="93">
        <v>5</v>
      </c>
      <c r="C275" s="70">
        <v>4</v>
      </c>
      <c r="D275" s="93" t="s">
        <v>4140</v>
      </c>
      <c r="E275" s="70">
        <v>50209</v>
      </c>
      <c r="F275" s="70">
        <v>54395</v>
      </c>
    </row>
    <row r="276" spans="1:6" ht="13.9" customHeight="1">
      <c r="A276" s="93">
        <v>2</v>
      </c>
      <c r="B276" s="93">
        <v>6</v>
      </c>
      <c r="C276" s="70">
        <v>6</v>
      </c>
      <c r="D276" s="93" t="s">
        <v>4140</v>
      </c>
      <c r="E276" s="70">
        <v>20938</v>
      </c>
      <c r="F276" s="70">
        <v>22602</v>
      </c>
    </row>
    <row r="277" spans="1:6" ht="13.9" customHeight="1">
      <c r="A277" s="93">
        <v>0</v>
      </c>
      <c r="B277" s="93">
        <v>8</v>
      </c>
      <c r="C277" s="70">
        <v>8</v>
      </c>
      <c r="D277" s="93" t="s">
        <v>4140</v>
      </c>
      <c r="E277" s="70">
        <v>41537</v>
      </c>
      <c r="F277" s="70">
        <v>45530</v>
      </c>
    </row>
    <row r="278" spans="1:6" ht="13.9" customHeight="1">
      <c r="A278" s="93">
        <v>0</v>
      </c>
      <c r="B278" s="93">
        <v>4</v>
      </c>
      <c r="C278" s="70">
        <v>4</v>
      </c>
      <c r="D278" s="93" t="s">
        <v>4140</v>
      </c>
      <c r="E278" s="70">
        <v>26436</v>
      </c>
      <c r="F278" s="70">
        <v>25854</v>
      </c>
    </row>
    <row r="279" spans="1:6" ht="13.9" customHeight="1">
      <c r="A279" s="93">
        <v>4</v>
      </c>
      <c r="B279" s="93">
        <v>0</v>
      </c>
      <c r="C279" s="70">
        <v>0</v>
      </c>
      <c r="D279" s="93" t="s">
        <v>4141</v>
      </c>
      <c r="E279" s="70">
        <v>34345</v>
      </c>
      <c r="F279" s="70">
        <v>34115</v>
      </c>
    </row>
    <row r="280" spans="1:6" ht="13.9" customHeight="1">
      <c r="A280" s="93">
        <v>1</v>
      </c>
      <c r="B280" s="93">
        <v>10</v>
      </c>
      <c r="C280" s="70">
        <v>10</v>
      </c>
      <c r="D280" s="93" t="s">
        <v>4140</v>
      </c>
      <c r="E280" s="70">
        <v>38255</v>
      </c>
      <c r="F280" s="70">
        <v>42429</v>
      </c>
    </row>
    <row r="281" spans="1:6" ht="13.9" customHeight="1">
      <c r="A281" s="93">
        <v>1</v>
      </c>
      <c r="B281" s="93">
        <v>0</v>
      </c>
      <c r="C281" s="70">
        <v>0</v>
      </c>
      <c r="D281" s="93" t="s">
        <v>4141</v>
      </c>
      <c r="E281" s="70">
        <v>44510</v>
      </c>
      <c r="F281" s="70">
        <v>47110</v>
      </c>
    </row>
    <row r="282" spans="1:6" ht="13.9" customHeight="1">
      <c r="A282" s="93">
        <v>0</v>
      </c>
      <c r="B282" s="93">
        <v>5</v>
      </c>
      <c r="C282" s="70">
        <v>4</v>
      </c>
      <c r="D282" s="93" t="s">
        <v>4140</v>
      </c>
      <c r="E282" s="70">
        <v>49138</v>
      </c>
      <c r="F282" s="70">
        <v>53195</v>
      </c>
    </row>
    <row r="283" spans="1:6" ht="13.9" customHeight="1">
      <c r="A283" s="93">
        <v>2</v>
      </c>
      <c r="B283" s="93">
        <v>6</v>
      </c>
      <c r="C283" s="70">
        <v>4</v>
      </c>
      <c r="D283" s="93" t="s">
        <v>4140</v>
      </c>
      <c r="E283" s="70">
        <v>17508</v>
      </c>
      <c r="F283" s="70">
        <v>17865</v>
      </c>
    </row>
    <row r="284" spans="1:6" ht="13.9" customHeight="1">
      <c r="A284" s="93">
        <v>4</v>
      </c>
      <c r="B284" s="93">
        <v>8</v>
      </c>
      <c r="C284" s="70">
        <v>7</v>
      </c>
      <c r="D284" s="93" t="s">
        <v>4148</v>
      </c>
      <c r="E284" s="70">
        <v>33479</v>
      </c>
      <c r="F284" s="70">
        <v>35474</v>
      </c>
    </row>
    <row r="285" spans="1:6" ht="13.9" customHeight="1">
      <c r="A285" s="93">
        <v>0</v>
      </c>
      <c r="B285" s="93">
        <v>5</v>
      </c>
      <c r="C285" s="70">
        <v>5</v>
      </c>
      <c r="D285" s="93" t="s">
        <v>4140</v>
      </c>
      <c r="E285" s="70">
        <v>25184</v>
      </c>
      <c r="F285" s="70">
        <v>25854</v>
      </c>
    </row>
    <row r="286" spans="1:6" ht="13.9" customHeight="1">
      <c r="A286" s="93">
        <v>1</v>
      </c>
      <c r="B286" s="93">
        <v>2</v>
      </c>
      <c r="C286" s="70">
        <v>1</v>
      </c>
      <c r="D286" s="93" t="s">
        <v>4140</v>
      </c>
      <c r="E286" s="70">
        <v>44287</v>
      </c>
      <c r="F286" s="70">
        <v>47636</v>
      </c>
    </row>
    <row r="287" spans="1:6" ht="13.9" customHeight="1">
      <c r="A287" s="93">
        <v>2</v>
      </c>
      <c r="B287" s="93">
        <v>4</v>
      </c>
      <c r="C287" s="70">
        <v>4</v>
      </c>
      <c r="D287" s="93" t="s">
        <v>4140</v>
      </c>
      <c r="E287" s="70">
        <v>45828</v>
      </c>
      <c r="F287" s="70">
        <v>46035</v>
      </c>
    </row>
    <row r="288" spans="1:6" ht="13.9" customHeight="1">
      <c r="A288" s="93">
        <v>3</v>
      </c>
      <c r="B288" s="93">
        <v>4</v>
      </c>
      <c r="C288" s="70">
        <v>4</v>
      </c>
      <c r="D288" s="93" t="s">
        <v>4140</v>
      </c>
      <c r="E288" s="70">
        <v>18171</v>
      </c>
      <c r="F288" s="70">
        <v>17399</v>
      </c>
    </row>
    <row r="289" spans="1:6" ht="13.9" customHeight="1">
      <c r="A289" s="93">
        <v>0</v>
      </c>
      <c r="B289" s="93">
        <v>4</v>
      </c>
      <c r="C289" s="70">
        <v>3</v>
      </c>
      <c r="D289" s="93" t="s">
        <v>4140</v>
      </c>
      <c r="E289" s="70">
        <v>4762</v>
      </c>
      <c r="F289" s="70">
        <v>7179</v>
      </c>
    </row>
    <row r="290" spans="1:6" ht="13.9" customHeight="1">
      <c r="A290" s="93">
        <v>4</v>
      </c>
      <c r="B290" s="93">
        <v>10</v>
      </c>
      <c r="C290" s="70">
        <v>8</v>
      </c>
      <c r="D290" s="93" t="s">
        <v>4141</v>
      </c>
      <c r="E290" s="70">
        <v>43819</v>
      </c>
      <c r="F290" s="70">
        <v>46558</v>
      </c>
    </row>
    <row r="291" spans="1:6" ht="13.9" customHeight="1">
      <c r="A291" s="93">
        <v>3</v>
      </c>
      <c r="B291" s="93">
        <v>10</v>
      </c>
      <c r="C291" s="70">
        <v>10</v>
      </c>
      <c r="D291" s="93" t="s">
        <v>4141</v>
      </c>
      <c r="E291" s="70">
        <v>41299</v>
      </c>
      <c r="F291" s="70">
        <v>42789</v>
      </c>
    </row>
    <row r="292" spans="1:6" ht="13.9" customHeight="1">
      <c r="A292" s="93">
        <v>2</v>
      </c>
      <c r="B292" s="93">
        <v>4</v>
      </c>
      <c r="C292" s="70">
        <v>5</v>
      </c>
      <c r="D292" s="93" t="s">
        <v>4141</v>
      </c>
      <c r="E292" s="70">
        <v>16105</v>
      </c>
      <c r="F292" s="70">
        <v>16429</v>
      </c>
    </row>
    <row r="293" spans="1:6" ht="13.9" customHeight="1">
      <c r="A293" s="93">
        <v>1</v>
      </c>
      <c r="B293" s="93">
        <v>5</v>
      </c>
      <c r="C293" s="70">
        <v>6</v>
      </c>
      <c r="D293" s="93" t="s">
        <v>4141</v>
      </c>
      <c r="E293" s="70">
        <v>44376</v>
      </c>
      <c r="F293" s="70">
        <v>46608</v>
      </c>
    </row>
    <row r="294" spans="1:6" ht="13.9" customHeight="1">
      <c r="A294" s="93">
        <v>2</v>
      </c>
      <c r="B294" s="93">
        <v>1</v>
      </c>
      <c r="C294" s="70">
        <v>2</v>
      </c>
      <c r="D294" s="93" t="s">
        <v>4140</v>
      </c>
      <c r="E294" s="70">
        <v>35840</v>
      </c>
      <c r="F294" s="70">
        <v>35424</v>
      </c>
    </row>
    <row r="295" spans="1:6" ht="13.9" customHeight="1">
      <c r="A295" s="93">
        <v>1</v>
      </c>
      <c r="B295" s="93">
        <v>0</v>
      </c>
      <c r="C295" s="70">
        <v>0</v>
      </c>
      <c r="D295" s="93" t="s">
        <v>4140</v>
      </c>
      <c r="E295" s="70">
        <v>39790</v>
      </c>
      <c r="F295" s="70">
        <v>41421</v>
      </c>
    </row>
    <row r="296" spans="1:6" ht="13.9" customHeight="1">
      <c r="A296" s="93">
        <v>2</v>
      </c>
      <c r="B296" s="93">
        <v>6</v>
      </c>
      <c r="C296" s="70">
        <v>6</v>
      </c>
      <c r="D296" s="93" t="s">
        <v>4141</v>
      </c>
      <c r="E296" s="70">
        <v>40612</v>
      </c>
      <c r="F296" s="70">
        <v>43553</v>
      </c>
    </row>
    <row r="297" spans="1:6" ht="13.9" customHeight="1">
      <c r="A297" s="93">
        <v>1</v>
      </c>
      <c r="B297" s="93">
        <v>6</v>
      </c>
      <c r="C297" s="70">
        <v>5</v>
      </c>
      <c r="D297" s="93" t="s">
        <v>4148</v>
      </c>
      <c r="E297" s="70">
        <v>15904</v>
      </c>
      <c r="F297" s="70">
        <v>16895</v>
      </c>
    </row>
    <row r="298" spans="1:6" ht="13.9" customHeight="1">
      <c r="A298" s="93">
        <v>1</v>
      </c>
      <c r="B298" s="93">
        <v>3</v>
      </c>
      <c r="C298" s="70">
        <v>3</v>
      </c>
      <c r="D298" s="93" t="s">
        <v>4141</v>
      </c>
      <c r="E298" s="70">
        <v>25155</v>
      </c>
      <c r="F298" s="70">
        <v>25478</v>
      </c>
    </row>
    <row r="299" spans="1:6" ht="13.9" customHeight="1">
      <c r="A299" s="93">
        <v>1</v>
      </c>
      <c r="B299" s="93">
        <v>7</v>
      </c>
      <c r="C299" s="70">
        <v>7</v>
      </c>
      <c r="D299" s="93" t="s">
        <v>4141</v>
      </c>
      <c r="E299" s="70">
        <v>28422</v>
      </c>
      <c r="F299" s="70">
        <v>29876</v>
      </c>
    </row>
    <row r="300" spans="1:6" ht="13.9" customHeight="1">
      <c r="A300" s="93">
        <v>1</v>
      </c>
      <c r="B300" s="93">
        <v>3</v>
      </c>
      <c r="C300" s="70">
        <v>2</v>
      </c>
      <c r="D300" s="93" t="s">
        <v>4141</v>
      </c>
      <c r="E300" s="70">
        <v>21641</v>
      </c>
      <c r="F300" s="70">
        <v>24320</v>
      </c>
    </row>
    <row r="301" spans="1:6" ht="13.9" customHeight="1">
      <c r="A301" s="93">
        <v>4</v>
      </c>
      <c r="B301" s="93">
        <v>6</v>
      </c>
      <c r="C301" s="70">
        <v>4</v>
      </c>
      <c r="D301" s="93" t="s">
        <v>4140</v>
      </c>
      <c r="E301" s="70">
        <v>48036</v>
      </c>
      <c r="F301" s="70">
        <v>50155</v>
      </c>
    </row>
    <row r="302" spans="1:6" ht="13.9" customHeight="1">
      <c r="A302" s="93">
        <v>4</v>
      </c>
      <c r="B302" s="93">
        <v>3</v>
      </c>
      <c r="C302" s="70">
        <v>3</v>
      </c>
      <c r="D302" s="93" t="s">
        <v>4140</v>
      </c>
      <c r="E302" s="70">
        <v>15055</v>
      </c>
      <c r="F302" s="70">
        <v>13649</v>
      </c>
    </row>
    <row r="303" spans="1:6" ht="13.9" customHeight="1">
      <c r="A303" s="93">
        <v>2</v>
      </c>
      <c r="B303" s="93">
        <v>6</v>
      </c>
      <c r="C303" s="70">
        <v>5</v>
      </c>
      <c r="D303" s="93" t="s">
        <v>4148</v>
      </c>
      <c r="E303" s="70">
        <v>31607</v>
      </c>
      <c r="F303" s="70">
        <v>34940</v>
      </c>
    </row>
    <row r="304" spans="1:6" ht="13.9" customHeight="1">
      <c r="A304" s="93">
        <v>1</v>
      </c>
      <c r="B304" s="93">
        <v>5</v>
      </c>
      <c r="C304" s="70">
        <v>3</v>
      </c>
      <c r="D304" s="93" t="s">
        <v>4141</v>
      </c>
      <c r="E304" s="70">
        <v>27121</v>
      </c>
      <c r="F304" s="70">
        <v>29965</v>
      </c>
    </row>
    <row r="305" spans="1:6" ht="13.9" customHeight="1">
      <c r="A305" s="93">
        <v>1</v>
      </c>
      <c r="B305" s="93">
        <v>0</v>
      </c>
      <c r="C305" s="70">
        <v>0</v>
      </c>
      <c r="D305" s="93" t="s">
        <v>4141</v>
      </c>
      <c r="E305" s="70">
        <v>19023</v>
      </c>
      <c r="F305" s="70">
        <v>18173</v>
      </c>
    </row>
    <row r="306" spans="1:6" ht="13.9" customHeight="1">
      <c r="A306" s="93">
        <v>1</v>
      </c>
      <c r="B306" s="93">
        <v>8</v>
      </c>
      <c r="C306" s="70">
        <v>7</v>
      </c>
      <c r="D306" s="93" t="s">
        <v>4141</v>
      </c>
      <c r="E306" s="70">
        <v>27648</v>
      </c>
      <c r="F306" s="70">
        <v>28537</v>
      </c>
    </row>
    <row r="307" spans="1:6" ht="13.9" customHeight="1">
      <c r="A307" s="93">
        <v>0</v>
      </c>
      <c r="B307" s="93">
        <v>2</v>
      </c>
      <c r="C307" s="70">
        <v>0</v>
      </c>
      <c r="D307" s="93" t="s">
        <v>4141</v>
      </c>
      <c r="E307" s="70">
        <v>26803</v>
      </c>
      <c r="F307" s="70">
        <v>25917</v>
      </c>
    </row>
    <row r="308" spans="1:6" ht="13.9" customHeight="1">
      <c r="A308" s="93">
        <v>3</v>
      </c>
      <c r="B308" s="93">
        <v>5</v>
      </c>
      <c r="C308" s="70">
        <v>3</v>
      </c>
      <c r="D308" s="93" t="s">
        <v>4140</v>
      </c>
      <c r="E308" s="70">
        <v>29625</v>
      </c>
      <c r="F308" s="70">
        <v>32779</v>
      </c>
    </row>
    <row r="309" spans="1:6" ht="13.9" customHeight="1">
      <c r="A309" s="93">
        <v>1</v>
      </c>
      <c r="B309" s="93">
        <v>1</v>
      </c>
      <c r="C309" s="70">
        <v>0</v>
      </c>
      <c r="D309" s="93" t="s">
        <v>4140</v>
      </c>
      <c r="E309" s="70">
        <v>40597</v>
      </c>
      <c r="F309" s="70">
        <v>40828</v>
      </c>
    </row>
    <row r="310" spans="1:6" ht="13.9" customHeight="1">
      <c r="A310" s="93">
        <v>2</v>
      </c>
      <c r="B310" s="93">
        <v>2</v>
      </c>
      <c r="C310" s="70">
        <v>0</v>
      </c>
      <c r="D310" s="93" t="s">
        <v>4140</v>
      </c>
      <c r="E310" s="70">
        <v>36366</v>
      </c>
      <c r="F310" s="70">
        <v>37062</v>
      </c>
    </row>
    <row r="311" spans="1:6" ht="13.9" customHeight="1">
      <c r="A311" s="93">
        <v>3</v>
      </c>
      <c r="B311" s="93">
        <v>1</v>
      </c>
      <c r="C311" s="70">
        <v>2</v>
      </c>
      <c r="D311" s="93" t="s">
        <v>4140</v>
      </c>
      <c r="E311" s="70">
        <v>34531</v>
      </c>
      <c r="F311" s="70">
        <v>36119</v>
      </c>
    </row>
    <row r="312" spans="1:6" ht="13.9" customHeight="1">
      <c r="A312" s="93">
        <v>2</v>
      </c>
      <c r="B312" s="93">
        <v>3</v>
      </c>
      <c r="C312" s="70">
        <v>3</v>
      </c>
      <c r="D312" s="93" t="s">
        <v>4141</v>
      </c>
      <c r="E312" s="70">
        <v>29843</v>
      </c>
      <c r="F312" s="70">
        <v>30851</v>
      </c>
    </row>
    <row r="313" spans="1:6" ht="13.9" customHeight="1">
      <c r="A313" s="93">
        <v>3</v>
      </c>
      <c r="B313" s="93">
        <v>10</v>
      </c>
      <c r="C313" s="70">
        <v>8</v>
      </c>
      <c r="D313" s="93" t="s">
        <v>4140</v>
      </c>
      <c r="E313" s="70">
        <v>44543</v>
      </c>
      <c r="F313" s="70">
        <v>48289</v>
      </c>
    </row>
    <row r="314" spans="1:6" ht="13.9" customHeight="1">
      <c r="A314" s="93">
        <v>2</v>
      </c>
      <c r="B314" s="93">
        <v>5</v>
      </c>
      <c r="C314" s="70">
        <v>5</v>
      </c>
      <c r="D314" s="93" t="s">
        <v>4140</v>
      </c>
      <c r="E314" s="70">
        <v>40458</v>
      </c>
      <c r="F314" s="70">
        <v>41913</v>
      </c>
    </row>
    <row r="315" spans="1:6" ht="13.9" customHeight="1">
      <c r="A315" s="93">
        <v>3</v>
      </c>
      <c r="B315" s="93">
        <v>7</v>
      </c>
      <c r="C315" s="70">
        <v>7</v>
      </c>
      <c r="D315" s="93" t="s">
        <v>4141</v>
      </c>
      <c r="E315" s="70">
        <v>36029</v>
      </c>
      <c r="F315" s="70">
        <v>39702</v>
      </c>
    </row>
    <row r="316" spans="1:6" ht="13.9" customHeight="1">
      <c r="A316" s="93">
        <v>4</v>
      </c>
      <c r="B316" s="93">
        <v>1</v>
      </c>
      <c r="C316" s="70">
        <v>2</v>
      </c>
      <c r="D316" s="93" t="s">
        <v>4141</v>
      </c>
      <c r="E316" s="70">
        <v>31859</v>
      </c>
      <c r="F316" s="70">
        <v>33809</v>
      </c>
    </row>
    <row r="317" spans="1:6" ht="13.9" customHeight="1">
      <c r="A317" s="93">
        <v>2</v>
      </c>
      <c r="B317" s="93">
        <v>9</v>
      </c>
      <c r="C317" s="70">
        <v>8</v>
      </c>
      <c r="D317" s="93" t="s">
        <v>4140</v>
      </c>
      <c r="E317" s="70">
        <v>35757</v>
      </c>
      <c r="F317" s="70">
        <v>38265</v>
      </c>
    </row>
    <row r="318" spans="1:6" ht="13.9" customHeight="1">
      <c r="A318" s="93">
        <v>4</v>
      </c>
      <c r="B318" s="93">
        <v>8</v>
      </c>
      <c r="C318" s="70">
        <v>8</v>
      </c>
      <c r="D318" s="93" t="s">
        <v>4140</v>
      </c>
      <c r="E318" s="70">
        <v>46261</v>
      </c>
      <c r="F318" s="70">
        <v>48628</v>
      </c>
    </row>
    <row r="319" spans="1:6" ht="13.9" customHeight="1">
      <c r="A319" s="93">
        <v>0</v>
      </c>
      <c r="B319" s="93">
        <v>1</v>
      </c>
      <c r="C319" s="70">
        <v>1</v>
      </c>
      <c r="D319" s="93" t="s">
        <v>4140</v>
      </c>
      <c r="E319" s="70">
        <v>17231</v>
      </c>
      <c r="F319" s="70">
        <v>18806</v>
      </c>
    </row>
    <row r="320" spans="1:6" ht="13.9" customHeight="1">
      <c r="A320" s="93">
        <v>4</v>
      </c>
      <c r="B320" s="93">
        <v>5</v>
      </c>
      <c r="C320" s="70">
        <v>4</v>
      </c>
      <c r="D320" s="93" t="s">
        <v>4140</v>
      </c>
      <c r="E320" s="70">
        <v>13614</v>
      </c>
      <c r="F320" s="70">
        <v>16326</v>
      </c>
    </row>
    <row r="321" spans="1:6" ht="13.9" customHeight="1">
      <c r="A321" s="93">
        <v>2</v>
      </c>
      <c r="B321" s="93">
        <v>4</v>
      </c>
      <c r="C321" s="70">
        <v>5</v>
      </c>
      <c r="D321" s="93" t="s">
        <v>4140</v>
      </c>
      <c r="E321" s="70">
        <v>33116</v>
      </c>
      <c r="F321" s="70">
        <v>36945</v>
      </c>
    </row>
    <row r="322" spans="1:6" ht="13.9" customHeight="1">
      <c r="A322" s="93">
        <v>1</v>
      </c>
      <c r="B322" s="93">
        <v>0</v>
      </c>
      <c r="C322" s="70">
        <v>0</v>
      </c>
      <c r="D322" s="93" t="s">
        <v>4140</v>
      </c>
      <c r="E322" s="70">
        <v>23857</v>
      </c>
      <c r="F322" s="70">
        <v>27047</v>
      </c>
    </row>
    <row r="323" spans="1:6" ht="13.9" customHeight="1">
      <c r="A323" s="93">
        <v>0</v>
      </c>
      <c r="B323" s="93">
        <v>8</v>
      </c>
      <c r="C323" s="70">
        <v>7</v>
      </c>
      <c r="D323" s="93" t="s">
        <v>4140</v>
      </c>
      <c r="E323" s="70">
        <v>46751</v>
      </c>
      <c r="F323" s="70">
        <v>50795</v>
      </c>
    </row>
    <row r="324" spans="1:6" ht="13.9" customHeight="1">
      <c r="A324" s="93">
        <v>2</v>
      </c>
      <c r="B324" s="93">
        <v>10</v>
      </c>
      <c r="C324" s="70">
        <v>10</v>
      </c>
      <c r="D324" s="93" t="s">
        <v>4141</v>
      </c>
      <c r="E324" s="70">
        <v>39549</v>
      </c>
      <c r="F324" s="70">
        <v>43254</v>
      </c>
    </row>
    <row r="325" spans="1:6" ht="13.9" customHeight="1">
      <c r="A325" s="93">
        <v>4</v>
      </c>
      <c r="B325" s="93">
        <v>3</v>
      </c>
      <c r="C325" s="70">
        <v>4</v>
      </c>
      <c r="D325" s="93" t="s">
        <v>4140</v>
      </c>
      <c r="E325" s="70">
        <v>18581</v>
      </c>
      <c r="F325" s="70">
        <v>20897</v>
      </c>
    </row>
    <row r="326" spans="1:6" ht="13.9" customHeight="1">
      <c r="A326" s="93">
        <v>4</v>
      </c>
      <c r="B326" s="93">
        <v>7</v>
      </c>
      <c r="C326" s="70">
        <v>6</v>
      </c>
      <c r="D326" s="93" t="s">
        <v>4140</v>
      </c>
      <c r="E326" s="70">
        <v>19359</v>
      </c>
      <c r="F326" s="70">
        <v>22764</v>
      </c>
    </row>
    <row r="327" spans="1:6" ht="13.9" customHeight="1">
      <c r="A327" s="93">
        <v>3</v>
      </c>
      <c r="B327" s="93">
        <v>4</v>
      </c>
      <c r="C327" s="70">
        <v>3</v>
      </c>
      <c r="D327" s="93" t="s">
        <v>4140</v>
      </c>
      <c r="E327" s="70">
        <v>23176</v>
      </c>
      <c r="F327" s="70">
        <v>25218</v>
      </c>
    </row>
    <row r="328" spans="1:6" ht="13.9" customHeight="1">
      <c r="A328" s="93">
        <v>3</v>
      </c>
      <c r="B328" s="93">
        <v>9</v>
      </c>
      <c r="C328" s="70">
        <v>8</v>
      </c>
      <c r="D328" s="93" t="s">
        <v>4141</v>
      </c>
      <c r="E328" s="70">
        <v>45670</v>
      </c>
      <c r="F328" s="70">
        <v>46130</v>
      </c>
    </row>
    <row r="329" spans="1:6" ht="13.9" customHeight="1">
      <c r="A329" s="93">
        <v>3</v>
      </c>
      <c r="B329" s="93">
        <v>4</v>
      </c>
      <c r="C329" s="70">
        <v>2</v>
      </c>
      <c r="D329" s="93" t="s">
        <v>4141</v>
      </c>
      <c r="E329" s="70">
        <v>23246</v>
      </c>
      <c r="F329" s="70">
        <v>26884</v>
      </c>
    </row>
    <row r="330" spans="1:6" ht="13.9" customHeight="1">
      <c r="A330" s="93">
        <v>4</v>
      </c>
      <c r="B330" s="93">
        <v>0</v>
      </c>
      <c r="C330" s="70">
        <v>0</v>
      </c>
      <c r="D330" s="93" t="s">
        <v>4141</v>
      </c>
      <c r="E330" s="70">
        <v>50803</v>
      </c>
      <c r="F330" s="70">
        <v>54745</v>
      </c>
    </row>
    <row r="331" spans="1:6" ht="13.9" customHeight="1">
      <c r="A331" s="93">
        <v>0</v>
      </c>
      <c r="B331" s="93">
        <v>2</v>
      </c>
      <c r="C331" s="70">
        <v>0</v>
      </c>
      <c r="D331" s="93" t="s">
        <v>4141</v>
      </c>
      <c r="E331" s="70">
        <v>5600</v>
      </c>
      <c r="F331" s="70">
        <v>5265</v>
      </c>
    </row>
    <row r="332" spans="1:6" ht="13.9" customHeight="1">
      <c r="A332" s="93">
        <v>0</v>
      </c>
      <c r="B332" s="93">
        <v>9</v>
      </c>
      <c r="C332" s="70">
        <v>9</v>
      </c>
      <c r="D332" s="93" t="s">
        <v>4141</v>
      </c>
      <c r="E332" s="70">
        <v>7500</v>
      </c>
      <c r="F332" s="70">
        <v>5514</v>
      </c>
    </row>
  </sheetData>
  <pageMargins left="0.75" right="0.75" top="1" bottom="1" header="0" footer="0"/>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3D0F9A-0AB5-42F7-B3BC-A5DF6C0D5943}">
  <sheetPr codeName="Sheet14"/>
  <dimension ref="A1:H166"/>
  <sheetViews>
    <sheetView workbookViewId="0"/>
  </sheetViews>
  <sheetFormatPr defaultRowHeight="12.75"/>
  <cols>
    <col min="1" max="4" width="11.7109375" style="67" customWidth="1"/>
    <col min="5" max="6" width="11.7109375" style="70" customWidth="1"/>
    <col min="7" max="16384" width="9.140625" style="67"/>
  </cols>
  <sheetData>
    <row r="1" spans="1:8">
      <c r="A1" s="94" t="s">
        <v>4093</v>
      </c>
      <c r="B1" s="95" t="s">
        <v>4089</v>
      </c>
      <c r="C1" s="96" t="s">
        <v>4094</v>
      </c>
      <c r="D1" s="96" t="s">
        <v>4095</v>
      </c>
      <c r="E1" s="96" t="s">
        <v>4096</v>
      </c>
      <c r="F1" s="97"/>
    </row>
    <row r="2" spans="1:8" ht="15">
      <c r="A2" s="98">
        <v>9</v>
      </c>
      <c r="B2" s="99">
        <v>63</v>
      </c>
      <c r="C2" s="99" t="s">
        <v>4149</v>
      </c>
      <c r="D2" s="99">
        <v>5</v>
      </c>
      <c r="E2" s="98" t="s">
        <v>4150</v>
      </c>
      <c r="F2" s="98"/>
    </row>
    <row r="3" spans="1:8" ht="15">
      <c r="A3" s="98">
        <v>12</v>
      </c>
      <c r="B3" s="99">
        <v>63</v>
      </c>
      <c r="C3" s="99" t="s">
        <v>4149</v>
      </c>
      <c r="D3" s="99">
        <v>10</v>
      </c>
      <c r="E3" s="98" t="s">
        <v>4151</v>
      </c>
      <c r="F3" s="98"/>
      <c r="G3" s="75" t="s">
        <v>4152</v>
      </c>
    </row>
    <row r="4" spans="1:8" ht="15">
      <c r="A4" s="98">
        <v>6</v>
      </c>
      <c r="B4" s="99">
        <v>30</v>
      </c>
      <c r="C4" s="99" t="s">
        <v>4149</v>
      </c>
      <c r="D4" s="99">
        <v>6</v>
      </c>
      <c r="E4" s="98" t="s">
        <v>4151</v>
      </c>
      <c r="F4" s="98"/>
      <c r="G4" s="67" t="s">
        <v>4127</v>
      </c>
      <c r="H4" s="67" t="s">
        <v>4153</v>
      </c>
    </row>
    <row r="5" spans="1:8" ht="15">
      <c r="A5" s="98">
        <v>2</v>
      </c>
      <c r="B5" s="99">
        <v>22</v>
      </c>
      <c r="C5" s="99" t="s">
        <v>4149</v>
      </c>
      <c r="D5" s="99">
        <v>2</v>
      </c>
      <c r="E5" s="98" t="s">
        <v>4151</v>
      </c>
      <c r="F5" s="98"/>
      <c r="H5" s="67" t="s">
        <v>4154</v>
      </c>
    </row>
    <row r="6" spans="1:8" ht="15">
      <c r="A6" s="98">
        <v>4</v>
      </c>
      <c r="B6" s="99">
        <v>62</v>
      </c>
      <c r="C6" s="99" t="s">
        <v>4155</v>
      </c>
      <c r="D6" s="99">
        <v>2</v>
      </c>
      <c r="E6" s="98" t="s">
        <v>4150</v>
      </c>
      <c r="F6" s="98"/>
      <c r="G6" s="67" t="s">
        <v>4129</v>
      </c>
      <c r="H6" s="67" t="s">
        <v>4156</v>
      </c>
    </row>
    <row r="7" spans="1:8" ht="15">
      <c r="A7" s="98">
        <v>11</v>
      </c>
      <c r="B7" s="99">
        <v>25</v>
      </c>
      <c r="C7" s="70" t="s">
        <v>4155</v>
      </c>
      <c r="D7" s="99">
        <v>5</v>
      </c>
      <c r="E7" s="70" t="s">
        <v>4151</v>
      </c>
      <c r="F7" s="98"/>
      <c r="H7" s="67" t="s">
        <v>4157</v>
      </c>
    </row>
    <row r="8" spans="1:8" ht="15">
      <c r="A8" s="98">
        <v>5</v>
      </c>
      <c r="B8" s="99">
        <v>41</v>
      </c>
      <c r="C8" s="99" t="s">
        <v>4149</v>
      </c>
      <c r="D8" s="99">
        <v>8</v>
      </c>
      <c r="E8" s="98" t="s">
        <v>4151</v>
      </c>
      <c r="F8" s="98"/>
      <c r="G8" s="67" t="s">
        <v>4131</v>
      </c>
      <c r="H8" s="67" t="s">
        <v>4158</v>
      </c>
    </row>
    <row r="9" spans="1:8" ht="15">
      <c r="A9" s="98">
        <v>6</v>
      </c>
      <c r="B9" s="99">
        <v>63</v>
      </c>
      <c r="C9" s="99" t="s">
        <v>4149</v>
      </c>
      <c r="D9" s="99">
        <v>5</v>
      </c>
      <c r="E9" s="98" t="s">
        <v>4150</v>
      </c>
      <c r="F9" s="98"/>
      <c r="G9" s="67" t="s">
        <v>4159</v>
      </c>
      <c r="H9" s="67" t="s">
        <v>4160</v>
      </c>
    </row>
    <row r="10" spans="1:8" ht="15">
      <c r="A10" s="98">
        <v>8</v>
      </c>
      <c r="B10" s="99">
        <v>28</v>
      </c>
      <c r="C10" s="99" t="s">
        <v>4149</v>
      </c>
      <c r="D10" s="99">
        <v>7</v>
      </c>
      <c r="E10" s="98" t="s">
        <v>4151</v>
      </c>
      <c r="H10" s="67" t="s">
        <v>4161</v>
      </c>
    </row>
    <row r="11" spans="1:8" ht="15">
      <c r="A11" s="98">
        <v>8</v>
      </c>
      <c r="B11" s="99">
        <v>22</v>
      </c>
      <c r="C11" s="99" t="s">
        <v>4149</v>
      </c>
      <c r="D11" s="99">
        <v>2</v>
      </c>
      <c r="E11" s="98" t="s">
        <v>4150</v>
      </c>
      <c r="F11" s="98"/>
    </row>
    <row r="12" spans="1:8" ht="15">
      <c r="A12" s="98">
        <v>3</v>
      </c>
      <c r="B12" s="99">
        <v>31</v>
      </c>
      <c r="C12" s="99" t="s">
        <v>4155</v>
      </c>
      <c r="D12" s="99">
        <v>4</v>
      </c>
      <c r="E12" s="98" t="s">
        <v>4150</v>
      </c>
      <c r="F12" s="98"/>
    </row>
    <row r="13" spans="1:8" ht="15">
      <c r="A13" s="70">
        <v>3</v>
      </c>
      <c r="B13" s="99">
        <v>31</v>
      </c>
      <c r="C13" s="70" t="s">
        <v>4155</v>
      </c>
      <c r="D13" s="99">
        <v>2</v>
      </c>
      <c r="E13" s="70" t="s">
        <v>4162</v>
      </c>
      <c r="F13" s="98"/>
    </row>
    <row r="14" spans="1:8" ht="15">
      <c r="A14" s="98">
        <v>4</v>
      </c>
      <c r="B14" s="99">
        <v>21</v>
      </c>
      <c r="C14" s="99" t="s">
        <v>4155</v>
      </c>
      <c r="D14" s="99">
        <v>4</v>
      </c>
      <c r="E14" s="98" t="s">
        <v>4150</v>
      </c>
      <c r="F14" s="98"/>
    </row>
    <row r="15" spans="1:8" ht="15">
      <c r="A15" s="98">
        <v>11</v>
      </c>
      <c r="B15" s="99">
        <v>36</v>
      </c>
      <c r="C15" s="99" t="s">
        <v>4149</v>
      </c>
      <c r="D15" s="99">
        <v>4</v>
      </c>
      <c r="E15" s="98" t="s">
        <v>4151</v>
      </c>
      <c r="F15" s="98"/>
    </row>
    <row r="16" spans="1:8" ht="15">
      <c r="A16" s="98">
        <v>6</v>
      </c>
      <c r="B16" s="99">
        <v>21</v>
      </c>
      <c r="C16" s="99" t="s">
        <v>4155</v>
      </c>
      <c r="D16" s="99">
        <v>1</v>
      </c>
      <c r="E16" s="98" t="s">
        <v>4150</v>
      </c>
      <c r="F16" s="98"/>
    </row>
    <row r="17" spans="1:6" ht="15">
      <c r="A17" s="98">
        <v>4</v>
      </c>
      <c r="B17" s="99">
        <v>64</v>
      </c>
      <c r="C17" s="99" t="s">
        <v>4149</v>
      </c>
      <c r="D17" s="99">
        <v>7</v>
      </c>
      <c r="E17" s="98" t="s">
        <v>4162</v>
      </c>
      <c r="F17" s="98"/>
    </row>
    <row r="18" spans="1:6" ht="15">
      <c r="A18" s="98">
        <v>5</v>
      </c>
      <c r="B18" s="99">
        <v>34</v>
      </c>
      <c r="C18" s="99" t="s">
        <v>4155</v>
      </c>
      <c r="D18" s="99">
        <v>6</v>
      </c>
      <c r="E18" s="98" t="s">
        <v>4150</v>
      </c>
      <c r="F18" s="98"/>
    </row>
    <row r="19" spans="1:6" ht="15">
      <c r="A19" s="98">
        <v>4</v>
      </c>
      <c r="B19" s="99">
        <v>32</v>
      </c>
      <c r="C19" s="99" t="s">
        <v>4149</v>
      </c>
      <c r="D19" s="99">
        <v>4</v>
      </c>
      <c r="E19" s="98" t="s">
        <v>4150</v>
      </c>
      <c r="F19" s="98"/>
    </row>
    <row r="20" spans="1:6" ht="15">
      <c r="A20" s="70">
        <v>2</v>
      </c>
      <c r="B20" s="99">
        <v>31</v>
      </c>
      <c r="C20" s="70" t="s">
        <v>4155</v>
      </c>
      <c r="D20" s="99">
        <v>5</v>
      </c>
      <c r="E20" s="70" t="s">
        <v>4151</v>
      </c>
    </row>
    <row r="21" spans="1:6" ht="15">
      <c r="A21" s="70">
        <v>6</v>
      </c>
      <c r="B21" s="99">
        <v>51</v>
      </c>
      <c r="C21" s="70" t="s">
        <v>4155</v>
      </c>
      <c r="D21" s="99">
        <v>4</v>
      </c>
      <c r="E21" s="70" t="s">
        <v>4162</v>
      </c>
      <c r="F21" s="98"/>
    </row>
    <row r="22" spans="1:6" ht="15">
      <c r="A22" s="70">
        <v>2</v>
      </c>
      <c r="B22" s="99">
        <v>28</v>
      </c>
      <c r="C22" s="70" t="s">
        <v>4155</v>
      </c>
      <c r="D22" s="99">
        <v>6</v>
      </c>
      <c r="E22" s="70" t="s">
        <v>4162</v>
      </c>
      <c r="F22" s="98"/>
    </row>
    <row r="23" spans="1:6" ht="15">
      <c r="A23" s="98">
        <v>12</v>
      </c>
      <c r="B23" s="99">
        <v>23</v>
      </c>
      <c r="C23" s="99" t="s">
        <v>4149</v>
      </c>
      <c r="D23" s="99">
        <v>7</v>
      </c>
      <c r="E23" s="98" t="s">
        <v>4162</v>
      </c>
      <c r="F23" s="98"/>
    </row>
    <row r="24" spans="1:6" ht="15">
      <c r="A24" s="98">
        <v>5</v>
      </c>
      <c r="B24" s="99">
        <v>31</v>
      </c>
      <c r="C24" s="70" t="s">
        <v>4155</v>
      </c>
      <c r="D24" s="99">
        <v>4</v>
      </c>
      <c r="E24" s="70" t="s">
        <v>4151</v>
      </c>
      <c r="F24" s="98"/>
    </row>
    <row r="25" spans="1:6" ht="15">
      <c r="A25" s="98">
        <v>6</v>
      </c>
      <c r="B25" s="99">
        <v>31</v>
      </c>
      <c r="C25" s="70" t="s">
        <v>4155</v>
      </c>
      <c r="D25" s="99">
        <v>9</v>
      </c>
      <c r="E25" s="70" t="s">
        <v>4151</v>
      </c>
      <c r="F25" s="98"/>
    </row>
    <row r="26" spans="1:6" ht="15">
      <c r="A26" s="98">
        <v>11</v>
      </c>
      <c r="B26" s="99">
        <v>70</v>
      </c>
      <c r="C26" s="99" t="s">
        <v>4149</v>
      </c>
      <c r="D26" s="99">
        <v>8</v>
      </c>
      <c r="E26" s="98" t="s">
        <v>4162</v>
      </c>
      <c r="F26" s="98"/>
    </row>
    <row r="27" spans="1:6" ht="15">
      <c r="A27" s="98">
        <v>9</v>
      </c>
      <c r="B27" s="99">
        <v>68</v>
      </c>
      <c r="C27" s="99" t="s">
        <v>4149</v>
      </c>
      <c r="D27" s="99">
        <v>8</v>
      </c>
      <c r="E27" s="98" t="s">
        <v>4151</v>
      </c>
    </row>
    <row r="28" spans="1:6" ht="15">
      <c r="A28" s="98">
        <v>7</v>
      </c>
      <c r="B28" s="99">
        <v>22</v>
      </c>
      <c r="C28" s="99" t="s">
        <v>4149</v>
      </c>
      <c r="D28" s="99">
        <v>8</v>
      </c>
      <c r="E28" s="98" t="s">
        <v>4162</v>
      </c>
    </row>
    <row r="29" spans="1:6" ht="15">
      <c r="A29" s="70">
        <v>6</v>
      </c>
      <c r="B29" s="99">
        <v>25</v>
      </c>
      <c r="C29" s="70" t="s">
        <v>4155</v>
      </c>
      <c r="D29" s="99">
        <v>5</v>
      </c>
      <c r="E29" s="70" t="s">
        <v>4162</v>
      </c>
      <c r="F29" s="98"/>
    </row>
    <row r="30" spans="1:6" ht="15">
      <c r="A30" s="70">
        <v>4</v>
      </c>
      <c r="B30" s="99">
        <v>30</v>
      </c>
      <c r="C30" s="70" t="s">
        <v>4155</v>
      </c>
      <c r="D30" s="99">
        <v>4</v>
      </c>
      <c r="E30" s="70" t="s">
        <v>4162</v>
      </c>
      <c r="F30" s="98"/>
    </row>
    <row r="31" spans="1:6" ht="15">
      <c r="A31" s="70">
        <v>5</v>
      </c>
      <c r="B31" s="99">
        <v>23</v>
      </c>
      <c r="C31" s="70" t="s">
        <v>4155</v>
      </c>
      <c r="D31" s="99">
        <v>5</v>
      </c>
      <c r="E31" s="70" t="s">
        <v>4162</v>
      </c>
      <c r="F31" s="98"/>
    </row>
    <row r="32" spans="1:6" ht="15">
      <c r="A32" s="98">
        <v>10</v>
      </c>
      <c r="B32" s="99">
        <v>31</v>
      </c>
      <c r="C32" s="99" t="s">
        <v>4149</v>
      </c>
      <c r="D32" s="99">
        <v>6</v>
      </c>
      <c r="E32" s="98" t="s">
        <v>4162</v>
      </c>
    </row>
    <row r="33" spans="1:6" ht="15">
      <c r="A33" s="98">
        <v>10</v>
      </c>
      <c r="B33" s="99">
        <v>39</v>
      </c>
      <c r="C33" s="99" t="s">
        <v>4149</v>
      </c>
      <c r="D33" s="99">
        <v>4</v>
      </c>
      <c r="E33" s="98" t="s">
        <v>4162</v>
      </c>
      <c r="F33" s="98"/>
    </row>
    <row r="34" spans="1:6" ht="15">
      <c r="A34" s="70">
        <v>2</v>
      </c>
      <c r="B34" s="99">
        <v>44</v>
      </c>
      <c r="C34" s="70" t="s">
        <v>4155</v>
      </c>
      <c r="D34" s="99">
        <v>9</v>
      </c>
      <c r="E34" s="70" t="s">
        <v>4151</v>
      </c>
      <c r="F34" s="98"/>
    </row>
    <row r="35" spans="1:6" ht="15">
      <c r="A35" s="98">
        <v>3</v>
      </c>
      <c r="B35" s="99">
        <v>31</v>
      </c>
      <c r="C35" s="99" t="s">
        <v>4155</v>
      </c>
      <c r="D35" s="99">
        <v>10</v>
      </c>
      <c r="E35" s="98" t="s">
        <v>4150</v>
      </c>
      <c r="F35" s="98"/>
    </row>
    <row r="36" spans="1:6" ht="15">
      <c r="A36" s="98">
        <v>6</v>
      </c>
      <c r="B36" s="99">
        <v>34</v>
      </c>
      <c r="C36" s="99" t="s">
        <v>4155</v>
      </c>
      <c r="D36" s="99">
        <v>4</v>
      </c>
      <c r="E36" s="98" t="s">
        <v>4150</v>
      </c>
    </row>
    <row r="37" spans="1:6" ht="15">
      <c r="A37" s="98">
        <v>4</v>
      </c>
      <c r="B37" s="99">
        <v>23</v>
      </c>
      <c r="C37" s="99" t="s">
        <v>4149</v>
      </c>
      <c r="D37" s="99">
        <v>1</v>
      </c>
      <c r="E37" s="98" t="s">
        <v>4151</v>
      </c>
      <c r="F37" s="98"/>
    </row>
    <row r="38" spans="1:6" ht="15">
      <c r="A38" s="70">
        <v>5</v>
      </c>
      <c r="B38" s="99">
        <v>32</v>
      </c>
      <c r="C38" s="70" t="s">
        <v>4155</v>
      </c>
      <c r="D38" s="99">
        <v>1</v>
      </c>
      <c r="E38" s="70" t="s">
        <v>4162</v>
      </c>
      <c r="F38" s="98"/>
    </row>
    <row r="39" spans="1:6" ht="15">
      <c r="A39" s="70">
        <v>8</v>
      </c>
      <c r="B39" s="99">
        <v>22</v>
      </c>
      <c r="C39" s="70" t="s">
        <v>4155</v>
      </c>
      <c r="D39" s="99">
        <v>9</v>
      </c>
      <c r="E39" s="70" t="s">
        <v>4162</v>
      </c>
      <c r="F39" s="98"/>
    </row>
    <row r="40" spans="1:6" ht="15">
      <c r="A40" s="98">
        <v>4</v>
      </c>
      <c r="B40" s="99">
        <v>65</v>
      </c>
      <c r="C40" s="99" t="s">
        <v>4149</v>
      </c>
      <c r="D40" s="99">
        <v>9</v>
      </c>
      <c r="E40" s="98" t="s">
        <v>4162</v>
      </c>
    </row>
    <row r="41" spans="1:6" ht="15">
      <c r="A41" s="98">
        <v>6</v>
      </c>
      <c r="B41" s="99">
        <v>28</v>
      </c>
      <c r="C41" s="99" t="s">
        <v>4155</v>
      </c>
      <c r="D41" s="99">
        <v>5</v>
      </c>
      <c r="E41" s="98" t="s">
        <v>4150</v>
      </c>
      <c r="F41" s="98"/>
    </row>
    <row r="42" spans="1:6" ht="15">
      <c r="A42" s="98">
        <v>9</v>
      </c>
      <c r="B42" s="99">
        <v>25</v>
      </c>
      <c r="C42" s="99" t="s">
        <v>4149</v>
      </c>
      <c r="D42" s="99">
        <v>6</v>
      </c>
      <c r="E42" s="98" t="s">
        <v>4151</v>
      </c>
      <c r="F42" s="98"/>
    </row>
    <row r="43" spans="1:6" ht="15">
      <c r="A43" s="98">
        <v>12</v>
      </c>
      <c r="B43" s="99">
        <v>68</v>
      </c>
      <c r="C43" s="99" t="s">
        <v>4149</v>
      </c>
      <c r="D43" s="99">
        <v>3</v>
      </c>
      <c r="E43" s="98" t="s">
        <v>4162</v>
      </c>
      <c r="F43" s="98"/>
    </row>
    <row r="44" spans="1:6" ht="15">
      <c r="A44" s="70">
        <v>5</v>
      </c>
      <c r="B44" s="99">
        <v>31</v>
      </c>
      <c r="C44" s="70" t="s">
        <v>4155</v>
      </c>
      <c r="D44" s="99">
        <v>10</v>
      </c>
      <c r="E44" s="70" t="s">
        <v>4151</v>
      </c>
      <c r="F44" s="98"/>
    </row>
    <row r="45" spans="1:6" ht="15">
      <c r="A45" s="98">
        <v>11</v>
      </c>
      <c r="B45" s="99">
        <v>62</v>
      </c>
      <c r="C45" s="99" t="s">
        <v>4155</v>
      </c>
      <c r="D45" s="99">
        <v>10</v>
      </c>
      <c r="E45" s="98" t="s">
        <v>4150</v>
      </c>
      <c r="F45" s="98"/>
    </row>
    <row r="46" spans="1:6" ht="15">
      <c r="A46" s="98">
        <v>10</v>
      </c>
      <c r="B46" s="99">
        <v>59</v>
      </c>
      <c r="C46" s="99" t="s">
        <v>4149</v>
      </c>
      <c r="D46" s="99">
        <v>3</v>
      </c>
      <c r="E46" s="98" t="s">
        <v>4150</v>
      </c>
      <c r="F46" s="98"/>
    </row>
    <row r="47" spans="1:6" ht="15">
      <c r="A47" s="98">
        <v>3</v>
      </c>
      <c r="B47" s="99">
        <v>40</v>
      </c>
      <c r="C47" s="99" t="s">
        <v>4149</v>
      </c>
      <c r="D47" s="99">
        <v>5</v>
      </c>
      <c r="E47" s="98" t="s">
        <v>4150</v>
      </c>
    </row>
    <row r="48" spans="1:6" ht="15">
      <c r="A48" s="98">
        <v>12</v>
      </c>
      <c r="B48" s="99">
        <v>32</v>
      </c>
      <c r="C48" s="99" t="s">
        <v>4149</v>
      </c>
      <c r="D48" s="99">
        <v>7</v>
      </c>
      <c r="E48" s="98" t="s">
        <v>4150</v>
      </c>
    </row>
    <row r="49" spans="1:6" ht="15">
      <c r="A49" s="98">
        <v>6</v>
      </c>
      <c r="B49" s="99">
        <v>25</v>
      </c>
      <c r="C49" s="99" t="s">
        <v>4149</v>
      </c>
      <c r="D49" s="99">
        <v>8</v>
      </c>
      <c r="E49" s="98" t="s">
        <v>4150</v>
      </c>
      <c r="F49" s="98"/>
    </row>
    <row r="50" spans="1:6" ht="15">
      <c r="A50" s="98">
        <v>4</v>
      </c>
      <c r="B50" s="99">
        <v>31</v>
      </c>
      <c r="C50" s="70" t="s">
        <v>4155</v>
      </c>
      <c r="D50" s="99">
        <v>9</v>
      </c>
      <c r="E50" s="70" t="s">
        <v>4151</v>
      </c>
      <c r="F50" s="98"/>
    </row>
    <row r="51" spans="1:6" ht="15">
      <c r="A51" s="70">
        <v>6</v>
      </c>
      <c r="B51" s="99">
        <v>44</v>
      </c>
      <c r="C51" s="70" t="s">
        <v>4155</v>
      </c>
      <c r="D51" s="99">
        <v>3</v>
      </c>
      <c r="E51" s="70" t="s">
        <v>4162</v>
      </c>
      <c r="F51" s="98"/>
    </row>
    <row r="52" spans="1:6" ht="15">
      <c r="A52" s="70">
        <v>8</v>
      </c>
      <c r="B52" s="99">
        <v>28</v>
      </c>
      <c r="C52" s="70" t="s">
        <v>4155</v>
      </c>
      <c r="D52" s="99">
        <v>6</v>
      </c>
      <c r="E52" s="70" t="s">
        <v>4151</v>
      </c>
      <c r="F52" s="98"/>
    </row>
    <row r="53" spans="1:6" ht="15">
      <c r="A53" s="98">
        <v>7</v>
      </c>
      <c r="B53" s="99">
        <v>22</v>
      </c>
      <c r="C53" s="99" t="s">
        <v>4149</v>
      </c>
      <c r="D53" s="99">
        <v>9</v>
      </c>
      <c r="E53" s="98" t="s">
        <v>4151</v>
      </c>
    </row>
    <row r="54" spans="1:6" ht="15">
      <c r="A54" s="98">
        <v>11</v>
      </c>
      <c r="B54" s="99">
        <v>30</v>
      </c>
      <c r="C54" s="99" t="s">
        <v>4149</v>
      </c>
      <c r="D54" s="99">
        <v>7</v>
      </c>
      <c r="E54" s="98" t="s">
        <v>4150</v>
      </c>
      <c r="F54" s="98"/>
    </row>
    <row r="55" spans="1:6" ht="15">
      <c r="A55" s="98">
        <v>5</v>
      </c>
      <c r="B55" s="99">
        <v>25</v>
      </c>
      <c r="C55" s="99" t="s">
        <v>4149</v>
      </c>
      <c r="D55" s="99">
        <v>3</v>
      </c>
      <c r="E55" s="98" t="s">
        <v>4151</v>
      </c>
      <c r="F55" s="98"/>
    </row>
    <row r="56" spans="1:6" ht="15">
      <c r="A56" s="98">
        <v>10</v>
      </c>
      <c r="B56" s="99">
        <v>65</v>
      </c>
      <c r="C56" s="99" t="s">
        <v>4149</v>
      </c>
      <c r="D56" s="99">
        <v>9</v>
      </c>
      <c r="E56" s="98" t="s">
        <v>4162</v>
      </c>
      <c r="F56" s="98"/>
    </row>
    <row r="57" spans="1:6" ht="15">
      <c r="A57" s="98">
        <v>9</v>
      </c>
      <c r="B57" s="99">
        <v>25</v>
      </c>
      <c r="C57" s="99" t="s">
        <v>4149</v>
      </c>
      <c r="D57" s="99">
        <v>7</v>
      </c>
      <c r="E57" s="98" t="s">
        <v>4162</v>
      </c>
      <c r="F57" s="98"/>
    </row>
    <row r="58" spans="1:6" ht="15">
      <c r="A58" s="98">
        <v>4</v>
      </c>
      <c r="B58" s="99">
        <v>36</v>
      </c>
      <c r="C58" s="99" t="s">
        <v>4149</v>
      </c>
      <c r="D58" s="99">
        <v>3</v>
      </c>
      <c r="E58" s="98" t="s">
        <v>4151</v>
      </c>
    </row>
    <row r="59" spans="1:6" ht="15">
      <c r="A59" s="70">
        <v>8</v>
      </c>
      <c r="B59" s="99">
        <v>30</v>
      </c>
      <c r="C59" s="70" t="s">
        <v>4155</v>
      </c>
      <c r="D59" s="99">
        <v>9</v>
      </c>
      <c r="E59" s="70" t="s">
        <v>4151</v>
      </c>
      <c r="F59" s="98"/>
    </row>
    <row r="60" spans="1:6" ht="15">
      <c r="A60" s="98">
        <v>9</v>
      </c>
      <c r="B60" s="99">
        <v>51</v>
      </c>
      <c r="C60" s="99" t="s">
        <v>4149</v>
      </c>
      <c r="D60" s="99">
        <v>7</v>
      </c>
      <c r="E60" s="98" t="s">
        <v>4150</v>
      </c>
      <c r="F60" s="98"/>
    </row>
    <row r="61" spans="1:6" ht="15">
      <c r="A61" s="70">
        <v>5</v>
      </c>
      <c r="B61" s="99">
        <v>25</v>
      </c>
      <c r="C61" s="70" t="s">
        <v>4155</v>
      </c>
      <c r="D61" s="99">
        <v>3</v>
      </c>
      <c r="E61" s="70" t="s">
        <v>4162</v>
      </c>
      <c r="F61" s="98"/>
    </row>
    <row r="62" spans="1:6" ht="15">
      <c r="A62" s="98">
        <v>11</v>
      </c>
      <c r="B62" s="99">
        <v>30</v>
      </c>
      <c r="C62" s="99" t="s">
        <v>4149</v>
      </c>
      <c r="D62" s="99">
        <v>11</v>
      </c>
      <c r="E62" s="98" t="s">
        <v>4162</v>
      </c>
    </row>
    <row r="63" spans="1:6" ht="15">
      <c r="A63" s="98">
        <v>12</v>
      </c>
      <c r="B63" s="99">
        <v>25</v>
      </c>
      <c r="C63" s="99" t="s">
        <v>4149</v>
      </c>
      <c r="D63" s="99">
        <v>7</v>
      </c>
      <c r="E63" s="98" t="s">
        <v>4162</v>
      </c>
      <c r="F63" s="98"/>
    </row>
    <row r="64" spans="1:6" ht="15">
      <c r="A64" s="98">
        <v>11</v>
      </c>
      <c r="B64" s="99">
        <v>33</v>
      </c>
      <c r="C64" s="99" t="s">
        <v>4149</v>
      </c>
      <c r="D64" s="99">
        <v>8</v>
      </c>
      <c r="E64" s="98" t="s">
        <v>4162</v>
      </c>
      <c r="F64" s="98"/>
    </row>
    <row r="65" spans="1:6" ht="15">
      <c r="A65" s="98">
        <v>9</v>
      </c>
      <c r="B65" s="99">
        <v>41</v>
      </c>
      <c r="C65" s="99" t="s">
        <v>4149</v>
      </c>
      <c r="D65" s="99">
        <v>8</v>
      </c>
      <c r="E65" s="98" t="s">
        <v>4150</v>
      </c>
      <c r="F65" s="98"/>
    </row>
    <row r="66" spans="1:6" ht="15">
      <c r="A66" s="98">
        <v>10</v>
      </c>
      <c r="B66" s="99">
        <v>64</v>
      </c>
      <c r="C66" s="99" t="s">
        <v>4149</v>
      </c>
      <c r="D66" s="99">
        <v>7</v>
      </c>
      <c r="E66" s="98" t="s">
        <v>4162</v>
      </c>
      <c r="F66" s="98"/>
    </row>
    <row r="67" spans="1:6" ht="15">
      <c r="A67" s="98">
        <v>8</v>
      </c>
      <c r="B67" s="99">
        <v>51</v>
      </c>
      <c r="C67" s="99" t="s">
        <v>4149</v>
      </c>
      <c r="D67" s="99">
        <v>7</v>
      </c>
      <c r="E67" s="98" t="s">
        <v>4162</v>
      </c>
      <c r="F67" s="98"/>
    </row>
    <row r="68" spans="1:6" ht="15">
      <c r="A68" s="98">
        <v>8</v>
      </c>
      <c r="B68" s="99">
        <v>22</v>
      </c>
      <c r="C68" s="99" t="s">
        <v>4149</v>
      </c>
      <c r="D68" s="99">
        <v>6</v>
      </c>
      <c r="E68" s="98" t="s">
        <v>4150</v>
      </c>
      <c r="F68" s="98"/>
    </row>
    <row r="69" spans="1:6" ht="15">
      <c r="A69" s="70">
        <v>6</v>
      </c>
      <c r="B69" s="99">
        <v>31</v>
      </c>
      <c r="C69" s="70" t="s">
        <v>4155</v>
      </c>
      <c r="D69" s="99">
        <v>7</v>
      </c>
      <c r="E69" s="70" t="s">
        <v>4162</v>
      </c>
    </row>
    <row r="70" spans="1:6" ht="15">
      <c r="A70" s="98">
        <v>12</v>
      </c>
      <c r="B70" s="99">
        <v>22</v>
      </c>
      <c r="C70" s="99" t="s">
        <v>4149</v>
      </c>
      <c r="D70" s="99">
        <v>6</v>
      </c>
      <c r="E70" s="98" t="s">
        <v>4151</v>
      </c>
    </row>
    <row r="71" spans="1:6" ht="15">
      <c r="A71" s="98">
        <v>7</v>
      </c>
      <c r="B71" s="99">
        <v>39</v>
      </c>
      <c r="C71" s="99" t="s">
        <v>4149</v>
      </c>
      <c r="D71" s="99">
        <v>8</v>
      </c>
      <c r="E71" s="98" t="s">
        <v>4150</v>
      </c>
      <c r="F71" s="98"/>
    </row>
    <row r="72" spans="1:6" ht="15">
      <c r="A72" s="98">
        <v>8</v>
      </c>
      <c r="B72" s="99">
        <v>21</v>
      </c>
      <c r="C72" s="99" t="s">
        <v>4155</v>
      </c>
      <c r="D72" s="99">
        <v>10</v>
      </c>
      <c r="E72" s="98" t="s">
        <v>4150</v>
      </c>
      <c r="F72" s="98"/>
    </row>
    <row r="73" spans="1:6" ht="15">
      <c r="A73" s="98">
        <v>3</v>
      </c>
      <c r="B73" s="99">
        <v>63</v>
      </c>
      <c r="C73" s="99" t="s">
        <v>4149</v>
      </c>
      <c r="D73" s="99">
        <v>5</v>
      </c>
      <c r="E73" s="98" t="s">
        <v>4151</v>
      </c>
      <c r="F73" s="98"/>
    </row>
    <row r="74" spans="1:6" ht="15">
      <c r="A74" s="70">
        <v>5</v>
      </c>
      <c r="B74" s="99">
        <v>21</v>
      </c>
      <c r="C74" s="70" t="s">
        <v>4155</v>
      </c>
      <c r="D74" s="99">
        <v>3</v>
      </c>
      <c r="E74" s="70" t="s">
        <v>4162</v>
      </c>
    </row>
    <row r="75" spans="1:6" ht="15">
      <c r="A75" s="98">
        <v>9</v>
      </c>
      <c r="B75" s="99">
        <v>44</v>
      </c>
      <c r="C75" s="99" t="s">
        <v>4149</v>
      </c>
      <c r="D75" s="99">
        <v>6</v>
      </c>
      <c r="E75" s="98" t="s">
        <v>4150</v>
      </c>
      <c r="F75" s="98"/>
    </row>
    <row r="76" spans="1:6" ht="15">
      <c r="A76" s="70">
        <v>8</v>
      </c>
      <c r="B76" s="99">
        <v>63</v>
      </c>
      <c r="C76" s="70" t="s">
        <v>4155</v>
      </c>
      <c r="D76" s="99">
        <v>2</v>
      </c>
      <c r="E76" s="70" t="s">
        <v>4162</v>
      </c>
      <c r="F76" s="98"/>
    </row>
    <row r="77" spans="1:6" ht="15">
      <c r="A77" s="98">
        <v>7</v>
      </c>
      <c r="B77" s="99">
        <v>25</v>
      </c>
      <c r="C77" s="99" t="s">
        <v>4149</v>
      </c>
      <c r="D77" s="99">
        <v>10</v>
      </c>
      <c r="E77" s="98" t="s">
        <v>4162</v>
      </c>
      <c r="F77" s="98"/>
    </row>
    <row r="78" spans="1:6" ht="15">
      <c r="A78" s="98">
        <v>6</v>
      </c>
      <c r="B78" s="99">
        <v>32</v>
      </c>
      <c r="C78" s="99" t="s">
        <v>4149</v>
      </c>
      <c r="D78" s="99">
        <v>4</v>
      </c>
      <c r="E78" s="98" t="s">
        <v>4162</v>
      </c>
    </row>
    <row r="79" spans="1:6" ht="15">
      <c r="A79" s="98">
        <v>5</v>
      </c>
      <c r="B79" s="99">
        <v>28</v>
      </c>
      <c r="C79" s="99" t="s">
        <v>4155</v>
      </c>
      <c r="D79" s="99">
        <v>5</v>
      </c>
      <c r="E79" s="98" t="s">
        <v>4162</v>
      </c>
      <c r="F79" s="98"/>
    </row>
    <row r="80" spans="1:6" ht="15">
      <c r="A80" s="98">
        <v>7</v>
      </c>
      <c r="B80" s="99">
        <v>23</v>
      </c>
      <c r="C80" s="99" t="s">
        <v>4149</v>
      </c>
      <c r="D80" s="99">
        <v>7</v>
      </c>
      <c r="E80" s="98" t="s">
        <v>4162</v>
      </c>
      <c r="F80" s="98"/>
    </row>
    <row r="81" spans="1:6" ht="15">
      <c r="A81" s="98">
        <v>12</v>
      </c>
      <c r="B81" s="99">
        <v>23</v>
      </c>
      <c r="C81" s="99" t="s">
        <v>4149</v>
      </c>
      <c r="D81" s="99">
        <v>7</v>
      </c>
      <c r="E81" s="98" t="s">
        <v>4151</v>
      </c>
      <c r="F81" s="98"/>
    </row>
    <row r="82" spans="1:6" ht="15">
      <c r="A82" s="98">
        <v>2</v>
      </c>
      <c r="B82" s="99">
        <v>68</v>
      </c>
      <c r="C82" s="99" t="s">
        <v>4149</v>
      </c>
      <c r="D82" s="99">
        <v>3</v>
      </c>
      <c r="E82" s="98" t="s">
        <v>4162</v>
      </c>
      <c r="F82" s="98"/>
    </row>
    <row r="83" spans="1:6" ht="15">
      <c r="A83" s="70">
        <v>5</v>
      </c>
      <c r="B83" s="99">
        <v>28</v>
      </c>
      <c r="C83" s="70" t="s">
        <v>4155</v>
      </c>
      <c r="D83" s="99">
        <v>1</v>
      </c>
      <c r="E83" s="70" t="s">
        <v>4162</v>
      </c>
    </row>
    <row r="84" spans="1:6" ht="15">
      <c r="A84" s="98">
        <v>10</v>
      </c>
      <c r="B84" s="99">
        <v>59</v>
      </c>
      <c r="C84" s="99" t="s">
        <v>4149</v>
      </c>
      <c r="D84" s="99">
        <v>8</v>
      </c>
      <c r="E84" s="98" t="s">
        <v>4162</v>
      </c>
      <c r="F84" s="98"/>
    </row>
    <row r="85" spans="1:6" ht="15">
      <c r="A85" s="70">
        <v>5</v>
      </c>
      <c r="B85" s="99">
        <v>25</v>
      </c>
      <c r="C85" s="70" t="s">
        <v>4155</v>
      </c>
      <c r="D85" s="99">
        <v>9</v>
      </c>
      <c r="E85" s="70" t="s">
        <v>4162</v>
      </c>
      <c r="F85" s="98"/>
    </row>
    <row r="86" spans="1:6" ht="15">
      <c r="A86" s="98">
        <v>8</v>
      </c>
      <c r="B86" s="99">
        <v>25</v>
      </c>
      <c r="C86" s="99" t="s">
        <v>4149</v>
      </c>
      <c r="D86" s="99">
        <v>10</v>
      </c>
      <c r="E86" s="98" t="s">
        <v>4162</v>
      </c>
      <c r="F86" s="98"/>
    </row>
    <row r="87" spans="1:6" ht="15">
      <c r="A87" s="70">
        <v>8</v>
      </c>
      <c r="B87" s="99">
        <v>22</v>
      </c>
      <c r="C87" s="70" t="s">
        <v>4155</v>
      </c>
      <c r="D87" s="99">
        <v>9</v>
      </c>
      <c r="E87" s="70" t="s">
        <v>4162</v>
      </c>
    </row>
    <row r="88" spans="1:6" ht="15">
      <c r="A88" s="70">
        <v>5</v>
      </c>
      <c r="B88" s="99">
        <v>22</v>
      </c>
      <c r="C88" s="70" t="s">
        <v>4155</v>
      </c>
      <c r="D88" s="99">
        <v>5</v>
      </c>
      <c r="E88" s="70" t="s">
        <v>4162</v>
      </c>
      <c r="F88" s="98"/>
    </row>
    <row r="89" spans="1:6" ht="15">
      <c r="A89" s="98">
        <v>6</v>
      </c>
      <c r="B89" s="99">
        <v>63</v>
      </c>
      <c r="C89" s="70" t="s">
        <v>4155</v>
      </c>
      <c r="D89" s="99">
        <v>9</v>
      </c>
      <c r="E89" s="70" t="s">
        <v>4151</v>
      </c>
      <c r="F89" s="98"/>
    </row>
    <row r="90" spans="1:6" ht="15">
      <c r="A90" s="98">
        <v>11</v>
      </c>
      <c r="B90" s="99">
        <v>70</v>
      </c>
      <c r="C90" s="99" t="s">
        <v>4149</v>
      </c>
      <c r="D90" s="99">
        <v>8</v>
      </c>
      <c r="E90" s="98" t="s">
        <v>4162</v>
      </c>
      <c r="F90" s="98"/>
    </row>
    <row r="91" spans="1:6" ht="15">
      <c r="A91" s="98">
        <v>6</v>
      </c>
      <c r="B91" s="99">
        <v>62</v>
      </c>
      <c r="C91" s="70" t="s">
        <v>4155</v>
      </c>
      <c r="D91" s="99">
        <v>4</v>
      </c>
      <c r="E91" s="70" t="s">
        <v>4151</v>
      </c>
    </row>
    <row r="92" spans="1:6" ht="15">
      <c r="A92" s="98">
        <v>9</v>
      </c>
      <c r="B92" s="99">
        <v>22</v>
      </c>
      <c r="C92" s="99" t="s">
        <v>4149</v>
      </c>
      <c r="D92" s="99">
        <v>6</v>
      </c>
      <c r="E92" s="98" t="s">
        <v>4150</v>
      </c>
      <c r="F92" s="98"/>
    </row>
    <row r="93" spans="1:6" ht="15">
      <c r="A93" s="98">
        <v>8</v>
      </c>
      <c r="B93" s="99">
        <v>31</v>
      </c>
      <c r="C93" s="99" t="s">
        <v>4149</v>
      </c>
      <c r="D93" s="99">
        <v>6</v>
      </c>
      <c r="E93" s="98" t="s">
        <v>4162</v>
      </c>
      <c r="F93" s="98"/>
    </row>
    <row r="94" spans="1:6" ht="15">
      <c r="A94" s="70">
        <v>5</v>
      </c>
      <c r="B94" s="99">
        <v>28</v>
      </c>
      <c r="C94" s="70" t="s">
        <v>4155</v>
      </c>
      <c r="D94" s="99">
        <v>5</v>
      </c>
      <c r="E94" s="70" t="s">
        <v>4151</v>
      </c>
      <c r="F94" s="98"/>
    </row>
    <row r="95" spans="1:6" ht="15">
      <c r="A95" s="98">
        <v>2</v>
      </c>
      <c r="B95" s="99">
        <v>28</v>
      </c>
      <c r="C95" s="99" t="s">
        <v>4149</v>
      </c>
      <c r="D95" s="99">
        <v>3</v>
      </c>
      <c r="E95" s="98" t="s">
        <v>4151</v>
      </c>
    </row>
    <row r="96" spans="1:6" ht="15">
      <c r="A96" s="98">
        <v>4</v>
      </c>
      <c r="B96" s="99">
        <v>30</v>
      </c>
      <c r="C96" s="99" t="s">
        <v>4149</v>
      </c>
      <c r="D96" s="99">
        <v>9</v>
      </c>
      <c r="E96" s="98" t="s">
        <v>4162</v>
      </c>
      <c r="F96" s="98"/>
    </row>
    <row r="97" spans="1:6" ht="15">
      <c r="A97" s="70">
        <v>3</v>
      </c>
      <c r="B97" s="99">
        <v>62</v>
      </c>
      <c r="C97" s="70" t="s">
        <v>4155</v>
      </c>
      <c r="D97" s="99">
        <v>9</v>
      </c>
      <c r="E97" s="70" t="s">
        <v>4151</v>
      </c>
      <c r="F97" s="98"/>
    </row>
    <row r="98" spans="1:6" ht="15">
      <c r="A98" s="70">
        <v>6</v>
      </c>
      <c r="B98" s="99">
        <v>31</v>
      </c>
      <c r="C98" s="70" t="s">
        <v>4155</v>
      </c>
      <c r="D98" s="99">
        <v>4</v>
      </c>
      <c r="E98" s="70" t="s">
        <v>4151</v>
      </c>
      <c r="F98" s="98"/>
    </row>
    <row r="99" spans="1:6" ht="15">
      <c r="A99" s="98">
        <v>11</v>
      </c>
      <c r="B99" s="99">
        <v>51</v>
      </c>
      <c r="C99" s="99" t="s">
        <v>4149</v>
      </c>
      <c r="D99" s="99">
        <v>6</v>
      </c>
      <c r="E99" s="98" t="s">
        <v>4151</v>
      </c>
      <c r="F99" s="98"/>
    </row>
    <row r="100" spans="1:6" ht="15">
      <c r="A100" s="70">
        <v>4</v>
      </c>
      <c r="B100" s="99">
        <v>29</v>
      </c>
      <c r="C100" s="70" t="s">
        <v>4155</v>
      </c>
      <c r="D100" s="99">
        <v>8</v>
      </c>
      <c r="E100" s="70" t="s">
        <v>4162</v>
      </c>
      <c r="F100" s="98"/>
    </row>
    <row r="101" spans="1:6" ht="15">
      <c r="A101" s="98">
        <v>5</v>
      </c>
      <c r="B101" s="99">
        <v>59</v>
      </c>
      <c r="C101" s="99" t="s">
        <v>4149</v>
      </c>
      <c r="D101" s="99">
        <v>8</v>
      </c>
      <c r="E101" s="98" t="s">
        <v>4162</v>
      </c>
      <c r="F101" s="98"/>
    </row>
    <row r="102" spans="1:6" ht="15">
      <c r="A102" s="98">
        <v>9</v>
      </c>
      <c r="B102" s="99">
        <v>40</v>
      </c>
      <c r="C102" s="99" t="s">
        <v>4149</v>
      </c>
      <c r="D102" s="99">
        <v>9</v>
      </c>
      <c r="E102" s="98" t="s">
        <v>4150</v>
      </c>
      <c r="F102" s="98"/>
    </row>
    <row r="103" spans="1:6" ht="15">
      <c r="A103" s="70">
        <v>4</v>
      </c>
      <c r="B103" s="99">
        <v>25</v>
      </c>
      <c r="C103" s="70" t="s">
        <v>4155</v>
      </c>
      <c r="D103" s="99">
        <v>2</v>
      </c>
      <c r="E103" s="70" t="s">
        <v>4162</v>
      </c>
    </row>
    <row r="104" spans="1:6" ht="15">
      <c r="A104" s="98">
        <v>6</v>
      </c>
      <c r="B104" s="99">
        <v>28</v>
      </c>
      <c r="C104" s="99" t="s">
        <v>4149</v>
      </c>
      <c r="D104" s="99">
        <v>3</v>
      </c>
      <c r="E104" s="98" t="s">
        <v>4151</v>
      </c>
    </row>
    <row r="105" spans="1:6" ht="15">
      <c r="A105" s="70">
        <v>3</v>
      </c>
      <c r="B105" s="99">
        <v>62</v>
      </c>
      <c r="C105" s="70" t="s">
        <v>4155</v>
      </c>
      <c r="D105" s="99">
        <v>10</v>
      </c>
      <c r="E105" s="70" t="s">
        <v>4151</v>
      </c>
      <c r="F105" s="98"/>
    </row>
    <row r="106" spans="1:6" ht="15">
      <c r="A106" s="98">
        <v>10</v>
      </c>
      <c r="B106" s="99">
        <v>30</v>
      </c>
      <c r="C106" s="99" t="s">
        <v>4149</v>
      </c>
      <c r="D106" s="99">
        <v>9</v>
      </c>
      <c r="E106" s="98" t="s">
        <v>4162</v>
      </c>
      <c r="F106" s="98"/>
    </row>
    <row r="107" spans="1:6" ht="15">
      <c r="A107" s="98">
        <v>1</v>
      </c>
      <c r="B107" s="99">
        <v>36</v>
      </c>
      <c r="C107" s="99" t="s">
        <v>4149</v>
      </c>
      <c r="D107" s="99">
        <v>1</v>
      </c>
      <c r="E107" s="98" t="s">
        <v>4151</v>
      </c>
      <c r="F107" s="98"/>
    </row>
    <row r="108" spans="1:6" ht="15">
      <c r="A108" s="98">
        <v>6</v>
      </c>
      <c r="B108" s="99">
        <v>62</v>
      </c>
      <c r="C108" s="99" t="s">
        <v>4155</v>
      </c>
      <c r="D108" s="99">
        <v>6</v>
      </c>
      <c r="E108" s="98" t="s">
        <v>4150</v>
      </c>
    </row>
    <row r="109" spans="1:6" ht="15">
      <c r="A109" s="98">
        <v>12</v>
      </c>
      <c r="B109" s="99">
        <v>28</v>
      </c>
      <c r="C109" s="99" t="s">
        <v>4155</v>
      </c>
      <c r="D109" s="99">
        <v>5</v>
      </c>
      <c r="E109" s="98" t="s">
        <v>4150</v>
      </c>
      <c r="F109" s="98"/>
    </row>
    <row r="110" spans="1:6" ht="15">
      <c r="A110" s="98">
        <v>1</v>
      </c>
      <c r="B110" s="99">
        <v>39</v>
      </c>
      <c r="C110" s="99" t="s">
        <v>4149</v>
      </c>
      <c r="D110" s="99">
        <v>6</v>
      </c>
      <c r="E110" s="98" t="s">
        <v>4162</v>
      </c>
      <c r="F110" s="98"/>
    </row>
    <row r="111" spans="1:6" ht="15">
      <c r="A111" s="98">
        <v>11</v>
      </c>
      <c r="B111" s="99">
        <v>34</v>
      </c>
      <c r="C111" s="99" t="s">
        <v>4155</v>
      </c>
      <c r="D111" s="99">
        <v>9</v>
      </c>
      <c r="E111" s="98" t="s">
        <v>4150</v>
      </c>
      <c r="F111" s="98"/>
    </row>
    <row r="112" spans="1:6" ht="15">
      <c r="A112" s="98">
        <v>4</v>
      </c>
      <c r="B112" s="99">
        <v>22</v>
      </c>
      <c r="C112" s="99" t="s">
        <v>4149</v>
      </c>
      <c r="D112" s="99">
        <v>2</v>
      </c>
      <c r="E112" s="98" t="s">
        <v>4150</v>
      </c>
    </row>
    <row r="113" spans="1:6" ht="15">
      <c r="A113" s="98">
        <v>1</v>
      </c>
      <c r="B113" s="99">
        <v>29</v>
      </c>
      <c r="C113" s="99" t="s">
        <v>4149</v>
      </c>
      <c r="D113" s="99">
        <v>2</v>
      </c>
      <c r="E113" s="98" t="s">
        <v>4150</v>
      </c>
      <c r="F113" s="98"/>
    </row>
    <row r="114" spans="1:6" ht="15">
      <c r="A114" s="70">
        <v>2</v>
      </c>
      <c r="B114" s="99">
        <v>22</v>
      </c>
      <c r="C114" s="70" t="s">
        <v>4155</v>
      </c>
      <c r="D114" s="99">
        <v>1</v>
      </c>
      <c r="E114" s="70" t="s">
        <v>4162</v>
      </c>
    </row>
    <row r="115" spans="1:6" ht="15">
      <c r="A115" s="98">
        <v>1</v>
      </c>
      <c r="B115" s="99">
        <v>32</v>
      </c>
      <c r="C115" s="99" t="s">
        <v>4149</v>
      </c>
      <c r="D115" s="99">
        <v>4</v>
      </c>
      <c r="E115" s="98" t="s">
        <v>4162</v>
      </c>
    </row>
    <row r="116" spans="1:6" ht="15">
      <c r="A116" s="98">
        <v>6</v>
      </c>
      <c r="B116" s="99">
        <v>44</v>
      </c>
      <c r="C116" s="99" t="s">
        <v>4149</v>
      </c>
      <c r="D116" s="99">
        <v>6</v>
      </c>
      <c r="E116" s="98" t="s">
        <v>4150</v>
      </c>
    </row>
    <row r="117" spans="1:6" ht="15">
      <c r="A117" s="70">
        <v>3</v>
      </c>
      <c r="B117" s="99">
        <v>22</v>
      </c>
      <c r="C117" s="70" t="s">
        <v>4155</v>
      </c>
      <c r="D117" s="99">
        <v>2</v>
      </c>
      <c r="E117" s="70" t="s">
        <v>4162</v>
      </c>
    </row>
    <row r="118" spans="1:6" ht="15">
      <c r="A118" s="98">
        <v>5</v>
      </c>
      <c r="B118" s="99">
        <v>22</v>
      </c>
      <c r="C118" s="99" t="s">
        <v>4149</v>
      </c>
      <c r="D118" s="99">
        <v>8</v>
      </c>
      <c r="E118" s="98" t="s">
        <v>4150</v>
      </c>
    </row>
    <row r="119" spans="1:6" ht="15">
      <c r="A119" s="98">
        <v>4</v>
      </c>
      <c r="B119" s="99">
        <v>59</v>
      </c>
      <c r="C119" s="99" t="s">
        <v>4149</v>
      </c>
      <c r="D119" s="99">
        <v>6</v>
      </c>
      <c r="E119" s="98" t="s">
        <v>4151</v>
      </c>
    </row>
    <row r="120" spans="1:6" ht="15">
      <c r="A120" s="98">
        <v>9</v>
      </c>
      <c r="B120" s="99">
        <v>51</v>
      </c>
      <c r="C120" s="99" t="s">
        <v>4149</v>
      </c>
      <c r="D120" s="99">
        <v>4</v>
      </c>
      <c r="E120" s="98" t="s">
        <v>4162</v>
      </c>
    </row>
    <row r="121" spans="1:6" ht="15">
      <c r="A121" s="98">
        <v>6</v>
      </c>
      <c r="B121" s="99">
        <v>62</v>
      </c>
      <c r="C121" s="99" t="s">
        <v>4155</v>
      </c>
      <c r="D121" s="99">
        <v>5</v>
      </c>
      <c r="E121" s="98" t="s">
        <v>4150</v>
      </c>
    </row>
    <row r="122" spans="1:6" ht="15">
      <c r="A122" s="98">
        <v>5</v>
      </c>
      <c r="B122" s="99">
        <v>39</v>
      </c>
      <c r="C122" s="99" t="s">
        <v>4149</v>
      </c>
      <c r="D122" s="99">
        <v>7</v>
      </c>
      <c r="E122" s="98" t="s">
        <v>4151</v>
      </c>
    </row>
    <row r="123" spans="1:6" ht="15">
      <c r="A123" s="98">
        <v>12</v>
      </c>
      <c r="B123" s="99">
        <v>31</v>
      </c>
      <c r="C123" s="99" t="s">
        <v>4149</v>
      </c>
      <c r="D123" s="99">
        <v>6</v>
      </c>
      <c r="E123" s="98" t="s">
        <v>4150</v>
      </c>
    </row>
    <row r="124" spans="1:6" ht="15">
      <c r="A124" s="98">
        <v>12</v>
      </c>
      <c r="B124" s="99">
        <v>23</v>
      </c>
      <c r="C124" s="99" t="s">
        <v>4149</v>
      </c>
      <c r="D124" s="99">
        <v>8</v>
      </c>
      <c r="E124" s="98" t="s">
        <v>4151</v>
      </c>
    </row>
    <row r="125" spans="1:6" ht="15">
      <c r="A125" s="98">
        <v>9</v>
      </c>
      <c r="B125" s="99">
        <v>29</v>
      </c>
      <c r="C125" s="99" t="s">
        <v>4149</v>
      </c>
      <c r="D125" s="99">
        <v>7</v>
      </c>
      <c r="E125" s="98" t="s">
        <v>4151</v>
      </c>
    </row>
    <row r="126" spans="1:6" ht="15">
      <c r="A126" s="70">
        <v>4</v>
      </c>
      <c r="B126" s="99">
        <v>31</v>
      </c>
      <c r="C126" s="70" t="s">
        <v>4155</v>
      </c>
      <c r="D126" s="99">
        <v>9</v>
      </c>
      <c r="E126" s="70" t="s">
        <v>4151</v>
      </c>
    </row>
    <row r="127" spans="1:6" ht="15">
      <c r="A127" s="98">
        <v>12</v>
      </c>
      <c r="B127" s="99">
        <v>51</v>
      </c>
      <c r="C127" s="99" t="s">
        <v>4149</v>
      </c>
      <c r="D127" s="99">
        <v>8</v>
      </c>
      <c r="E127" s="98" t="s">
        <v>4151</v>
      </c>
    </row>
    <row r="128" spans="1:6" ht="15">
      <c r="A128" s="98">
        <v>7</v>
      </c>
      <c r="B128" s="99">
        <v>25</v>
      </c>
      <c r="C128" s="99" t="s">
        <v>4149</v>
      </c>
      <c r="D128" s="99">
        <v>8</v>
      </c>
      <c r="E128" s="98" t="s">
        <v>4150</v>
      </c>
    </row>
    <row r="129" spans="1:6" ht="15">
      <c r="A129" s="98">
        <v>12</v>
      </c>
      <c r="B129" s="99">
        <v>21</v>
      </c>
      <c r="C129" s="99" t="s">
        <v>4155</v>
      </c>
      <c r="D129" s="99">
        <v>2</v>
      </c>
      <c r="E129" s="98" t="s">
        <v>4150</v>
      </c>
    </row>
    <row r="130" spans="1:6" ht="15">
      <c r="A130" s="98">
        <v>7</v>
      </c>
      <c r="B130" s="99">
        <v>28</v>
      </c>
      <c r="C130" s="99" t="s">
        <v>4149</v>
      </c>
      <c r="D130" s="99">
        <v>3</v>
      </c>
      <c r="E130" s="98" t="s">
        <v>4151</v>
      </c>
      <c r="F130" s="98"/>
    </row>
    <row r="131" spans="1:6" ht="15">
      <c r="A131" s="98">
        <v>7</v>
      </c>
      <c r="B131" s="99">
        <v>22</v>
      </c>
      <c r="C131" s="99" t="s">
        <v>4149</v>
      </c>
      <c r="D131" s="99">
        <v>8</v>
      </c>
      <c r="E131" s="98" t="s">
        <v>4162</v>
      </c>
      <c r="F131" s="98"/>
    </row>
    <row r="132" spans="1:6" ht="15">
      <c r="A132" s="98">
        <v>9</v>
      </c>
      <c r="B132" s="99">
        <v>29</v>
      </c>
      <c r="C132" s="99" t="s">
        <v>4149</v>
      </c>
      <c r="D132" s="99">
        <v>4</v>
      </c>
      <c r="E132" s="98" t="s">
        <v>4150</v>
      </c>
      <c r="F132" s="98"/>
    </row>
    <row r="133" spans="1:6" ht="15">
      <c r="A133" s="98">
        <v>9</v>
      </c>
      <c r="B133" s="99">
        <v>39</v>
      </c>
      <c r="C133" s="99" t="s">
        <v>4149</v>
      </c>
      <c r="D133" s="99">
        <v>5</v>
      </c>
      <c r="E133" s="98" t="s">
        <v>4162</v>
      </c>
      <c r="F133" s="98"/>
    </row>
    <row r="134" spans="1:6" ht="15">
      <c r="A134" s="98">
        <v>8</v>
      </c>
      <c r="B134" s="99">
        <v>62</v>
      </c>
      <c r="C134" s="70" t="s">
        <v>4155</v>
      </c>
      <c r="D134" s="99">
        <v>9</v>
      </c>
      <c r="E134" s="70" t="s">
        <v>4151</v>
      </c>
      <c r="F134" s="98"/>
    </row>
    <row r="135" spans="1:6" ht="15">
      <c r="A135" s="98">
        <v>5</v>
      </c>
      <c r="B135" s="99">
        <v>41</v>
      </c>
      <c r="C135" s="99" t="s">
        <v>4149</v>
      </c>
      <c r="D135" s="99">
        <v>4</v>
      </c>
      <c r="E135" s="98" t="s">
        <v>4150</v>
      </c>
      <c r="F135" s="98"/>
    </row>
    <row r="136" spans="1:6" ht="15">
      <c r="A136" s="70">
        <v>5</v>
      </c>
      <c r="B136" s="99">
        <v>21</v>
      </c>
      <c r="C136" s="70" t="s">
        <v>4155</v>
      </c>
      <c r="D136" s="99">
        <v>4</v>
      </c>
      <c r="E136" s="70" t="s">
        <v>4162</v>
      </c>
      <c r="F136" s="98"/>
    </row>
    <row r="137" spans="1:6" ht="15">
      <c r="A137" s="98">
        <v>12</v>
      </c>
      <c r="B137" s="99">
        <v>62</v>
      </c>
      <c r="C137" s="70" t="s">
        <v>4155</v>
      </c>
      <c r="D137" s="99">
        <v>5</v>
      </c>
      <c r="E137" s="70" t="s">
        <v>4151</v>
      </c>
      <c r="F137" s="98"/>
    </row>
    <row r="138" spans="1:6" ht="15">
      <c r="A138" s="98">
        <v>9</v>
      </c>
      <c r="B138" s="99">
        <v>25</v>
      </c>
      <c r="C138" s="99" t="s">
        <v>4149</v>
      </c>
      <c r="D138" s="99">
        <v>7</v>
      </c>
      <c r="E138" s="98" t="s">
        <v>4151</v>
      </c>
      <c r="F138" s="98"/>
    </row>
    <row r="139" spans="1:6" ht="15">
      <c r="A139" s="98">
        <v>10</v>
      </c>
      <c r="B139" s="99">
        <v>44</v>
      </c>
      <c r="C139" s="99" t="s">
        <v>4149</v>
      </c>
      <c r="D139" s="99">
        <v>6</v>
      </c>
      <c r="E139" s="98" t="s">
        <v>4150</v>
      </c>
      <c r="F139" s="98"/>
    </row>
    <row r="140" spans="1:6" ht="15">
      <c r="A140" s="98">
        <v>5</v>
      </c>
      <c r="B140" s="99">
        <v>31</v>
      </c>
      <c r="C140" s="99" t="s">
        <v>4155</v>
      </c>
      <c r="D140" s="99">
        <v>6</v>
      </c>
      <c r="E140" s="98" t="s">
        <v>4150</v>
      </c>
      <c r="F140" s="98"/>
    </row>
    <row r="141" spans="1:6" ht="15">
      <c r="A141" s="70">
        <v>5</v>
      </c>
      <c r="B141" s="99">
        <v>63</v>
      </c>
      <c r="C141" s="70" t="s">
        <v>4155</v>
      </c>
      <c r="D141" s="99">
        <v>4</v>
      </c>
      <c r="E141" s="70" t="s">
        <v>4151</v>
      </c>
      <c r="F141" s="98"/>
    </row>
    <row r="142" spans="1:6" ht="15">
      <c r="A142" s="98">
        <v>5</v>
      </c>
      <c r="B142" s="99">
        <v>28</v>
      </c>
      <c r="C142" s="99" t="s">
        <v>4155</v>
      </c>
      <c r="D142" s="99">
        <v>9</v>
      </c>
      <c r="E142" s="98" t="s">
        <v>4162</v>
      </c>
      <c r="F142" s="98"/>
    </row>
    <row r="143" spans="1:6" ht="15">
      <c r="A143" s="98">
        <v>3</v>
      </c>
      <c r="B143" s="99">
        <v>36</v>
      </c>
      <c r="C143" s="99" t="s">
        <v>4149</v>
      </c>
      <c r="D143" s="99">
        <v>1</v>
      </c>
      <c r="E143" s="98" t="s">
        <v>4151</v>
      </c>
      <c r="F143" s="98"/>
    </row>
    <row r="144" spans="1:6" ht="15">
      <c r="A144" s="70">
        <v>6</v>
      </c>
      <c r="B144" s="99">
        <v>23</v>
      </c>
      <c r="C144" s="70" t="s">
        <v>4155</v>
      </c>
      <c r="D144" s="99">
        <v>10</v>
      </c>
      <c r="E144" s="70" t="s">
        <v>4151</v>
      </c>
      <c r="F144" s="98"/>
    </row>
    <row r="145" spans="1:6" ht="15">
      <c r="A145" s="70">
        <v>5</v>
      </c>
      <c r="B145" s="99">
        <v>28</v>
      </c>
      <c r="C145" s="70" t="s">
        <v>4155</v>
      </c>
      <c r="D145" s="99">
        <v>5</v>
      </c>
      <c r="E145" s="70" t="s">
        <v>4162</v>
      </c>
      <c r="F145" s="98"/>
    </row>
    <row r="146" spans="1:6" ht="15">
      <c r="A146" s="98">
        <v>6</v>
      </c>
      <c r="B146" s="99">
        <v>30</v>
      </c>
      <c r="C146" s="70" t="s">
        <v>4155</v>
      </c>
      <c r="D146" s="99">
        <v>5</v>
      </c>
      <c r="E146" s="70" t="s">
        <v>4151</v>
      </c>
      <c r="F146" s="98"/>
    </row>
    <row r="147" spans="1:6" ht="15">
      <c r="A147" s="70">
        <v>4</v>
      </c>
      <c r="B147" s="99">
        <v>21</v>
      </c>
      <c r="C147" s="70" t="s">
        <v>4155</v>
      </c>
      <c r="D147" s="99">
        <v>6</v>
      </c>
      <c r="E147" s="70" t="s">
        <v>4151</v>
      </c>
      <c r="F147" s="98"/>
    </row>
    <row r="148" spans="1:6" ht="15">
      <c r="A148" s="98">
        <v>9</v>
      </c>
      <c r="B148" s="99">
        <v>39</v>
      </c>
      <c r="C148" s="99" t="s">
        <v>4149</v>
      </c>
      <c r="D148" s="99">
        <v>6</v>
      </c>
      <c r="E148" s="98" t="s">
        <v>4162</v>
      </c>
      <c r="F148" s="98"/>
    </row>
    <row r="149" spans="1:6" ht="15">
      <c r="A149" s="98">
        <v>7</v>
      </c>
      <c r="B149" s="99">
        <v>25</v>
      </c>
      <c r="C149" s="99" t="s">
        <v>4149</v>
      </c>
      <c r="D149" s="99">
        <v>7</v>
      </c>
      <c r="E149" s="98" t="s">
        <v>4151</v>
      </c>
      <c r="F149" s="98"/>
    </row>
    <row r="150" spans="1:6" ht="15">
      <c r="A150" s="98">
        <v>7</v>
      </c>
      <c r="B150" s="99">
        <v>25</v>
      </c>
      <c r="C150" s="99" t="s">
        <v>4149</v>
      </c>
      <c r="D150" s="99">
        <v>8</v>
      </c>
      <c r="E150" s="98" t="s">
        <v>4151</v>
      </c>
      <c r="F150" s="98"/>
    </row>
    <row r="151" spans="1:6" ht="15">
      <c r="A151" s="98">
        <v>1</v>
      </c>
      <c r="B151" s="99">
        <v>33</v>
      </c>
      <c r="C151" s="99" t="s">
        <v>4149</v>
      </c>
      <c r="D151" s="99">
        <v>3</v>
      </c>
      <c r="E151" s="98" t="s">
        <v>4162</v>
      </c>
      <c r="F151" s="98"/>
    </row>
    <row r="152" spans="1:6" ht="15">
      <c r="A152" s="98">
        <v>6</v>
      </c>
      <c r="B152" s="99">
        <v>31</v>
      </c>
      <c r="C152" s="99" t="s">
        <v>4155</v>
      </c>
      <c r="D152" s="99">
        <v>4</v>
      </c>
      <c r="E152" s="98" t="s">
        <v>4150</v>
      </c>
      <c r="F152" s="98"/>
    </row>
    <row r="153" spans="1:6" ht="15">
      <c r="A153" s="70">
        <v>6</v>
      </c>
      <c r="B153" s="99">
        <v>28</v>
      </c>
      <c r="C153" s="70" t="s">
        <v>4155</v>
      </c>
      <c r="D153" s="99">
        <v>4</v>
      </c>
      <c r="E153" s="70" t="s">
        <v>4162</v>
      </c>
    </row>
    <row r="154" spans="1:6" ht="15">
      <c r="A154" s="70">
        <v>5</v>
      </c>
      <c r="B154" s="99">
        <v>21</v>
      </c>
      <c r="C154" s="70" t="s">
        <v>4155</v>
      </c>
      <c r="D154" s="99">
        <v>5</v>
      </c>
      <c r="E154" s="70" t="s">
        <v>4151</v>
      </c>
    </row>
    <row r="155" spans="1:6" ht="15">
      <c r="A155" s="70">
        <v>8</v>
      </c>
      <c r="B155" s="99">
        <v>23</v>
      </c>
      <c r="C155" s="70" t="s">
        <v>4155</v>
      </c>
      <c r="D155" s="99">
        <v>6</v>
      </c>
      <c r="E155" s="70" t="s">
        <v>4151</v>
      </c>
    </row>
    <row r="156" spans="1:6" ht="15">
      <c r="A156" s="70">
        <v>6</v>
      </c>
      <c r="B156" s="99">
        <v>25</v>
      </c>
      <c r="C156" s="70" t="s">
        <v>4155</v>
      </c>
      <c r="D156" s="99">
        <v>10</v>
      </c>
      <c r="E156" s="70" t="s">
        <v>4151</v>
      </c>
    </row>
    <row r="157" spans="1:6" ht="15">
      <c r="A157" s="98">
        <v>4</v>
      </c>
      <c r="B157" s="99">
        <v>36</v>
      </c>
      <c r="C157" s="99" t="s">
        <v>4149</v>
      </c>
      <c r="D157" s="99">
        <v>5</v>
      </c>
      <c r="E157" s="98" t="s">
        <v>4151</v>
      </c>
    </row>
    <row r="158" spans="1:6" ht="15">
      <c r="A158" s="98">
        <v>6</v>
      </c>
      <c r="B158" s="99">
        <v>28</v>
      </c>
      <c r="C158" s="99" t="s">
        <v>4155</v>
      </c>
      <c r="D158" s="99">
        <v>1</v>
      </c>
      <c r="E158" s="98" t="s">
        <v>4150</v>
      </c>
    </row>
    <row r="159" spans="1:6" ht="15">
      <c r="A159" s="98">
        <v>9</v>
      </c>
      <c r="B159" s="99">
        <v>51</v>
      </c>
      <c r="C159" s="99" t="s">
        <v>4149</v>
      </c>
      <c r="D159" s="99">
        <v>7</v>
      </c>
      <c r="E159" s="98" t="s">
        <v>4150</v>
      </c>
    </row>
    <row r="160" spans="1:6" ht="15">
      <c r="A160" s="98">
        <v>6</v>
      </c>
      <c r="B160" s="99">
        <v>30</v>
      </c>
      <c r="C160" s="99" t="s">
        <v>4149</v>
      </c>
      <c r="D160" s="99">
        <v>11</v>
      </c>
      <c r="E160" s="98" t="s">
        <v>4162</v>
      </c>
    </row>
    <row r="161" spans="1:5" ht="15">
      <c r="A161" s="70">
        <v>5</v>
      </c>
      <c r="B161" s="99">
        <v>31</v>
      </c>
      <c r="C161" s="70" t="s">
        <v>4155</v>
      </c>
      <c r="D161" s="99">
        <v>9</v>
      </c>
      <c r="E161" s="70" t="s">
        <v>4151</v>
      </c>
    </row>
    <row r="162" spans="1:5" ht="15">
      <c r="A162" s="98">
        <v>9</v>
      </c>
      <c r="B162" s="99">
        <v>32</v>
      </c>
      <c r="C162" s="99" t="s">
        <v>4149</v>
      </c>
      <c r="D162" s="99">
        <v>8</v>
      </c>
      <c r="E162" s="98" t="s">
        <v>4150</v>
      </c>
    </row>
    <row r="163" spans="1:5" ht="15">
      <c r="D163" s="99"/>
    </row>
    <row r="164" spans="1:5" ht="15">
      <c r="D164" s="99"/>
    </row>
    <row r="165" spans="1:5" ht="15">
      <c r="D165" s="99"/>
    </row>
    <row r="166" spans="1:5" ht="15">
      <c r="D166" s="99"/>
    </row>
  </sheetData>
  <pageMargins left="0.75" right="0.75" top="1" bottom="1" header="0" footer="0"/>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07A986-B82F-4CFE-8C32-572DD9F14074}">
  <sheetPr codeName="Sheet15"/>
  <dimension ref="A1:G129"/>
  <sheetViews>
    <sheetView workbookViewId="0"/>
  </sheetViews>
  <sheetFormatPr defaultRowHeight="12.75"/>
  <cols>
    <col min="1" max="1" width="14.85546875" style="70" customWidth="1"/>
    <col min="2" max="2" width="17.85546875" style="67" customWidth="1"/>
    <col min="3" max="3" width="12.7109375" style="67" customWidth="1"/>
    <col min="4" max="4" width="13.140625" style="67" customWidth="1"/>
    <col min="5" max="5" width="9.140625" style="70"/>
    <col min="6" max="6" width="23.85546875" style="70" customWidth="1"/>
    <col min="7" max="16384" width="9.140625" style="67"/>
  </cols>
  <sheetData>
    <row r="1" spans="1:7" ht="14.25">
      <c r="A1" s="100" t="s">
        <v>4163</v>
      </c>
      <c r="B1" s="101" t="s">
        <v>4164</v>
      </c>
      <c r="C1" s="101" t="s">
        <v>4165</v>
      </c>
      <c r="D1" s="101" t="s">
        <v>4166</v>
      </c>
      <c r="E1" s="100" t="s">
        <v>4167</v>
      </c>
      <c r="F1" s="100" t="s">
        <v>4168</v>
      </c>
    </row>
    <row r="2" spans="1:7">
      <c r="A2" s="70">
        <v>1905340</v>
      </c>
      <c r="B2" s="70">
        <v>8</v>
      </c>
      <c r="C2" s="70">
        <v>167</v>
      </c>
      <c r="D2" s="70">
        <v>1346</v>
      </c>
      <c r="E2" s="70">
        <v>1965</v>
      </c>
      <c r="F2" s="70">
        <v>10</v>
      </c>
    </row>
    <row r="3" spans="1:7">
      <c r="A3" s="70">
        <v>2506171</v>
      </c>
      <c r="B3" s="70">
        <v>3</v>
      </c>
      <c r="C3" s="70">
        <v>176</v>
      </c>
      <c r="D3" s="70">
        <v>1082</v>
      </c>
      <c r="E3" s="70">
        <v>1970</v>
      </c>
      <c r="F3" s="70">
        <v>83</v>
      </c>
      <c r="G3" s="75" t="s">
        <v>4169</v>
      </c>
    </row>
    <row r="4" spans="1:7">
      <c r="A4" s="70">
        <v>1925639</v>
      </c>
      <c r="B4" s="70">
        <v>1</v>
      </c>
      <c r="C4" s="70">
        <v>116</v>
      </c>
      <c r="D4" s="70">
        <v>1054</v>
      </c>
      <c r="E4" s="70">
        <v>1990</v>
      </c>
      <c r="F4" s="70">
        <v>51</v>
      </c>
      <c r="G4" s="67" t="s">
        <v>4170</v>
      </c>
    </row>
    <row r="5" spans="1:7">
      <c r="A5" s="70">
        <v>2488533</v>
      </c>
      <c r="B5" s="70">
        <v>2</v>
      </c>
      <c r="C5" s="70">
        <v>156</v>
      </c>
      <c r="D5" s="70">
        <v>1368</v>
      </c>
      <c r="E5" s="70">
        <v>1962</v>
      </c>
      <c r="F5" s="70">
        <v>86</v>
      </c>
      <c r="G5" s="67" t="s">
        <v>4171</v>
      </c>
    </row>
    <row r="6" spans="1:7">
      <c r="A6" s="70">
        <v>1815847</v>
      </c>
      <c r="B6" s="70">
        <v>6</v>
      </c>
      <c r="C6" s="70">
        <v>149</v>
      </c>
      <c r="D6" s="70">
        <v>1090</v>
      </c>
      <c r="E6" s="70">
        <v>1975</v>
      </c>
      <c r="F6" s="70">
        <v>49</v>
      </c>
    </row>
    <row r="7" spans="1:7">
      <c r="A7" s="70">
        <v>2795097</v>
      </c>
      <c r="B7" s="70">
        <v>2</v>
      </c>
      <c r="C7" s="70">
        <v>198</v>
      </c>
      <c r="D7" s="70">
        <v>1029</v>
      </c>
      <c r="E7" s="70">
        <v>1980</v>
      </c>
      <c r="F7" s="70">
        <v>52</v>
      </c>
    </row>
    <row r="8" spans="1:7">
      <c r="A8" s="70">
        <v>1838326</v>
      </c>
      <c r="B8" s="70">
        <v>1</v>
      </c>
      <c r="C8" s="70">
        <v>104</v>
      </c>
      <c r="D8" s="70">
        <v>1131</v>
      </c>
      <c r="E8" s="70">
        <v>1972</v>
      </c>
      <c r="F8" s="70">
        <v>43</v>
      </c>
    </row>
    <row r="9" spans="1:7">
      <c r="A9" s="70">
        <v>1270734</v>
      </c>
      <c r="B9" s="70">
        <v>8</v>
      </c>
      <c r="C9" s="70">
        <v>98</v>
      </c>
      <c r="D9" s="70">
        <v>1142</v>
      </c>
      <c r="E9" s="70">
        <v>1993</v>
      </c>
      <c r="F9" s="70">
        <v>47</v>
      </c>
    </row>
    <row r="10" spans="1:7">
      <c r="A10" s="70">
        <v>2973233</v>
      </c>
      <c r="B10" s="70">
        <v>1</v>
      </c>
      <c r="C10" s="70">
        <v>197</v>
      </c>
      <c r="D10" s="70">
        <v>1171</v>
      </c>
      <c r="E10" s="70">
        <v>1997</v>
      </c>
      <c r="F10" s="70">
        <v>3</v>
      </c>
    </row>
    <row r="11" spans="1:7">
      <c r="A11" s="70">
        <v>2509645</v>
      </c>
      <c r="B11" s="70">
        <v>5</v>
      </c>
      <c r="C11" s="70">
        <v>193</v>
      </c>
      <c r="D11" s="70">
        <v>1010</v>
      </c>
      <c r="E11" s="70">
        <v>2001</v>
      </c>
      <c r="F11" s="70">
        <v>62</v>
      </c>
    </row>
    <row r="12" spans="1:7">
      <c r="A12" s="70">
        <v>1943958</v>
      </c>
      <c r="B12" s="70">
        <v>2</v>
      </c>
      <c r="C12" s="70">
        <v>122</v>
      </c>
      <c r="D12" s="70">
        <v>1064</v>
      </c>
      <c r="E12" s="70">
        <v>1979</v>
      </c>
      <c r="F12" s="70">
        <v>97</v>
      </c>
    </row>
    <row r="13" spans="1:7">
      <c r="A13" s="70">
        <v>1002936</v>
      </c>
      <c r="B13" s="70">
        <v>9</v>
      </c>
      <c r="C13" s="70">
        <v>113</v>
      </c>
      <c r="D13" s="70">
        <v>1011</v>
      </c>
      <c r="E13" s="70">
        <v>1966</v>
      </c>
      <c r="F13" s="70">
        <v>48</v>
      </c>
    </row>
    <row r="14" spans="1:7">
      <c r="A14" s="70">
        <v>2452823</v>
      </c>
      <c r="B14" s="70">
        <v>5</v>
      </c>
      <c r="C14" s="70">
        <v>179</v>
      </c>
      <c r="D14" s="70">
        <v>1376</v>
      </c>
      <c r="E14" s="70">
        <v>1979</v>
      </c>
      <c r="F14" s="70">
        <v>25</v>
      </c>
    </row>
    <row r="15" spans="1:7">
      <c r="A15" s="70">
        <v>1208999</v>
      </c>
      <c r="B15" s="70">
        <v>8</v>
      </c>
      <c r="C15" s="70">
        <v>105</v>
      </c>
      <c r="D15" s="70">
        <v>1121</v>
      </c>
      <c r="E15" s="70">
        <v>1992</v>
      </c>
      <c r="F15" s="70">
        <v>38</v>
      </c>
    </row>
    <row r="16" spans="1:7">
      <c r="A16" s="70">
        <v>2589297</v>
      </c>
      <c r="B16" s="70">
        <v>2</v>
      </c>
      <c r="C16" s="70">
        <v>172</v>
      </c>
      <c r="D16" s="70">
        <v>1134</v>
      </c>
      <c r="E16" s="70">
        <v>1991</v>
      </c>
      <c r="F16" s="70">
        <v>66</v>
      </c>
    </row>
    <row r="17" spans="1:6">
      <c r="A17" s="70">
        <v>1840499</v>
      </c>
      <c r="B17" s="70">
        <v>8</v>
      </c>
      <c r="C17" s="70">
        <v>164</v>
      </c>
      <c r="D17" s="70">
        <v>1327</v>
      </c>
      <c r="E17" s="70">
        <v>1977</v>
      </c>
      <c r="F17" s="70">
        <v>38</v>
      </c>
    </row>
    <row r="18" spans="1:6">
      <c r="A18" s="70">
        <v>1932721</v>
      </c>
      <c r="B18" s="70">
        <v>6</v>
      </c>
      <c r="C18" s="70">
        <v>155</v>
      </c>
      <c r="D18" s="70">
        <v>1291</v>
      </c>
      <c r="E18" s="70">
        <v>1973</v>
      </c>
      <c r="F18" s="70">
        <v>72</v>
      </c>
    </row>
    <row r="19" spans="1:6">
      <c r="A19" s="70">
        <v>1407706</v>
      </c>
      <c r="B19" s="70">
        <v>5</v>
      </c>
      <c r="C19" s="70">
        <v>100</v>
      </c>
      <c r="D19" s="70">
        <v>1144</v>
      </c>
      <c r="E19" s="70">
        <v>1981</v>
      </c>
      <c r="F19" s="70">
        <v>71</v>
      </c>
    </row>
    <row r="20" spans="1:6">
      <c r="A20" s="70">
        <v>2161374</v>
      </c>
      <c r="B20" s="70">
        <v>8</v>
      </c>
      <c r="C20" s="70">
        <v>195</v>
      </c>
      <c r="D20" s="70">
        <v>1388</v>
      </c>
      <c r="E20" s="70">
        <v>1980</v>
      </c>
      <c r="F20" s="70">
        <v>69</v>
      </c>
    </row>
    <row r="21" spans="1:6">
      <c r="A21" s="70">
        <v>1945471</v>
      </c>
      <c r="B21" s="70">
        <v>9</v>
      </c>
      <c r="C21" s="70">
        <v>172</v>
      </c>
      <c r="D21" s="70">
        <v>1381</v>
      </c>
      <c r="E21" s="70">
        <v>1996</v>
      </c>
      <c r="F21" s="70">
        <v>77</v>
      </c>
    </row>
    <row r="22" spans="1:6">
      <c r="A22" s="70">
        <v>2773055</v>
      </c>
      <c r="B22" s="70">
        <v>1</v>
      </c>
      <c r="C22" s="70">
        <v>194</v>
      </c>
      <c r="D22" s="70">
        <v>1308</v>
      </c>
      <c r="E22" s="70">
        <v>1963</v>
      </c>
      <c r="F22" s="70">
        <v>58</v>
      </c>
    </row>
    <row r="23" spans="1:6">
      <c r="A23" s="70">
        <v>2056726</v>
      </c>
      <c r="B23" s="70">
        <v>1</v>
      </c>
      <c r="C23" s="70">
        <v>121</v>
      </c>
      <c r="D23" s="70">
        <v>1387</v>
      </c>
      <c r="E23" s="70">
        <v>1973</v>
      </c>
      <c r="F23" s="70">
        <v>67</v>
      </c>
    </row>
    <row r="24" spans="1:6">
      <c r="A24" s="70">
        <v>1510616</v>
      </c>
      <c r="B24" s="70">
        <v>5</v>
      </c>
      <c r="C24" s="70">
        <v>100</v>
      </c>
      <c r="D24" s="70">
        <v>1114</v>
      </c>
      <c r="E24" s="70">
        <v>1980</v>
      </c>
      <c r="F24" s="70">
        <v>24</v>
      </c>
    </row>
    <row r="25" spans="1:6">
      <c r="A25" s="70">
        <v>2102283</v>
      </c>
      <c r="B25" s="70">
        <v>4</v>
      </c>
      <c r="C25" s="70">
        <v>163</v>
      </c>
      <c r="D25" s="70">
        <v>1258</v>
      </c>
      <c r="E25" s="70">
        <v>1965</v>
      </c>
      <c r="F25" s="70">
        <v>62</v>
      </c>
    </row>
    <row r="26" spans="1:6">
      <c r="A26" s="70">
        <v>2397390</v>
      </c>
      <c r="B26" s="70">
        <v>4</v>
      </c>
      <c r="C26" s="70">
        <v>165</v>
      </c>
      <c r="D26" s="70">
        <v>1164</v>
      </c>
      <c r="E26" s="70">
        <v>1980</v>
      </c>
      <c r="F26" s="70">
        <v>33</v>
      </c>
    </row>
    <row r="27" spans="1:6">
      <c r="A27" s="70">
        <v>1343508</v>
      </c>
      <c r="B27" s="70">
        <v>4</v>
      </c>
      <c r="C27" s="70">
        <v>87</v>
      </c>
      <c r="D27" s="70">
        <v>1161</v>
      </c>
      <c r="E27" s="70">
        <v>1996</v>
      </c>
      <c r="F27" s="70">
        <v>6</v>
      </c>
    </row>
    <row r="28" spans="1:6">
      <c r="A28" s="70">
        <v>1837097</v>
      </c>
      <c r="B28" s="70">
        <v>1</v>
      </c>
      <c r="C28" s="70">
        <v>106</v>
      </c>
      <c r="D28" s="70">
        <v>1009</v>
      </c>
      <c r="E28" s="70">
        <v>1977</v>
      </c>
      <c r="F28" s="70">
        <v>64</v>
      </c>
    </row>
    <row r="29" spans="1:6">
      <c r="A29" s="70">
        <v>1819348</v>
      </c>
      <c r="B29" s="70">
        <v>8</v>
      </c>
      <c r="C29" s="70">
        <v>151</v>
      </c>
      <c r="D29" s="70">
        <v>1322</v>
      </c>
      <c r="E29" s="70">
        <v>1977</v>
      </c>
      <c r="F29" s="70">
        <v>91</v>
      </c>
    </row>
    <row r="30" spans="1:6">
      <c r="A30" s="70">
        <v>1643912</v>
      </c>
      <c r="B30" s="70">
        <v>2</v>
      </c>
      <c r="C30" s="70">
        <v>87</v>
      </c>
      <c r="D30" s="70">
        <v>1013</v>
      </c>
      <c r="E30" s="70">
        <v>1980</v>
      </c>
      <c r="F30" s="70">
        <v>73</v>
      </c>
    </row>
    <row r="31" spans="1:6">
      <c r="A31" s="70">
        <v>2674146</v>
      </c>
      <c r="B31" s="70">
        <v>2</v>
      </c>
      <c r="C31" s="70">
        <v>186</v>
      </c>
      <c r="D31" s="70">
        <v>1090</v>
      </c>
      <c r="E31" s="70">
        <v>1974</v>
      </c>
      <c r="F31" s="70">
        <v>63</v>
      </c>
    </row>
    <row r="32" spans="1:6">
      <c r="A32" s="70">
        <v>2634096</v>
      </c>
      <c r="B32" s="70">
        <v>1</v>
      </c>
      <c r="C32" s="70">
        <v>163</v>
      </c>
      <c r="D32" s="70">
        <v>1332</v>
      </c>
      <c r="E32" s="70">
        <v>2000</v>
      </c>
      <c r="F32" s="70">
        <v>67</v>
      </c>
    </row>
    <row r="33" spans="1:6">
      <c r="A33" s="70">
        <v>2660211</v>
      </c>
      <c r="B33" s="70">
        <v>1</v>
      </c>
      <c r="C33" s="70">
        <v>182</v>
      </c>
      <c r="D33" s="70">
        <v>1054</v>
      </c>
      <c r="E33" s="70">
        <v>1973</v>
      </c>
      <c r="F33" s="70">
        <v>69</v>
      </c>
    </row>
    <row r="34" spans="1:6">
      <c r="A34" s="70">
        <v>889965</v>
      </c>
      <c r="B34" s="70">
        <v>10</v>
      </c>
      <c r="C34" s="70">
        <v>92</v>
      </c>
      <c r="D34" s="70">
        <v>1108</v>
      </c>
      <c r="E34" s="70">
        <v>1998</v>
      </c>
      <c r="F34" s="70">
        <v>67</v>
      </c>
    </row>
    <row r="35" spans="1:6">
      <c r="A35" s="70">
        <v>2481191</v>
      </c>
      <c r="B35" s="70">
        <v>3</v>
      </c>
      <c r="C35" s="70">
        <v>173</v>
      </c>
      <c r="D35" s="70">
        <v>1030</v>
      </c>
      <c r="E35" s="70">
        <v>1965</v>
      </c>
      <c r="F35" s="70">
        <v>61</v>
      </c>
    </row>
    <row r="36" spans="1:6">
      <c r="A36" s="70">
        <v>2105397</v>
      </c>
      <c r="B36" s="70">
        <v>1</v>
      </c>
      <c r="C36" s="70">
        <v>134</v>
      </c>
      <c r="D36" s="70">
        <v>1121</v>
      </c>
      <c r="E36" s="70">
        <v>1962</v>
      </c>
      <c r="F36" s="70">
        <v>53</v>
      </c>
    </row>
    <row r="37" spans="1:6">
      <c r="A37" s="70">
        <v>1269257</v>
      </c>
      <c r="B37" s="70">
        <v>10</v>
      </c>
      <c r="C37" s="70">
        <v>138</v>
      </c>
      <c r="D37" s="70">
        <v>1003</v>
      </c>
      <c r="E37" s="70">
        <v>1960</v>
      </c>
      <c r="F37" s="70">
        <v>16</v>
      </c>
    </row>
    <row r="38" spans="1:6">
      <c r="A38" s="70">
        <v>1689491</v>
      </c>
      <c r="B38" s="70">
        <v>5</v>
      </c>
      <c r="C38" s="70">
        <v>110</v>
      </c>
      <c r="D38" s="70">
        <v>1367</v>
      </c>
      <c r="E38" s="70">
        <v>1986</v>
      </c>
      <c r="F38" s="70">
        <v>43</v>
      </c>
    </row>
    <row r="39" spans="1:6">
      <c r="A39" s="70">
        <v>1366010</v>
      </c>
      <c r="B39" s="70">
        <v>8</v>
      </c>
      <c r="C39" s="70">
        <v>118</v>
      </c>
      <c r="D39" s="70">
        <v>1177</v>
      </c>
      <c r="E39" s="70">
        <v>1988</v>
      </c>
      <c r="F39" s="70">
        <v>43</v>
      </c>
    </row>
    <row r="40" spans="1:6">
      <c r="A40" s="70">
        <v>1508958</v>
      </c>
      <c r="B40" s="70">
        <v>6</v>
      </c>
      <c r="C40" s="70">
        <v>117</v>
      </c>
      <c r="D40" s="70">
        <v>1102</v>
      </c>
      <c r="E40" s="70">
        <v>1971</v>
      </c>
      <c r="F40" s="70">
        <v>66</v>
      </c>
    </row>
    <row r="41" spans="1:6">
      <c r="A41" s="70">
        <v>2184772</v>
      </c>
      <c r="B41" s="70">
        <v>4</v>
      </c>
      <c r="C41" s="70">
        <v>142</v>
      </c>
      <c r="D41" s="70">
        <v>1059</v>
      </c>
      <c r="E41" s="70">
        <v>1996</v>
      </c>
      <c r="F41" s="70">
        <v>51</v>
      </c>
    </row>
    <row r="42" spans="1:6">
      <c r="A42" s="70">
        <v>2332267</v>
      </c>
      <c r="B42" s="70">
        <v>6</v>
      </c>
      <c r="C42" s="70">
        <v>196</v>
      </c>
      <c r="D42" s="70">
        <v>1249</v>
      </c>
      <c r="E42" s="70">
        <v>1962</v>
      </c>
      <c r="F42" s="70">
        <v>42</v>
      </c>
    </row>
    <row r="43" spans="1:6">
      <c r="A43" s="70">
        <v>2057550</v>
      </c>
      <c r="B43" s="70">
        <v>1</v>
      </c>
      <c r="C43" s="70">
        <v>103</v>
      </c>
      <c r="D43" s="70">
        <v>1212</v>
      </c>
      <c r="E43" s="70">
        <v>1969</v>
      </c>
      <c r="F43" s="70">
        <v>80</v>
      </c>
    </row>
    <row r="44" spans="1:6">
      <c r="A44" s="70">
        <v>1749195</v>
      </c>
      <c r="B44" s="70">
        <v>7</v>
      </c>
      <c r="C44" s="70">
        <v>142</v>
      </c>
      <c r="D44" s="70">
        <v>1137</v>
      </c>
      <c r="E44" s="70">
        <v>1990</v>
      </c>
      <c r="F44" s="70">
        <v>1</v>
      </c>
    </row>
    <row r="45" spans="1:6">
      <c r="A45" s="70">
        <v>1379248</v>
      </c>
      <c r="B45" s="70">
        <v>5</v>
      </c>
      <c r="C45" s="70">
        <v>87</v>
      </c>
      <c r="D45" s="70">
        <v>1224</v>
      </c>
      <c r="E45" s="70">
        <v>1987</v>
      </c>
      <c r="F45" s="70">
        <v>24</v>
      </c>
    </row>
    <row r="46" spans="1:6">
      <c r="A46" s="70">
        <v>1165635</v>
      </c>
      <c r="B46" s="70">
        <v>8</v>
      </c>
      <c r="C46" s="70">
        <v>82</v>
      </c>
      <c r="D46" s="70">
        <v>1200</v>
      </c>
      <c r="E46" s="70">
        <v>1994</v>
      </c>
      <c r="F46" s="70">
        <v>1</v>
      </c>
    </row>
    <row r="47" spans="1:6">
      <c r="A47" s="70">
        <v>2233321</v>
      </c>
      <c r="B47" s="70">
        <v>5</v>
      </c>
      <c r="C47" s="70">
        <v>173</v>
      </c>
      <c r="D47" s="70">
        <v>1103</v>
      </c>
      <c r="E47" s="70">
        <v>1973</v>
      </c>
      <c r="F47" s="70">
        <v>64</v>
      </c>
    </row>
    <row r="48" spans="1:6">
      <c r="A48" s="70">
        <v>1192010</v>
      </c>
      <c r="B48" s="70">
        <v>10</v>
      </c>
      <c r="C48" s="70">
        <v>102</v>
      </c>
      <c r="D48" s="70">
        <v>1313</v>
      </c>
      <c r="E48" s="70">
        <v>1979</v>
      </c>
      <c r="F48" s="70">
        <v>98</v>
      </c>
    </row>
    <row r="49" spans="1:6">
      <c r="A49" s="70">
        <v>1748268</v>
      </c>
      <c r="B49" s="70">
        <v>9</v>
      </c>
      <c r="C49" s="70">
        <v>167</v>
      </c>
      <c r="D49" s="70">
        <v>1340</v>
      </c>
      <c r="E49" s="70">
        <v>2001</v>
      </c>
      <c r="F49" s="70">
        <v>90</v>
      </c>
    </row>
    <row r="50" spans="1:6">
      <c r="A50" s="70">
        <v>2441825</v>
      </c>
      <c r="B50" s="70">
        <v>4</v>
      </c>
      <c r="C50" s="70">
        <v>178</v>
      </c>
      <c r="D50" s="70">
        <v>915</v>
      </c>
      <c r="E50" s="70">
        <v>1973</v>
      </c>
      <c r="F50" s="70">
        <v>91</v>
      </c>
    </row>
    <row r="51" spans="1:6">
      <c r="A51" s="70">
        <v>1100292</v>
      </c>
      <c r="B51" s="70">
        <v>8</v>
      </c>
      <c r="C51" s="70">
        <v>90</v>
      </c>
      <c r="D51" s="70">
        <v>830</v>
      </c>
      <c r="E51" s="70">
        <v>1985</v>
      </c>
      <c r="F51" s="70">
        <v>69</v>
      </c>
    </row>
    <row r="52" spans="1:6">
      <c r="A52" s="70">
        <v>1834700</v>
      </c>
      <c r="B52" s="70">
        <v>1</v>
      </c>
      <c r="C52" s="70">
        <v>101</v>
      </c>
      <c r="D52" s="70">
        <v>846</v>
      </c>
      <c r="E52" s="70">
        <v>1986</v>
      </c>
      <c r="F52" s="70">
        <v>57</v>
      </c>
    </row>
    <row r="53" spans="1:6">
      <c r="A53" s="70">
        <v>1988787</v>
      </c>
      <c r="B53" s="70">
        <v>4</v>
      </c>
      <c r="C53" s="70">
        <v>148</v>
      </c>
      <c r="D53" s="70">
        <v>952</v>
      </c>
      <c r="E53" s="70">
        <v>1974</v>
      </c>
      <c r="F53" s="70">
        <v>55</v>
      </c>
    </row>
    <row r="54" spans="1:6">
      <c r="A54" s="70">
        <v>1212990</v>
      </c>
      <c r="B54" s="70">
        <v>10</v>
      </c>
      <c r="C54" s="70">
        <v>131</v>
      </c>
      <c r="D54" s="70">
        <v>865</v>
      </c>
      <c r="E54" s="70">
        <v>2003</v>
      </c>
      <c r="F54" s="70">
        <v>83</v>
      </c>
    </row>
    <row r="55" spans="1:6">
      <c r="A55" s="70">
        <v>1725311</v>
      </c>
      <c r="B55" s="70">
        <v>3</v>
      </c>
      <c r="C55" s="70">
        <v>98</v>
      </c>
      <c r="D55" s="70">
        <v>745</v>
      </c>
      <c r="E55" s="70">
        <v>2002</v>
      </c>
      <c r="F55" s="70">
        <v>50</v>
      </c>
    </row>
    <row r="56" spans="1:6">
      <c r="A56" s="70">
        <v>2096652</v>
      </c>
      <c r="B56" s="70">
        <v>6</v>
      </c>
      <c r="C56" s="70">
        <v>178</v>
      </c>
      <c r="D56" s="70">
        <v>694</v>
      </c>
      <c r="E56" s="70">
        <v>1975</v>
      </c>
      <c r="F56" s="70">
        <v>40</v>
      </c>
    </row>
    <row r="57" spans="1:6">
      <c r="A57" s="70">
        <v>1710578</v>
      </c>
      <c r="B57" s="70">
        <v>2</v>
      </c>
      <c r="C57" s="70">
        <v>102</v>
      </c>
      <c r="D57" s="70">
        <v>718</v>
      </c>
      <c r="E57" s="70">
        <v>1966</v>
      </c>
      <c r="F57" s="70">
        <v>24</v>
      </c>
    </row>
    <row r="58" spans="1:6">
      <c r="A58" s="70">
        <v>1201567</v>
      </c>
      <c r="B58" s="70">
        <v>7</v>
      </c>
      <c r="C58" s="70">
        <v>108</v>
      </c>
      <c r="D58" s="70">
        <v>826</v>
      </c>
      <c r="E58" s="70">
        <v>1997</v>
      </c>
      <c r="F58" s="70">
        <v>17</v>
      </c>
    </row>
    <row r="59" spans="1:6">
      <c r="A59" s="70">
        <v>1721634</v>
      </c>
      <c r="B59" s="70">
        <v>2</v>
      </c>
      <c r="C59" s="70">
        <v>92</v>
      </c>
      <c r="D59" s="70">
        <v>814</v>
      </c>
      <c r="E59" s="70">
        <v>1989</v>
      </c>
      <c r="F59" s="70">
        <v>12</v>
      </c>
    </row>
    <row r="60" spans="1:6">
      <c r="A60" s="70">
        <v>1621794</v>
      </c>
      <c r="B60" s="70">
        <v>10</v>
      </c>
      <c r="C60" s="70">
        <v>188</v>
      </c>
      <c r="D60" s="70">
        <v>842</v>
      </c>
      <c r="E60" s="70">
        <v>1989</v>
      </c>
      <c r="F60" s="70">
        <v>21</v>
      </c>
    </row>
    <row r="61" spans="1:6">
      <c r="A61" s="70">
        <v>1821682</v>
      </c>
      <c r="B61" s="70">
        <v>8</v>
      </c>
      <c r="C61" s="70">
        <v>189</v>
      </c>
      <c r="D61" s="70">
        <v>655</v>
      </c>
      <c r="E61" s="70">
        <v>1970</v>
      </c>
      <c r="F61" s="70">
        <v>100</v>
      </c>
    </row>
    <row r="62" spans="1:6">
      <c r="A62" s="70">
        <v>2251750</v>
      </c>
      <c r="B62" s="70">
        <v>6</v>
      </c>
      <c r="C62" s="70">
        <v>181</v>
      </c>
      <c r="D62" s="70">
        <v>751</v>
      </c>
      <c r="E62" s="70">
        <v>1967</v>
      </c>
      <c r="F62" s="70">
        <v>53</v>
      </c>
    </row>
    <row r="63" spans="1:6">
      <c r="A63" s="70">
        <v>1938792</v>
      </c>
      <c r="B63" s="70">
        <v>5</v>
      </c>
      <c r="C63" s="70">
        <v>144</v>
      </c>
      <c r="D63" s="70">
        <v>805</v>
      </c>
      <c r="E63" s="70">
        <v>1982</v>
      </c>
      <c r="F63" s="70">
        <v>78</v>
      </c>
    </row>
    <row r="64" spans="1:6">
      <c r="A64" s="70">
        <v>1867845</v>
      </c>
      <c r="B64" s="70">
        <v>6</v>
      </c>
      <c r="C64" s="70">
        <v>149</v>
      </c>
      <c r="D64" s="70">
        <v>665</v>
      </c>
      <c r="E64" s="70">
        <v>1999</v>
      </c>
      <c r="F64" s="70">
        <v>85</v>
      </c>
    </row>
    <row r="65" spans="1:6">
      <c r="A65" s="70">
        <v>1894220</v>
      </c>
      <c r="B65" s="70">
        <v>10</v>
      </c>
      <c r="C65" s="70">
        <v>188</v>
      </c>
      <c r="D65" s="70">
        <v>790</v>
      </c>
      <c r="E65" s="70">
        <v>1986</v>
      </c>
      <c r="F65" s="70">
        <v>84</v>
      </c>
    </row>
    <row r="66" spans="1:6">
      <c r="A66" s="70">
        <v>2063781</v>
      </c>
      <c r="B66" s="70">
        <v>6</v>
      </c>
      <c r="C66" s="70">
        <v>176</v>
      </c>
      <c r="D66" s="70">
        <v>877</v>
      </c>
      <c r="E66" s="70">
        <v>1975</v>
      </c>
      <c r="F66" s="70">
        <v>58</v>
      </c>
    </row>
    <row r="67" spans="1:6">
      <c r="A67" s="70">
        <v>2690165</v>
      </c>
      <c r="B67" s="70">
        <v>1</v>
      </c>
      <c r="C67" s="70">
        <v>189</v>
      </c>
      <c r="D67" s="70">
        <v>942</v>
      </c>
      <c r="E67" s="70">
        <v>1968</v>
      </c>
      <c r="F67" s="70">
        <v>19</v>
      </c>
    </row>
    <row r="68" spans="1:6">
      <c r="A68" s="70">
        <v>1841310</v>
      </c>
      <c r="B68" s="70">
        <v>2</v>
      </c>
      <c r="C68" s="70">
        <v>126</v>
      </c>
      <c r="D68" s="70">
        <v>713</v>
      </c>
      <c r="E68" s="70">
        <v>1984</v>
      </c>
      <c r="F68" s="70">
        <v>53</v>
      </c>
    </row>
    <row r="69" spans="1:6">
      <c r="A69" s="70">
        <v>1825851</v>
      </c>
      <c r="B69" s="70">
        <v>1</v>
      </c>
      <c r="C69" s="70">
        <v>105</v>
      </c>
      <c r="D69" s="70">
        <v>977</v>
      </c>
      <c r="E69" s="70">
        <v>1972</v>
      </c>
      <c r="F69" s="70">
        <v>71</v>
      </c>
    </row>
    <row r="70" spans="1:6">
      <c r="A70" s="70">
        <v>1807513</v>
      </c>
      <c r="B70" s="70">
        <v>5</v>
      </c>
      <c r="C70" s="70">
        <v>129</v>
      </c>
      <c r="D70" s="70">
        <v>654</v>
      </c>
      <c r="E70" s="70">
        <v>1960</v>
      </c>
      <c r="F70" s="70">
        <v>87</v>
      </c>
    </row>
    <row r="71" spans="1:6">
      <c r="A71" s="70">
        <v>1725537</v>
      </c>
      <c r="B71" s="70">
        <v>10</v>
      </c>
      <c r="C71" s="70">
        <v>159</v>
      </c>
      <c r="D71" s="70">
        <v>793</v>
      </c>
      <c r="E71" s="70">
        <v>1973</v>
      </c>
      <c r="F71" s="70">
        <v>34</v>
      </c>
    </row>
    <row r="72" spans="1:6">
      <c r="A72" s="70">
        <v>1805278</v>
      </c>
      <c r="B72" s="70">
        <v>3</v>
      </c>
      <c r="C72" s="70">
        <v>122</v>
      </c>
      <c r="D72" s="70">
        <v>676</v>
      </c>
      <c r="E72" s="70">
        <v>1998</v>
      </c>
      <c r="F72" s="70">
        <v>87</v>
      </c>
    </row>
    <row r="73" spans="1:6">
      <c r="A73" s="70">
        <v>1448760</v>
      </c>
      <c r="B73" s="70">
        <v>10</v>
      </c>
      <c r="C73" s="70">
        <v>162</v>
      </c>
      <c r="D73" s="70">
        <v>880</v>
      </c>
      <c r="E73" s="70">
        <v>1983</v>
      </c>
      <c r="F73" s="70">
        <v>58</v>
      </c>
    </row>
    <row r="74" spans="1:6">
      <c r="A74" s="70">
        <v>1387504</v>
      </c>
      <c r="B74" s="70">
        <v>6</v>
      </c>
      <c r="C74" s="70">
        <v>103</v>
      </c>
      <c r="D74" s="70">
        <v>723</v>
      </c>
      <c r="E74" s="70">
        <v>1992</v>
      </c>
      <c r="F74" s="70">
        <v>34</v>
      </c>
    </row>
    <row r="75" spans="1:6">
      <c r="A75" s="70">
        <v>2958242</v>
      </c>
      <c r="B75" s="70">
        <v>1</v>
      </c>
      <c r="C75" s="70">
        <v>196</v>
      </c>
      <c r="D75" s="70">
        <v>878</v>
      </c>
      <c r="E75" s="70">
        <v>1962</v>
      </c>
      <c r="F75" s="70">
        <v>16</v>
      </c>
    </row>
    <row r="76" spans="1:6">
      <c r="A76" s="70">
        <v>2303750</v>
      </c>
      <c r="B76" s="70">
        <v>3</v>
      </c>
      <c r="C76" s="70">
        <v>164</v>
      </c>
      <c r="D76" s="70">
        <v>797</v>
      </c>
      <c r="E76" s="70">
        <v>1987</v>
      </c>
      <c r="F76" s="70">
        <v>21</v>
      </c>
    </row>
    <row r="77" spans="1:6">
      <c r="A77" s="70">
        <v>2389621</v>
      </c>
      <c r="B77" s="70">
        <v>3</v>
      </c>
      <c r="C77" s="70">
        <v>186</v>
      </c>
      <c r="D77" s="70">
        <v>679</v>
      </c>
      <c r="E77" s="70">
        <v>1988</v>
      </c>
      <c r="F77" s="70">
        <v>78</v>
      </c>
    </row>
    <row r="78" spans="1:6">
      <c r="A78" s="70">
        <v>1750773</v>
      </c>
      <c r="B78" s="70">
        <v>8</v>
      </c>
      <c r="C78" s="70">
        <v>168</v>
      </c>
      <c r="D78" s="70">
        <v>819</v>
      </c>
      <c r="E78" s="70">
        <v>1974</v>
      </c>
      <c r="F78" s="70">
        <v>82</v>
      </c>
    </row>
    <row r="79" spans="1:6">
      <c r="A79" s="70">
        <v>2091719</v>
      </c>
      <c r="B79" s="70">
        <v>6</v>
      </c>
      <c r="C79" s="70">
        <v>177</v>
      </c>
      <c r="D79" s="70">
        <v>914</v>
      </c>
      <c r="E79" s="70">
        <v>1963</v>
      </c>
      <c r="F79" s="70">
        <v>7</v>
      </c>
    </row>
    <row r="80" spans="1:6">
      <c r="A80" s="70">
        <v>1610807</v>
      </c>
      <c r="B80" s="70">
        <v>8</v>
      </c>
      <c r="C80" s="70">
        <v>134</v>
      </c>
      <c r="D80" s="70">
        <v>750</v>
      </c>
      <c r="E80" s="70">
        <v>1995</v>
      </c>
      <c r="F80" s="70">
        <v>84</v>
      </c>
    </row>
    <row r="81" spans="1:6">
      <c r="A81" s="70">
        <v>2117203</v>
      </c>
      <c r="B81" s="70">
        <v>3</v>
      </c>
      <c r="C81" s="70">
        <v>159</v>
      </c>
      <c r="D81" s="70">
        <v>642</v>
      </c>
      <c r="E81" s="70">
        <v>1980</v>
      </c>
      <c r="F81" s="70">
        <v>8</v>
      </c>
    </row>
    <row r="82" spans="1:6">
      <c r="A82" s="70">
        <v>1763314</v>
      </c>
      <c r="B82" s="70">
        <v>7</v>
      </c>
      <c r="C82" s="70">
        <v>150</v>
      </c>
      <c r="D82" s="70">
        <v>766</v>
      </c>
      <c r="E82" s="70">
        <v>1997</v>
      </c>
      <c r="F82" s="70">
        <v>64</v>
      </c>
    </row>
    <row r="83" spans="1:6">
      <c r="A83" s="70">
        <v>1456796</v>
      </c>
      <c r="B83" s="70">
        <v>4</v>
      </c>
      <c r="C83" s="70">
        <v>98</v>
      </c>
      <c r="D83" s="70">
        <v>647</v>
      </c>
      <c r="E83" s="70">
        <v>1991</v>
      </c>
      <c r="F83" s="70">
        <v>40</v>
      </c>
    </row>
    <row r="84" spans="1:6">
      <c r="A84" s="70">
        <v>1893207</v>
      </c>
      <c r="B84" s="70">
        <v>9</v>
      </c>
      <c r="C84" s="70">
        <v>177</v>
      </c>
      <c r="D84" s="70">
        <v>934</v>
      </c>
      <c r="E84" s="70">
        <v>2003</v>
      </c>
      <c r="F84" s="70">
        <v>50</v>
      </c>
    </row>
    <row r="85" spans="1:6">
      <c r="A85" s="70">
        <v>1996138</v>
      </c>
      <c r="B85" s="70">
        <v>5</v>
      </c>
      <c r="C85" s="70">
        <v>138</v>
      </c>
      <c r="D85" s="70">
        <v>893</v>
      </c>
      <c r="E85" s="70">
        <v>1979</v>
      </c>
      <c r="F85" s="70">
        <v>63</v>
      </c>
    </row>
    <row r="86" spans="1:6">
      <c r="A86" s="70">
        <v>1379528</v>
      </c>
      <c r="B86" s="70">
        <v>8</v>
      </c>
      <c r="C86" s="70">
        <v>119</v>
      </c>
      <c r="D86" s="70">
        <v>765</v>
      </c>
      <c r="E86" s="70">
        <v>1981</v>
      </c>
      <c r="F86" s="70">
        <v>95</v>
      </c>
    </row>
    <row r="87" spans="1:6">
      <c r="A87" s="70">
        <v>1728295</v>
      </c>
      <c r="B87" s="70">
        <v>1</v>
      </c>
      <c r="C87" s="70">
        <v>94</v>
      </c>
      <c r="D87" s="70">
        <v>636</v>
      </c>
      <c r="E87" s="70">
        <v>1979</v>
      </c>
      <c r="F87" s="70">
        <v>39</v>
      </c>
    </row>
    <row r="88" spans="1:6">
      <c r="A88" s="70">
        <v>2113069</v>
      </c>
      <c r="B88" s="70">
        <v>4</v>
      </c>
      <c r="C88" s="70">
        <v>180</v>
      </c>
      <c r="D88" s="70">
        <v>698</v>
      </c>
      <c r="E88" s="70">
        <v>2002</v>
      </c>
      <c r="F88" s="70">
        <v>81</v>
      </c>
    </row>
    <row r="89" spans="1:6">
      <c r="A89" s="70">
        <v>1195574</v>
      </c>
      <c r="B89" s="70">
        <v>6</v>
      </c>
      <c r="C89" s="70">
        <v>94</v>
      </c>
      <c r="D89" s="70">
        <v>622</v>
      </c>
      <c r="E89" s="70">
        <v>1977</v>
      </c>
      <c r="F89" s="70">
        <v>39</v>
      </c>
    </row>
    <row r="90" spans="1:6">
      <c r="A90" s="70">
        <v>1345451</v>
      </c>
      <c r="B90" s="70">
        <v>9</v>
      </c>
      <c r="C90" s="70">
        <v>123</v>
      </c>
      <c r="D90" s="70">
        <v>653</v>
      </c>
      <c r="E90" s="70">
        <v>1997</v>
      </c>
      <c r="F90" s="70">
        <v>57</v>
      </c>
    </row>
    <row r="91" spans="1:6">
      <c r="A91" s="70">
        <v>1374265</v>
      </c>
      <c r="B91" s="70">
        <v>3</v>
      </c>
      <c r="C91" s="70">
        <v>80</v>
      </c>
      <c r="D91" s="70">
        <v>674</v>
      </c>
      <c r="E91" s="70">
        <v>1991</v>
      </c>
      <c r="F91" s="70">
        <v>24</v>
      </c>
    </row>
    <row r="92" spans="1:6">
      <c r="A92" s="70">
        <v>1607722</v>
      </c>
      <c r="B92" s="70">
        <v>8</v>
      </c>
      <c r="C92" s="70">
        <v>145</v>
      </c>
      <c r="D92" s="70">
        <v>954</v>
      </c>
      <c r="E92" s="70">
        <v>1998</v>
      </c>
      <c r="F92" s="70">
        <v>2</v>
      </c>
    </row>
    <row r="93" spans="1:6">
      <c r="A93" s="70">
        <v>1307443</v>
      </c>
      <c r="B93" s="70">
        <v>7</v>
      </c>
      <c r="C93" s="70">
        <v>115</v>
      </c>
      <c r="D93" s="70">
        <v>608</v>
      </c>
      <c r="E93" s="70">
        <v>1982</v>
      </c>
      <c r="F93" s="70">
        <v>50</v>
      </c>
    </row>
    <row r="94" spans="1:6">
      <c r="A94" s="70">
        <v>1173658</v>
      </c>
      <c r="B94" s="70">
        <v>5</v>
      </c>
      <c r="C94" s="70">
        <v>82</v>
      </c>
      <c r="D94" s="70">
        <v>822</v>
      </c>
      <c r="E94" s="70">
        <v>1980</v>
      </c>
      <c r="F94" s="70">
        <v>98</v>
      </c>
    </row>
    <row r="95" spans="1:6">
      <c r="A95" s="70">
        <v>1821323</v>
      </c>
      <c r="B95" s="70">
        <v>9</v>
      </c>
      <c r="C95" s="70">
        <v>190</v>
      </c>
      <c r="D95" s="70">
        <v>669</v>
      </c>
      <c r="E95" s="70">
        <v>2002</v>
      </c>
      <c r="F95" s="70">
        <v>55</v>
      </c>
    </row>
    <row r="96" spans="1:6">
      <c r="A96" s="70">
        <v>2593351</v>
      </c>
      <c r="B96" s="70">
        <v>2</v>
      </c>
      <c r="C96" s="70">
        <v>177</v>
      </c>
      <c r="D96" s="70">
        <v>801</v>
      </c>
      <c r="E96" s="70">
        <v>1982</v>
      </c>
      <c r="F96" s="70">
        <v>10</v>
      </c>
    </row>
    <row r="97" spans="1:6">
      <c r="A97" s="70">
        <v>1964669</v>
      </c>
      <c r="B97" s="70">
        <v>8</v>
      </c>
      <c r="C97" s="70">
        <v>188</v>
      </c>
      <c r="D97" s="70">
        <v>800</v>
      </c>
      <c r="E97" s="70">
        <v>1971</v>
      </c>
      <c r="F97" s="70">
        <v>42</v>
      </c>
    </row>
    <row r="98" spans="1:6">
      <c r="A98" s="70">
        <v>1215094</v>
      </c>
      <c r="B98" s="70">
        <v>9</v>
      </c>
      <c r="C98" s="70">
        <v>116</v>
      </c>
      <c r="D98" s="70">
        <v>767</v>
      </c>
      <c r="E98" s="70">
        <v>1982</v>
      </c>
      <c r="F98" s="70">
        <v>51</v>
      </c>
    </row>
    <row r="99" spans="1:6">
      <c r="A99" s="70">
        <v>2071193</v>
      </c>
      <c r="B99" s="70">
        <v>5</v>
      </c>
      <c r="C99" s="70">
        <v>168</v>
      </c>
      <c r="D99" s="70">
        <v>855</v>
      </c>
      <c r="E99" s="70">
        <v>1972</v>
      </c>
      <c r="F99" s="70">
        <v>84</v>
      </c>
    </row>
    <row r="100" spans="1:6">
      <c r="A100" s="70">
        <v>1121948</v>
      </c>
      <c r="B100" s="70">
        <v>10</v>
      </c>
      <c r="C100" s="70">
        <v>130</v>
      </c>
      <c r="D100" s="70">
        <v>759</v>
      </c>
      <c r="E100" s="70">
        <v>1997</v>
      </c>
      <c r="F100" s="70">
        <v>82</v>
      </c>
    </row>
    <row r="101" spans="1:6">
      <c r="A101" s="70">
        <v>1688335</v>
      </c>
      <c r="B101" s="70">
        <v>8</v>
      </c>
      <c r="C101" s="70">
        <v>149</v>
      </c>
      <c r="D101" s="70">
        <v>684</v>
      </c>
      <c r="E101" s="70">
        <v>1987</v>
      </c>
      <c r="F101" s="70">
        <v>95</v>
      </c>
    </row>
    <row r="102" spans="1:6">
      <c r="A102" s="70">
        <v>2079451</v>
      </c>
      <c r="B102" s="70">
        <v>6</v>
      </c>
      <c r="C102" s="70">
        <v>156</v>
      </c>
      <c r="D102" s="70">
        <v>796</v>
      </c>
      <c r="E102" s="70">
        <v>1997</v>
      </c>
      <c r="F102" s="70">
        <v>52</v>
      </c>
    </row>
    <row r="103" spans="1:6">
      <c r="A103" s="70">
        <v>2513819</v>
      </c>
      <c r="B103" s="70">
        <v>4</v>
      </c>
      <c r="C103" s="70">
        <v>187</v>
      </c>
      <c r="D103" s="70">
        <v>669</v>
      </c>
      <c r="E103" s="70">
        <v>1990</v>
      </c>
      <c r="F103" s="70">
        <v>48</v>
      </c>
    </row>
    <row r="104" spans="1:6">
      <c r="A104" s="70">
        <v>1990799</v>
      </c>
      <c r="B104" s="70">
        <v>7</v>
      </c>
      <c r="C104" s="70">
        <v>197</v>
      </c>
      <c r="D104" s="70">
        <v>662</v>
      </c>
      <c r="E104" s="70">
        <v>1994</v>
      </c>
      <c r="F104" s="70">
        <v>63</v>
      </c>
    </row>
    <row r="105" spans="1:6">
      <c r="A105" s="70">
        <v>1920174</v>
      </c>
      <c r="B105" s="70">
        <v>5</v>
      </c>
      <c r="C105" s="70">
        <v>172</v>
      </c>
      <c r="D105" s="70">
        <v>695</v>
      </c>
      <c r="E105" s="70">
        <v>1975</v>
      </c>
      <c r="F105" s="70">
        <v>95</v>
      </c>
    </row>
    <row r="106" spans="1:6">
      <c r="A106" s="70">
        <v>1253575</v>
      </c>
      <c r="B106" s="70">
        <v>8</v>
      </c>
      <c r="C106" s="70">
        <v>119</v>
      </c>
      <c r="D106" s="70">
        <v>738</v>
      </c>
      <c r="E106" s="70">
        <v>1996</v>
      </c>
      <c r="F106" s="70">
        <v>17</v>
      </c>
    </row>
    <row r="107" spans="1:6">
      <c r="A107" s="70">
        <v>1457169</v>
      </c>
      <c r="B107" s="70">
        <v>7</v>
      </c>
      <c r="C107" s="70">
        <v>116</v>
      </c>
      <c r="D107" s="70">
        <v>841</v>
      </c>
      <c r="E107" s="70">
        <v>1969</v>
      </c>
      <c r="F107" s="70">
        <v>91</v>
      </c>
    </row>
    <row r="108" spans="1:6">
      <c r="A108" s="70">
        <v>2507056</v>
      </c>
      <c r="B108" s="70">
        <v>1</v>
      </c>
      <c r="C108" s="70">
        <v>169</v>
      </c>
      <c r="D108" s="70">
        <v>771</v>
      </c>
      <c r="E108" s="70">
        <v>1982</v>
      </c>
      <c r="F108" s="70">
        <v>27</v>
      </c>
    </row>
    <row r="109" spans="1:6">
      <c r="A109" s="70">
        <v>1718977</v>
      </c>
      <c r="B109" s="70">
        <v>1</v>
      </c>
      <c r="C109" s="70">
        <v>92</v>
      </c>
      <c r="D109" s="70">
        <v>926</v>
      </c>
      <c r="E109" s="70">
        <v>1997</v>
      </c>
      <c r="F109" s="70">
        <v>15</v>
      </c>
    </row>
    <row r="110" spans="1:6">
      <c r="A110" s="70">
        <v>1216280</v>
      </c>
      <c r="B110" s="70">
        <v>6</v>
      </c>
      <c r="C110" s="70">
        <v>82</v>
      </c>
      <c r="D110" s="70">
        <v>711</v>
      </c>
      <c r="E110" s="70">
        <v>1970</v>
      </c>
      <c r="F110" s="70">
        <v>57</v>
      </c>
    </row>
    <row r="111" spans="1:6">
      <c r="A111" s="70">
        <v>1143242</v>
      </c>
      <c r="B111" s="70">
        <v>10</v>
      </c>
      <c r="C111" s="70">
        <v>120</v>
      </c>
      <c r="D111" s="70">
        <v>644</v>
      </c>
      <c r="E111" s="70">
        <v>1965</v>
      </c>
      <c r="F111" s="70">
        <v>7</v>
      </c>
    </row>
    <row r="112" spans="1:6">
      <c r="A112" s="70">
        <v>1261877</v>
      </c>
      <c r="B112" s="70">
        <v>3</v>
      </c>
      <c r="C112" s="70">
        <v>81</v>
      </c>
      <c r="D112" s="70">
        <v>715</v>
      </c>
      <c r="E112" s="70">
        <v>1997</v>
      </c>
      <c r="F112" s="70">
        <v>6</v>
      </c>
    </row>
    <row r="113" spans="1:6">
      <c r="A113" s="70">
        <v>1916935</v>
      </c>
      <c r="B113" s="70">
        <v>5</v>
      </c>
      <c r="C113" s="70">
        <v>153</v>
      </c>
      <c r="D113" s="70">
        <v>600</v>
      </c>
      <c r="E113" s="70">
        <v>1998</v>
      </c>
      <c r="F113" s="70">
        <v>18</v>
      </c>
    </row>
    <row r="114" spans="1:6">
      <c r="A114" s="70">
        <v>2141621</v>
      </c>
      <c r="B114" s="70">
        <v>3</v>
      </c>
      <c r="C114" s="70">
        <v>161</v>
      </c>
      <c r="D114" s="70">
        <v>876</v>
      </c>
      <c r="E114" s="70">
        <v>1992</v>
      </c>
      <c r="F114" s="70">
        <v>85</v>
      </c>
    </row>
    <row r="115" spans="1:6">
      <c r="A115" s="70">
        <v>2557049</v>
      </c>
      <c r="B115" s="70">
        <v>2</v>
      </c>
      <c r="C115" s="70">
        <v>165</v>
      </c>
      <c r="D115" s="70">
        <v>786</v>
      </c>
      <c r="E115" s="70">
        <v>1972</v>
      </c>
      <c r="F115" s="70">
        <v>87</v>
      </c>
    </row>
    <row r="116" spans="1:6">
      <c r="A116" s="70">
        <v>952375</v>
      </c>
      <c r="B116" s="70">
        <v>10</v>
      </c>
      <c r="C116" s="70">
        <v>107</v>
      </c>
      <c r="D116" s="70">
        <v>958</v>
      </c>
      <c r="E116" s="70">
        <v>1994</v>
      </c>
      <c r="F116" s="70">
        <v>22</v>
      </c>
    </row>
    <row r="117" spans="1:6">
      <c r="A117" s="70">
        <v>1670560</v>
      </c>
      <c r="B117" s="70">
        <v>8</v>
      </c>
      <c r="C117" s="70">
        <v>163</v>
      </c>
      <c r="D117" s="70">
        <v>903</v>
      </c>
      <c r="E117" s="70">
        <v>1990</v>
      </c>
      <c r="F117" s="70">
        <v>50</v>
      </c>
    </row>
    <row r="118" spans="1:6">
      <c r="A118" s="70">
        <v>830603</v>
      </c>
      <c r="B118" s="70">
        <v>10</v>
      </c>
      <c r="C118" s="70">
        <v>86</v>
      </c>
      <c r="D118" s="70">
        <v>858</v>
      </c>
      <c r="E118" s="70">
        <v>1998</v>
      </c>
      <c r="F118" s="70">
        <v>37</v>
      </c>
    </row>
    <row r="119" spans="1:6">
      <c r="A119" s="70">
        <v>953564</v>
      </c>
      <c r="B119" s="70">
        <v>7</v>
      </c>
      <c r="C119" s="70">
        <v>84</v>
      </c>
      <c r="D119" s="70">
        <v>825</v>
      </c>
      <c r="E119" s="70">
        <v>1968</v>
      </c>
      <c r="F119" s="70">
        <v>99</v>
      </c>
    </row>
    <row r="120" spans="1:6">
      <c r="A120" s="70">
        <v>1575289</v>
      </c>
      <c r="B120" s="70">
        <v>6</v>
      </c>
      <c r="C120" s="70">
        <v>130</v>
      </c>
      <c r="D120" s="70">
        <v>663</v>
      </c>
      <c r="E120" s="70">
        <v>1987</v>
      </c>
      <c r="F120" s="70">
        <v>85</v>
      </c>
    </row>
    <row r="121" spans="1:6">
      <c r="A121" s="70">
        <v>835164</v>
      </c>
      <c r="B121" s="70">
        <v>10</v>
      </c>
      <c r="C121" s="70">
        <v>85</v>
      </c>
      <c r="D121" s="70">
        <v>904</v>
      </c>
      <c r="E121" s="70">
        <v>1994</v>
      </c>
      <c r="F121" s="70">
        <v>5</v>
      </c>
    </row>
    <row r="122" spans="1:6">
      <c r="A122" s="70">
        <v>2366226</v>
      </c>
      <c r="B122" s="70">
        <v>7</v>
      </c>
      <c r="C122" s="70">
        <v>195</v>
      </c>
      <c r="D122" s="70">
        <v>919</v>
      </c>
      <c r="E122" s="70">
        <v>1997</v>
      </c>
      <c r="F122" s="70">
        <v>89</v>
      </c>
    </row>
    <row r="123" spans="1:6">
      <c r="A123" s="70">
        <v>1819992</v>
      </c>
      <c r="B123" s="70">
        <v>5</v>
      </c>
      <c r="C123" s="70">
        <v>130</v>
      </c>
      <c r="D123" s="70">
        <v>995</v>
      </c>
      <c r="E123" s="70">
        <v>1963</v>
      </c>
      <c r="F123" s="70">
        <v>63</v>
      </c>
    </row>
    <row r="124" spans="1:6">
      <c r="A124" s="70">
        <v>2036159</v>
      </c>
      <c r="B124" s="70">
        <v>10</v>
      </c>
      <c r="C124" s="70">
        <v>198</v>
      </c>
      <c r="D124" s="70">
        <v>824</v>
      </c>
      <c r="E124" s="70">
        <v>1999</v>
      </c>
      <c r="F124" s="70">
        <v>9</v>
      </c>
    </row>
    <row r="125" spans="1:6">
      <c r="A125" s="70">
        <v>1379553</v>
      </c>
      <c r="B125" s="70">
        <v>8</v>
      </c>
      <c r="C125" s="70">
        <v>129</v>
      </c>
      <c r="D125" s="70">
        <v>720</v>
      </c>
      <c r="E125" s="70">
        <v>1988</v>
      </c>
      <c r="F125" s="70">
        <v>13</v>
      </c>
    </row>
    <row r="126" spans="1:6">
      <c r="A126" s="70">
        <v>1467454</v>
      </c>
      <c r="B126" s="70">
        <v>5</v>
      </c>
      <c r="C126" s="70">
        <v>113</v>
      </c>
      <c r="D126" s="70">
        <v>957</v>
      </c>
      <c r="E126" s="70">
        <v>1997</v>
      </c>
      <c r="F126" s="70">
        <v>28</v>
      </c>
    </row>
    <row r="127" spans="1:6">
      <c r="A127" s="70">
        <v>1764000</v>
      </c>
      <c r="B127" s="70">
        <v>9</v>
      </c>
      <c r="C127" s="70">
        <v>157</v>
      </c>
      <c r="D127" s="70">
        <v>825</v>
      </c>
      <c r="E127" s="70">
        <v>1969</v>
      </c>
      <c r="F127" s="70">
        <v>56</v>
      </c>
    </row>
    <row r="128" spans="1:6">
      <c r="A128" s="70">
        <v>1205942</v>
      </c>
      <c r="B128" s="70">
        <v>5</v>
      </c>
      <c r="C128" s="70">
        <v>82</v>
      </c>
      <c r="D128" s="70">
        <v>674</v>
      </c>
      <c r="E128" s="70">
        <v>1982</v>
      </c>
      <c r="F128" s="70">
        <v>20</v>
      </c>
    </row>
    <row r="129" spans="1:6">
      <c r="A129" s="70">
        <v>2273254</v>
      </c>
      <c r="B129" s="70">
        <v>2</v>
      </c>
      <c r="C129" s="70">
        <v>164</v>
      </c>
      <c r="D129" s="70">
        <v>602</v>
      </c>
      <c r="E129" s="70">
        <v>2002</v>
      </c>
      <c r="F129" s="70">
        <v>79</v>
      </c>
    </row>
  </sheetData>
  <pageMargins left="0.75" right="0.75" top="1" bottom="1" header="0" footer="0"/>
  <headerFooter alignWithMargins="0"/>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5BD040-84BC-42D7-9030-97473EBB5063}">
  <sheetPr codeName="Sheet16"/>
  <dimension ref="A1:G1008"/>
  <sheetViews>
    <sheetView topLeftCell="A4" workbookViewId="0"/>
  </sheetViews>
  <sheetFormatPr defaultColWidth="9.140625" defaultRowHeight="12.75"/>
  <cols>
    <col min="1" max="1" width="10.42578125" style="102" customWidth="1"/>
    <col min="2" max="2" width="15.42578125" style="102" bestFit="1" customWidth="1"/>
    <col min="3" max="3" width="25.140625" style="102" bestFit="1" customWidth="1"/>
    <col min="4" max="4" width="15.42578125" style="102" bestFit="1" customWidth="1"/>
    <col min="5" max="5" width="25.140625" style="102" bestFit="1" customWidth="1"/>
    <col min="6" max="6" width="15.42578125" style="102" bestFit="1" customWidth="1"/>
    <col min="7" max="7" width="25.140625" style="102" bestFit="1" customWidth="1"/>
    <col min="8" max="16384" width="9.140625" style="102"/>
  </cols>
  <sheetData>
    <row r="1" spans="1:7">
      <c r="B1" s="102" t="str">
        <f>"X₁ ~ h(N₁, G₁, n₁)"</f>
        <v>X₁ ~ h(N₁, G₁, n₁)</v>
      </c>
      <c r="C1" s="102" t="str">
        <f>"Y₁ ~ N(µ₁, σ₁²)"</f>
        <v>Y₁ ~ N(µ₁, σ₁²)</v>
      </c>
      <c r="D1" s="102" t="str">
        <f>"X₂ ~ h(N₂, G₂, n₂)"</f>
        <v>X₂ ~ h(N₂, G₂, n₂)</v>
      </c>
      <c r="E1" s="102" t="str">
        <f>"Y₂ ~ N(µ₂, σ₂²)"</f>
        <v>Y₂ ~ N(µ₂, σ₂²)</v>
      </c>
      <c r="F1" s="102" t="str">
        <f>"X₃ ~ h(N₃, G₃, n₃)"</f>
        <v>X₃ ~ h(N₃, G₃, n₃)</v>
      </c>
      <c r="G1" s="102" t="str">
        <f>"Y₃ ~ N(µ₃, σ₃²)"</f>
        <v>Y₃ ~ N(µ₃, σ₃²)</v>
      </c>
    </row>
    <row r="2" spans="1:7">
      <c r="A2" s="103">
        <v>100</v>
      </c>
      <c r="B2" s="102" t="str">
        <f>"N₁ = "&amp;$A$2</f>
        <v>N₁ = 100</v>
      </c>
      <c r="C2" s="102" t="str">
        <f>"µ₁ = n₁G₁/N₁ = " &amp; $A$5*B$4/$A$2</f>
        <v>µ₁ = n₁G₁/N₁ = 10</v>
      </c>
      <c r="D2" s="102" t="str">
        <f>"N₂ = "&amp;$A$2</f>
        <v>N₂ = 100</v>
      </c>
      <c r="E2" s="102" t="str">
        <f>"µ₂ = n₂G₂/N₂ = " &amp; $A$5*D$4/$A$2</f>
        <v>µ₂ = n₂G₂/N₂ = 19</v>
      </c>
      <c r="F2" s="102" t="str">
        <f>"N₃ = "&amp;$A$2</f>
        <v>N₃ = 100</v>
      </c>
      <c r="G2" s="102" t="str">
        <f>"µ₃ = n₃G₃/N₃ = " &amp; $A$5*F$4/$A$2</f>
        <v>µ₃ = n₃G₃/N₃ = 45</v>
      </c>
    </row>
    <row r="3" spans="1:7">
      <c r="B3" s="102" t="str">
        <f>"G₁ = "&amp;B$4</f>
        <v>G₁ = 20</v>
      </c>
      <c r="C3" s="102" t="str">
        <f>"σ₁² = " &amp; $A$5*B$4/$A$2*($A$2-B$4)/$A$2*($A$2-$A$5)/($A$2-1)</f>
        <v>σ₁² = 4,04040404040404</v>
      </c>
      <c r="D3" s="102" t="str">
        <f>"G₂ = "&amp;D$4</f>
        <v>G₂ = 38</v>
      </c>
      <c r="E3" s="102" t="str">
        <f>"σ₂² = " &amp; $A$5*D$4/$A$2*($A$2-D$4)/$A$2*($A$2-$A$5)/($A$2-1)</f>
        <v>σ₂² = 5,94949494949495</v>
      </c>
      <c r="F3" s="102" t="str">
        <f>"G₃ = "&amp;F$4</f>
        <v>G₃ = 90</v>
      </c>
      <c r="G3" s="102" t="str">
        <f>"σ₃² = " &amp; $A$5*F$4/$A$2*($A$2-F$4)/$A$2*($A$2-$A$5)/($A$2-1)</f>
        <v>σ₃² = 2,27272727272727</v>
      </c>
    </row>
    <row r="4" spans="1:7">
      <c r="B4" s="103">
        <v>20</v>
      </c>
      <c r="D4" s="103">
        <v>38</v>
      </c>
      <c r="F4" s="103">
        <v>90</v>
      </c>
    </row>
    <row r="5" spans="1:7">
      <c r="A5" s="103">
        <v>50</v>
      </c>
      <c r="B5" s="102" t="str">
        <f>"n₁ = "&amp;$A$5</f>
        <v>n₁ = 50</v>
      </c>
      <c r="C5" s="104"/>
      <c r="D5" s="102" t="str">
        <f>"n₂ = "&amp;$A$5</f>
        <v>n₂ = 50</v>
      </c>
      <c r="E5" s="104"/>
      <c r="F5" s="102" t="str">
        <f>"n₃ = "&amp;$A$5</f>
        <v>n₃ = 50</v>
      </c>
      <c r="G5" s="104"/>
    </row>
    <row r="6" spans="1:7">
      <c r="B6" s="105" t="b">
        <v>1</v>
      </c>
      <c r="C6" s="105" t="b">
        <v>1</v>
      </c>
      <c r="D6" s="105" t="b">
        <v>1</v>
      </c>
      <c r="E6" s="105" t="b">
        <v>1</v>
      </c>
      <c r="F6" s="105" t="b">
        <v>1</v>
      </c>
      <c r="G6" s="105" t="b">
        <v>1</v>
      </c>
    </row>
    <row r="7" spans="1:7">
      <c r="A7" s="102" t="s">
        <v>4172</v>
      </c>
      <c r="B7" s="106" t="str">
        <f>"P(X₁ = x)"</f>
        <v>P(X₁ = x)</v>
      </c>
      <c r="C7" s="106" t="s">
        <v>4173</v>
      </c>
      <c r="D7" s="106" t="str">
        <f>"P(X₂ = x)"</f>
        <v>P(X₂ = x)</v>
      </c>
      <c r="E7" s="106" t="s">
        <v>4173</v>
      </c>
      <c r="F7" s="106" t="str">
        <f>"P(X₃ = x)"</f>
        <v>P(X₃ = x)</v>
      </c>
      <c r="G7" s="106" t="s">
        <v>4173</v>
      </c>
    </row>
    <row r="8" spans="1:7">
      <c r="A8" s="102">
        <v>0</v>
      </c>
      <c r="B8" s="102">
        <f>IF(B$6,HYPGEOMDIST($A8,$A$5,B$4,$A$2),#N/A)</f>
        <v>8.793036285519989E-8</v>
      </c>
      <c r="C8" s="102">
        <f>IF(C$6,NORMDIST($A8,$A$5*B$4/$A$2,SQRT( $A$5*B$4/$A$2*($A$2-B$4)/$A$2*($A$2-$A$5)/($A$2-1)),FALSE),#N/A)</f>
        <v>8.3811469214764484E-7</v>
      </c>
      <c r="D8" s="102">
        <f t="shared" ref="D8:D71" si="0">IF(D$6,HYPGEOMDIST($A8,$A$5,D$4,$A$2),#N/A)</f>
        <v>2.1410688229706835E-17</v>
      </c>
      <c r="E8" s="102">
        <f t="shared" ref="E8:E71" si="1">IF(E$6,NORMDIST($A8,$A$5*D$4/$A$2,SQRT( $A$5*D$4/$A$2*($A$2-D$4)/$A$2*($A$2-$A$5)/($A$2-1)),FALSE),#N/A)</f>
        <v>1.0907766053667718E-14</v>
      </c>
      <c r="F8" s="102">
        <f t="shared" ref="F8:F71" si="2">IF(F$6,HYPGEOMDIST($A8,$A$5,F$4,$A$2),#N/A)</f>
        <v>0</v>
      </c>
      <c r="G8" s="102">
        <f t="shared" ref="G8:G71" si="3">IF(G$6,NORMDIST($A8,$A$5*F$4/$A$2,SQRT( $A$5*F$4/$A$2*($A$2-F$4)/$A$2*($A$2-$A$5)/($A$2-1)),FALSE),#N/A)</f>
        <v>8.7992309410210744E-195</v>
      </c>
    </row>
    <row r="9" spans="1:7">
      <c r="A9" s="102">
        <v>1</v>
      </c>
      <c r="B9" s="102">
        <f t="shared" ref="B9:B72" si="4">IF(B$6,HYPGEOMDIST($A9,$A$5,B$4,$A$2),#N/A)</f>
        <v>2.8364633179096754E-6</v>
      </c>
      <c r="C9" s="102">
        <f t="shared" ref="C9:C72" si="5">IF(C$6,NORMDIST($A9,$A$5*B$4/$A$2,SQRT( $A$5*B$4/$A$2*($A$2-B$4)/$A$2*($A$2-$A$5)/($A$2-1)),FALSE),#N/A)</f>
        <v>8.7991020479575712E-6</v>
      </c>
      <c r="D9" s="102">
        <f t="shared" si="0"/>
        <v>3.1292544335724975E-15</v>
      </c>
      <c r="E9" s="102">
        <f t="shared" si="1"/>
        <v>2.4444312336900825E-13</v>
      </c>
      <c r="F9" s="102">
        <f t="shared" si="2"/>
        <v>0</v>
      </c>
      <c r="G9" s="102">
        <f t="shared" si="3"/>
        <v>2.8049858310783912E-186</v>
      </c>
    </row>
    <row r="10" spans="1:7">
      <c r="A10" s="102">
        <v>2</v>
      </c>
      <c r="B10" s="102">
        <f t="shared" si="4"/>
        <v>4.1261677327717314E-5</v>
      </c>
      <c r="C10" s="102">
        <f t="shared" si="5"/>
        <v>7.2124924372984436E-5</v>
      </c>
      <c r="D10" s="102">
        <f t="shared" si="0"/>
        <v>2.0261922457382046E-13</v>
      </c>
      <c r="E10" s="102">
        <f t="shared" si="1"/>
        <v>4.6304475413438321E-12</v>
      </c>
      <c r="F10" s="102">
        <f t="shared" si="2"/>
        <v>0</v>
      </c>
      <c r="G10" s="102">
        <f t="shared" si="3"/>
        <v>5.7587344884395189E-178</v>
      </c>
    </row>
    <row r="11" spans="1:7">
      <c r="A11" s="102">
        <v>3</v>
      </c>
      <c r="B11" s="102">
        <f t="shared" si="4"/>
        <v>3.601019112237136E-4</v>
      </c>
      <c r="C11" s="102">
        <f t="shared" si="5"/>
        <v>4.6157736418909611E-4</v>
      </c>
      <c r="D11" s="102">
        <f t="shared" si="0"/>
        <v>7.7805782236347301E-12</v>
      </c>
      <c r="E11" s="102">
        <f t="shared" si="1"/>
        <v>7.414318652071152E-11</v>
      </c>
      <c r="F11" s="102">
        <f t="shared" si="2"/>
        <v>0</v>
      </c>
      <c r="G11" s="102">
        <f t="shared" si="3"/>
        <v>7.6143680832698149E-170</v>
      </c>
    </row>
    <row r="12" spans="1:7">
      <c r="A12" s="102">
        <v>4</v>
      </c>
      <c r="B12" s="102">
        <f t="shared" si="4"/>
        <v>2.1155987284393212E-3</v>
      </c>
      <c r="C12" s="102">
        <f t="shared" si="5"/>
        <v>2.3062997428528191E-3</v>
      </c>
      <c r="D12" s="102">
        <f t="shared" si="0"/>
        <v>1.9998517465436032E-10</v>
      </c>
      <c r="E12" s="102">
        <f t="shared" si="1"/>
        <v>1.0035122088910156E-9</v>
      </c>
      <c r="F12" s="102">
        <f t="shared" si="2"/>
        <v>0</v>
      </c>
      <c r="G12" s="102">
        <f t="shared" si="3"/>
        <v>6.4841209401933945E-162</v>
      </c>
    </row>
    <row r="13" spans="1:7">
      <c r="A13" s="102">
        <v>5</v>
      </c>
      <c r="B13" s="102">
        <f t="shared" si="4"/>
        <v>8.897603795036263E-3</v>
      </c>
      <c r="C13" s="102">
        <f t="shared" si="5"/>
        <v>8.9970288701218329E-3</v>
      </c>
      <c r="D13" s="102">
        <f t="shared" si="0"/>
        <v>3.6797272136402493E-9</v>
      </c>
      <c r="E13" s="102">
        <f t="shared" si="1"/>
        <v>1.1480933688398435E-8</v>
      </c>
      <c r="F13" s="102">
        <f t="shared" si="2"/>
        <v>0</v>
      </c>
      <c r="G13" s="102">
        <f t="shared" si="3"/>
        <v>3.5561393772777796E-154</v>
      </c>
    </row>
    <row r="14" spans="1:7">
      <c r="A14" s="102">
        <v>6</v>
      </c>
      <c r="B14" s="102">
        <f t="shared" si="4"/>
        <v>2.7805011859488277E-2</v>
      </c>
      <c r="C14" s="102">
        <f t="shared" si="5"/>
        <v>2.7402778059593656E-2</v>
      </c>
      <c r="D14" s="102">
        <f t="shared" si="0"/>
        <v>5.0596249187553399E-8</v>
      </c>
      <c r="E14" s="102">
        <f t="shared" si="1"/>
        <v>1.1102860703072276E-7</v>
      </c>
      <c r="F14" s="102">
        <f t="shared" si="2"/>
        <v>0</v>
      </c>
      <c r="G14" s="102">
        <f t="shared" si="3"/>
        <v>1.2560787534744411E-146</v>
      </c>
    </row>
    <row r="15" spans="1:7">
      <c r="A15" s="102">
        <v>7</v>
      </c>
      <c r="B15" s="102">
        <f t="shared" si="4"/>
        <v>6.6130839017161061E-2</v>
      </c>
      <c r="C15" s="102">
        <f t="shared" si="5"/>
        <v>6.5163167736366018E-2</v>
      </c>
      <c r="D15" s="102">
        <f t="shared" si="0"/>
        <v>5.356354801208668E-7</v>
      </c>
      <c r="E15" s="102">
        <f t="shared" si="1"/>
        <v>9.0760255210341155E-7</v>
      </c>
      <c r="F15" s="102">
        <f t="shared" si="2"/>
        <v>0</v>
      </c>
      <c r="G15" s="102">
        <f t="shared" si="3"/>
        <v>2.8573628439948141E-139</v>
      </c>
    </row>
    <row r="16" spans="1:7">
      <c r="A16" s="102">
        <v>8</v>
      </c>
      <c r="B16" s="102">
        <f t="shared" si="4"/>
        <v>0.12160243095589805</v>
      </c>
      <c r="C16" s="102">
        <f t="shared" si="5"/>
        <v>0.12098231734715365</v>
      </c>
      <c r="D16" s="102">
        <f t="shared" si="0"/>
        <v>4.4625130937569349E-6</v>
      </c>
      <c r="E16" s="102">
        <f t="shared" si="1"/>
        <v>6.2713300887162276E-6</v>
      </c>
      <c r="F16" s="102">
        <f t="shared" si="2"/>
        <v>0</v>
      </c>
      <c r="G16" s="102">
        <f t="shared" si="3"/>
        <v>4.1862421334082321E-132</v>
      </c>
    </row>
    <row r="17" spans="1:7">
      <c r="A17" s="102">
        <v>9</v>
      </c>
      <c r="B17" s="102">
        <f t="shared" si="4"/>
        <v>0.17460861880846903</v>
      </c>
      <c r="C17" s="102">
        <f t="shared" si="5"/>
        <v>0.17536936333958542</v>
      </c>
      <c r="D17" s="102">
        <f t="shared" si="0"/>
        <v>2.9750087291712949E-5</v>
      </c>
      <c r="E17" s="102">
        <f t="shared" si="1"/>
        <v>3.6629142074060142E-5</v>
      </c>
      <c r="F17" s="102">
        <f t="shared" si="2"/>
        <v>0</v>
      </c>
      <c r="G17" s="102">
        <f t="shared" si="3"/>
        <v>3.9499693327264689E-125</v>
      </c>
    </row>
    <row r="18" spans="1:7">
      <c r="A18" s="102">
        <v>10</v>
      </c>
      <c r="B18" s="102">
        <f t="shared" si="4"/>
        <v>0.19687121770654961</v>
      </c>
      <c r="C18" s="102">
        <f t="shared" si="5"/>
        <v>0.19847127856504604</v>
      </c>
      <c r="D18" s="102">
        <f t="shared" si="0"/>
        <v>1.6078569904475946E-4</v>
      </c>
      <c r="E18" s="102">
        <f t="shared" si="1"/>
        <v>1.808410283019934E-4</v>
      </c>
      <c r="F18" s="102">
        <f t="shared" si="2"/>
        <v>0</v>
      </c>
      <c r="G18" s="102">
        <f t="shared" si="3"/>
        <v>2.4003442487761467E-118</v>
      </c>
    </row>
    <row r="19" spans="1:7">
      <c r="A19" s="102">
        <v>11</v>
      </c>
      <c r="B19" s="102">
        <f t="shared" si="4"/>
        <v>0.17460861880846973</v>
      </c>
      <c r="C19" s="102">
        <f t="shared" si="5"/>
        <v>0.17536936333958542</v>
      </c>
      <c r="D19" s="102">
        <f t="shared" si="0"/>
        <v>7.1177858865663661E-4</v>
      </c>
      <c r="E19" s="102">
        <f t="shared" si="1"/>
        <v>7.5469300310540294E-4</v>
      </c>
      <c r="F19" s="102">
        <f t="shared" si="2"/>
        <v>0</v>
      </c>
      <c r="G19" s="102">
        <f t="shared" si="3"/>
        <v>9.3942857556295237E-112</v>
      </c>
    </row>
    <row r="20" spans="1:7">
      <c r="A20" s="102">
        <v>12</v>
      </c>
      <c r="B20" s="102">
        <f t="shared" si="4"/>
        <v>0.12160243095589832</v>
      </c>
      <c r="C20" s="102">
        <f t="shared" si="5"/>
        <v>0.12098231734715365</v>
      </c>
      <c r="D20" s="102">
        <f t="shared" si="0"/>
        <v>2.6024404647758265E-3</v>
      </c>
      <c r="E20" s="102">
        <f t="shared" si="1"/>
        <v>2.6622376064333922E-3</v>
      </c>
      <c r="F20" s="102">
        <f t="shared" si="2"/>
        <v>0</v>
      </c>
      <c r="G20" s="102">
        <f t="shared" si="3"/>
        <v>2.3679058457245746E-105</v>
      </c>
    </row>
    <row r="21" spans="1:7">
      <c r="A21" s="102">
        <v>13</v>
      </c>
      <c r="B21" s="102">
        <f t="shared" si="4"/>
        <v>6.6130839017161117E-2</v>
      </c>
      <c r="C21" s="102">
        <f t="shared" si="5"/>
        <v>6.5163167736366018E-2</v>
      </c>
      <c r="D21" s="102">
        <f t="shared" si="0"/>
        <v>7.9114190129185389E-3</v>
      </c>
      <c r="E21" s="102">
        <f t="shared" si="1"/>
        <v>7.9382804673466187E-3</v>
      </c>
      <c r="F21" s="102">
        <f t="shared" si="2"/>
        <v>0</v>
      </c>
      <c r="G21" s="102">
        <f t="shared" si="3"/>
        <v>3.8439304475350905E-99</v>
      </c>
    </row>
    <row r="22" spans="1:7">
      <c r="A22" s="102">
        <v>14</v>
      </c>
      <c r="B22" s="102">
        <f t="shared" si="4"/>
        <v>2.7805011859488214E-2</v>
      </c>
      <c r="C22" s="102">
        <f t="shared" si="5"/>
        <v>2.7402778059593656E-2</v>
      </c>
      <c r="D22" s="102">
        <f t="shared" si="0"/>
        <v>2.0104567546565016E-2</v>
      </c>
      <c r="E22" s="102">
        <f t="shared" si="1"/>
        <v>2.0008254297735537E-2</v>
      </c>
      <c r="F22" s="102">
        <f t="shared" si="2"/>
        <v>0</v>
      </c>
      <c r="G22" s="102">
        <f t="shared" si="3"/>
        <v>4.0188059823927495E-93</v>
      </c>
    </row>
    <row r="23" spans="1:7">
      <c r="A23" s="102">
        <v>15</v>
      </c>
      <c r="B23" s="102">
        <f t="shared" si="4"/>
        <v>8.8976037950362526E-3</v>
      </c>
      <c r="C23" s="102">
        <f t="shared" si="5"/>
        <v>8.9970288701218329E-3</v>
      </c>
      <c r="D23" s="102">
        <f t="shared" si="0"/>
        <v>4.288974409933842E-2</v>
      </c>
      <c r="E23" s="102">
        <f t="shared" si="1"/>
        <v>4.262801330839789E-2</v>
      </c>
      <c r="F23" s="102">
        <f t="shared" si="2"/>
        <v>0</v>
      </c>
      <c r="G23" s="102">
        <f t="shared" si="3"/>
        <v>2.7060074455524399E-87</v>
      </c>
    </row>
    <row r="24" spans="1:7">
      <c r="A24" s="102">
        <v>16</v>
      </c>
      <c r="B24" s="102">
        <f t="shared" si="4"/>
        <v>2.1155987284393113E-3</v>
      </c>
      <c r="C24" s="102">
        <f t="shared" si="5"/>
        <v>2.3062997428528191E-3</v>
      </c>
      <c r="D24" s="102">
        <f t="shared" si="0"/>
        <v>7.7067508928498688E-2</v>
      </c>
      <c r="E24" s="102">
        <f t="shared" si="1"/>
        <v>7.6768688543103952E-2</v>
      </c>
      <c r="F24" s="102">
        <f t="shared" si="2"/>
        <v>0</v>
      </c>
      <c r="G24" s="102">
        <f t="shared" si="3"/>
        <v>1.1734683006365606E-81</v>
      </c>
    </row>
    <row r="25" spans="1:7">
      <c r="A25" s="102">
        <v>17</v>
      </c>
      <c r="B25" s="102">
        <f t="shared" si="4"/>
        <v>3.6010191122371355E-4</v>
      </c>
      <c r="C25" s="102">
        <f t="shared" si="5"/>
        <v>4.6157736418909611E-4</v>
      </c>
      <c r="D25" s="102">
        <f t="shared" si="0"/>
        <v>0.11693001354668851</v>
      </c>
      <c r="E25" s="102">
        <f t="shared" si="1"/>
        <v>0.11686279927193295</v>
      </c>
      <c r="F25" s="102">
        <f t="shared" si="2"/>
        <v>0</v>
      </c>
      <c r="G25" s="102">
        <f t="shared" si="3"/>
        <v>3.2773601247000392E-76</v>
      </c>
    </row>
    <row r="26" spans="1:7">
      <c r="A26" s="102">
        <v>18</v>
      </c>
      <c r="B26" s="102">
        <f t="shared" si="4"/>
        <v>4.1261677327717551E-5</v>
      </c>
      <c r="C26" s="102">
        <f t="shared" si="5"/>
        <v>7.2124924372984436E-5</v>
      </c>
      <c r="D26" s="102">
        <f t="shared" si="0"/>
        <v>0.15006018405158333</v>
      </c>
      <c r="E26" s="102">
        <f t="shared" si="1"/>
        <v>0.15037359515748705</v>
      </c>
      <c r="F26" s="102">
        <f t="shared" si="2"/>
        <v>0</v>
      </c>
      <c r="G26" s="102">
        <f t="shared" si="3"/>
        <v>5.8950486890597868E-71</v>
      </c>
    </row>
    <row r="27" spans="1:7">
      <c r="A27" s="102">
        <v>19</v>
      </c>
      <c r="B27" s="102">
        <f t="shared" si="4"/>
        <v>2.8364633179096809E-6</v>
      </c>
      <c r="C27" s="102">
        <f t="shared" si="5"/>
        <v>8.7991020479575712E-6</v>
      </c>
      <c r="D27" s="102">
        <f t="shared" si="0"/>
        <v>0.16305351068423207</v>
      </c>
      <c r="E27" s="102">
        <f t="shared" si="1"/>
        <v>0.16355733129871605</v>
      </c>
      <c r="F27" s="102">
        <f t="shared" si="2"/>
        <v>0</v>
      </c>
      <c r="G27" s="102">
        <f t="shared" si="3"/>
        <v>6.8290619965965117E-66</v>
      </c>
    </row>
    <row r="28" spans="1:7">
      <c r="A28" s="102">
        <v>20</v>
      </c>
      <c r="B28" s="102">
        <f t="shared" si="4"/>
        <v>8.7930362855199665E-8</v>
      </c>
      <c r="C28" s="102">
        <f t="shared" si="5"/>
        <v>8.3811469214764484E-7</v>
      </c>
      <c r="D28" s="102">
        <f t="shared" si="0"/>
        <v>0.15006018405158347</v>
      </c>
      <c r="E28" s="102">
        <f t="shared" si="1"/>
        <v>0.15037359515748705</v>
      </c>
      <c r="F28" s="102">
        <f t="shared" si="2"/>
        <v>0</v>
      </c>
      <c r="G28" s="102">
        <f t="shared" si="3"/>
        <v>5.0950111923136294E-61</v>
      </c>
    </row>
    <row r="29" spans="1:7">
      <c r="A29" s="102">
        <v>21</v>
      </c>
      <c r="B29" s="102">
        <f t="shared" si="4"/>
        <v>0</v>
      </c>
      <c r="C29" s="102">
        <f t="shared" si="5"/>
        <v>6.2327638014143608E-8</v>
      </c>
      <c r="D29" s="102">
        <f t="shared" si="0"/>
        <v>0.11693001354668889</v>
      </c>
      <c r="E29" s="102">
        <f t="shared" si="1"/>
        <v>0.11686279927193295</v>
      </c>
      <c r="F29" s="102">
        <f t="shared" si="2"/>
        <v>0</v>
      </c>
      <c r="G29" s="102">
        <f t="shared" si="3"/>
        <v>2.4481592078627894E-56</v>
      </c>
    </row>
    <row r="30" spans="1:7">
      <c r="A30" s="102">
        <v>22</v>
      </c>
      <c r="B30" s="102">
        <f t="shared" si="4"/>
        <v>0</v>
      </c>
      <c r="C30" s="102">
        <f t="shared" si="5"/>
        <v>3.6188451487401819E-9</v>
      </c>
      <c r="D30" s="102">
        <f t="shared" si="0"/>
        <v>7.7067508928499479E-2</v>
      </c>
      <c r="E30" s="102">
        <f t="shared" si="1"/>
        <v>7.6768688543103952E-2</v>
      </c>
      <c r="F30" s="102">
        <f t="shared" si="2"/>
        <v>0</v>
      </c>
      <c r="G30" s="102">
        <f t="shared" si="3"/>
        <v>7.5760808406471207E-52</v>
      </c>
    </row>
    <row r="31" spans="1:7">
      <c r="A31" s="102">
        <v>23</v>
      </c>
      <c r="B31" s="102">
        <f t="shared" si="4"/>
        <v>0</v>
      </c>
      <c r="C31" s="102">
        <f t="shared" si="5"/>
        <v>1.640481913308432E-10</v>
      </c>
      <c r="D31" s="102">
        <f t="shared" si="0"/>
        <v>4.2889744099338392E-2</v>
      </c>
      <c r="E31" s="102">
        <f t="shared" si="1"/>
        <v>4.262801330839789E-2</v>
      </c>
      <c r="F31" s="102">
        <f t="shared" si="2"/>
        <v>0</v>
      </c>
      <c r="G31" s="102">
        <f t="shared" si="3"/>
        <v>1.5099409762407499E-47</v>
      </c>
    </row>
    <row r="32" spans="1:7">
      <c r="A32" s="102">
        <v>24</v>
      </c>
      <c r="B32" s="102">
        <f t="shared" si="4"/>
        <v>0</v>
      </c>
      <c r="C32" s="102">
        <f t="shared" si="5"/>
        <v>5.8061066492728116E-12</v>
      </c>
      <c r="D32" s="102">
        <f t="shared" si="0"/>
        <v>2.0104567546565047E-2</v>
      </c>
      <c r="E32" s="102">
        <f t="shared" si="1"/>
        <v>2.0008254297735537E-2</v>
      </c>
      <c r="F32" s="102">
        <f t="shared" si="2"/>
        <v>0</v>
      </c>
      <c r="G32" s="102">
        <f t="shared" si="3"/>
        <v>1.9381427894174066E-43</v>
      </c>
    </row>
    <row r="33" spans="1:7">
      <c r="A33" s="102">
        <v>25</v>
      </c>
      <c r="B33" s="102">
        <f t="shared" si="4"/>
        <v>0</v>
      </c>
      <c r="C33" s="102">
        <f t="shared" si="5"/>
        <v>1.6043927358025907E-13</v>
      </c>
      <c r="D33" s="102">
        <f t="shared" si="0"/>
        <v>7.9114190129185632E-3</v>
      </c>
      <c r="E33" s="102">
        <f t="shared" si="1"/>
        <v>7.9382804673466187E-3</v>
      </c>
      <c r="F33" s="102">
        <f t="shared" si="2"/>
        <v>0</v>
      </c>
      <c r="G33" s="102">
        <f t="shared" si="3"/>
        <v>1.6022194391768782E-39</v>
      </c>
    </row>
    <row r="34" spans="1:7">
      <c r="A34" s="102">
        <v>26</v>
      </c>
      <c r="B34" s="102">
        <f t="shared" si="4"/>
        <v>0</v>
      </c>
      <c r="C34" s="102">
        <f t="shared" si="5"/>
        <v>3.4613736301533619E-15</v>
      </c>
      <c r="D34" s="102">
        <f t="shared" si="0"/>
        <v>2.6024404647758477E-3</v>
      </c>
      <c r="E34" s="102">
        <f t="shared" si="1"/>
        <v>2.6622376064333922E-3</v>
      </c>
      <c r="F34" s="102">
        <f t="shared" si="2"/>
        <v>0</v>
      </c>
      <c r="G34" s="102">
        <f t="shared" si="3"/>
        <v>8.5303853688773359E-36</v>
      </c>
    </row>
    <row r="35" spans="1:7">
      <c r="A35" s="102">
        <v>27</v>
      </c>
      <c r="B35" s="102">
        <f t="shared" si="4"/>
        <v>0</v>
      </c>
      <c r="C35" s="102">
        <f t="shared" si="5"/>
        <v>5.8304005280240876E-17</v>
      </c>
      <c r="D35" s="102">
        <f t="shared" si="0"/>
        <v>7.1177858865664008E-4</v>
      </c>
      <c r="E35" s="102">
        <f t="shared" si="1"/>
        <v>7.5469300310540294E-4</v>
      </c>
      <c r="F35" s="102">
        <f t="shared" si="2"/>
        <v>0</v>
      </c>
      <c r="G35" s="102">
        <f t="shared" si="3"/>
        <v>2.9249990812168909E-32</v>
      </c>
    </row>
    <row r="36" spans="1:7">
      <c r="A36" s="102">
        <v>28</v>
      </c>
      <c r="B36" s="102">
        <f t="shared" si="4"/>
        <v>0</v>
      </c>
      <c r="C36" s="102">
        <f t="shared" si="5"/>
        <v>7.6676170697345925E-19</v>
      </c>
      <c r="D36" s="102">
        <f t="shared" si="0"/>
        <v>1.6078569904475886E-4</v>
      </c>
      <c r="E36" s="102">
        <f t="shared" si="1"/>
        <v>1.808410283019934E-4</v>
      </c>
      <c r="F36" s="102">
        <f t="shared" si="2"/>
        <v>0</v>
      </c>
      <c r="G36" s="102">
        <f t="shared" si="3"/>
        <v>6.4594158472772242E-29</v>
      </c>
    </row>
    <row r="37" spans="1:7">
      <c r="A37" s="102">
        <v>29</v>
      </c>
      <c r="B37" s="102">
        <f t="shared" si="4"/>
        <v>0</v>
      </c>
      <c r="C37" s="102">
        <f t="shared" si="5"/>
        <v>7.8728967618803608E-21</v>
      </c>
      <c r="D37" s="102">
        <f t="shared" si="0"/>
        <v>2.975008729171319E-5</v>
      </c>
      <c r="E37" s="102">
        <f t="shared" si="1"/>
        <v>3.6629142074060142E-5</v>
      </c>
      <c r="F37" s="102">
        <f t="shared" si="2"/>
        <v>0</v>
      </c>
      <c r="G37" s="102">
        <f t="shared" si="3"/>
        <v>9.1869464152909115E-26</v>
      </c>
    </row>
    <row r="38" spans="1:7">
      <c r="A38" s="102">
        <v>30</v>
      </c>
      <c r="B38" s="102">
        <f t="shared" si="4"/>
        <v>0</v>
      </c>
      <c r="C38" s="102">
        <f t="shared" si="5"/>
        <v>6.3113289036188777E-23</v>
      </c>
      <c r="D38" s="102">
        <f t="shared" si="0"/>
        <v>4.4625130937569984E-6</v>
      </c>
      <c r="E38" s="102">
        <f t="shared" si="1"/>
        <v>6.2713300887162276E-6</v>
      </c>
      <c r="F38" s="102">
        <f t="shared" si="2"/>
        <v>0</v>
      </c>
      <c r="G38" s="102">
        <f t="shared" si="3"/>
        <v>8.4151052048251691E-23</v>
      </c>
    </row>
    <row r="39" spans="1:7">
      <c r="A39" s="102">
        <v>31</v>
      </c>
      <c r="B39" s="102">
        <f t="shared" si="4"/>
        <v>0</v>
      </c>
      <c r="C39" s="102">
        <f t="shared" si="5"/>
        <v>3.9502009188843968E-25</v>
      </c>
      <c r="D39" s="102">
        <f t="shared" si="0"/>
        <v>5.3563548012085928E-7</v>
      </c>
      <c r="E39" s="102">
        <f t="shared" si="1"/>
        <v>9.0760255210341155E-7</v>
      </c>
      <c r="F39" s="102">
        <f t="shared" si="2"/>
        <v>0</v>
      </c>
      <c r="G39" s="102">
        <f t="shared" si="3"/>
        <v>4.9643037231874437E-20</v>
      </c>
    </row>
    <row r="40" spans="1:7">
      <c r="A40" s="102">
        <v>32</v>
      </c>
      <c r="B40" s="102">
        <f t="shared" si="4"/>
        <v>0</v>
      </c>
      <c r="C40" s="102">
        <f t="shared" si="5"/>
        <v>1.9303216154200125E-27</v>
      </c>
      <c r="D40" s="102">
        <f t="shared" si="0"/>
        <v>5.0596249187553352E-8</v>
      </c>
      <c r="E40" s="102">
        <f t="shared" si="1"/>
        <v>1.1102860703072276E-7</v>
      </c>
      <c r="F40" s="102">
        <f t="shared" si="2"/>
        <v>0</v>
      </c>
      <c r="G40" s="102">
        <f t="shared" si="3"/>
        <v>1.8861123852751396E-17</v>
      </c>
    </row>
    <row r="41" spans="1:7">
      <c r="A41" s="102">
        <v>33</v>
      </c>
      <c r="B41" s="102">
        <f t="shared" si="4"/>
        <v>0</v>
      </c>
      <c r="C41" s="102">
        <f t="shared" si="5"/>
        <v>7.3646528089402204E-30</v>
      </c>
      <c r="D41" s="102">
        <f t="shared" si="0"/>
        <v>3.679727213640267E-9</v>
      </c>
      <c r="E41" s="102">
        <f t="shared" si="1"/>
        <v>1.1480933688398435E-8</v>
      </c>
      <c r="F41" s="102">
        <f t="shared" si="2"/>
        <v>0</v>
      </c>
      <c r="G41" s="102">
        <f t="shared" si="3"/>
        <v>4.6151648402045151E-15</v>
      </c>
    </row>
    <row r="42" spans="1:7">
      <c r="A42" s="102">
        <v>34</v>
      </c>
      <c r="B42" s="102">
        <f t="shared" si="4"/>
        <v>0</v>
      </c>
      <c r="C42" s="102">
        <f t="shared" si="5"/>
        <v>2.1937493109126371E-32</v>
      </c>
      <c r="D42" s="102">
        <f t="shared" si="0"/>
        <v>1.9998517465436068E-10</v>
      </c>
      <c r="E42" s="102">
        <f t="shared" si="1"/>
        <v>1.0035122088910156E-9</v>
      </c>
      <c r="F42" s="102">
        <f t="shared" si="2"/>
        <v>0</v>
      </c>
      <c r="G42" s="102">
        <f t="shared" si="3"/>
        <v>7.273062100852753E-13</v>
      </c>
    </row>
    <row r="43" spans="1:7">
      <c r="A43" s="102">
        <v>35</v>
      </c>
      <c r="B43" s="102">
        <f t="shared" si="4"/>
        <v>0</v>
      </c>
      <c r="C43" s="102">
        <f t="shared" si="5"/>
        <v>5.1019222123408756E-35</v>
      </c>
      <c r="D43" s="102">
        <f t="shared" si="0"/>
        <v>7.7805782236347107E-12</v>
      </c>
      <c r="E43" s="102">
        <f t="shared" si="1"/>
        <v>7.414318652071152E-11</v>
      </c>
      <c r="F43" s="102">
        <f t="shared" si="2"/>
        <v>0</v>
      </c>
      <c r="G43" s="102">
        <f t="shared" si="3"/>
        <v>7.3817239854413336E-11</v>
      </c>
    </row>
    <row r="44" spans="1:7">
      <c r="A44" s="102">
        <v>36</v>
      </c>
      <c r="B44" s="102">
        <f t="shared" si="4"/>
        <v>0</v>
      </c>
      <c r="C44" s="102">
        <f t="shared" si="5"/>
        <v>9.2638770791315013E-38</v>
      </c>
      <c r="D44" s="102">
        <f t="shared" si="0"/>
        <v>2.0261922457382009E-13</v>
      </c>
      <c r="E44" s="102">
        <f t="shared" si="1"/>
        <v>4.6304475413438321E-12</v>
      </c>
      <c r="F44" s="102">
        <f t="shared" si="2"/>
        <v>0</v>
      </c>
      <c r="G44" s="102">
        <f t="shared" si="3"/>
        <v>4.8251268649869263E-9</v>
      </c>
    </row>
    <row r="45" spans="1:7">
      <c r="A45" s="102">
        <v>37</v>
      </c>
      <c r="B45" s="102">
        <f t="shared" si="4"/>
        <v>0</v>
      </c>
      <c r="C45" s="102">
        <f t="shared" si="5"/>
        <v>1.3132997169333069E-40</v>
      </c>
      <c r="D45" s="102">
        <f t="shared" si="0"/>
        <v>3.129254433572524E-15</v>
      </c>
      <c r="E45" s="102">
        <f t="shared" si="1"/>
        <v>2.4444312336900825E-13</v>
      </c>
      <c r="F45" s="102">
        <f t="shared" si="2"/>
        <v>0</v>
      </c>
      <c r="G45" s="102">
        <f t="shared" si="3"/>
        <v>2.0312814330708164E-7</v>
      </c>
    </row>
    <row r="46" spans="1:7">
      <c r="A46" s="102">
        <v>38</v>
      </c>
      <c r="B46" s="102">
        <f t="shared" si="4"/>
        <v>0</v>
      </c>
      <c r="C46" s="102">
        <f t="shared" si="5"/>
        <v>1.4536070920630551E-43</v>
      </c>
      <c r="D46" s="102">
        <f t="shared" si="0"/>
        <v>2.1410688229706678E-17</v>
      </c>
      <c r="E46" s="102">
        <f t="shared" si="1"/>
        <v>1.0907766053667718E-14</v>
      </c>
      <c r="F46" s="102">
        <f t="shared" si="2"/>
        <v>0</v>
      </c>
      <c r="G46" s="102">
        <f t="shared" si="3"/>
        <v>5.5073400041085681E-6</v>
      </c>
    </row>
    <row r="47" spans="1:7">
      <c r="A47" s="102">
        <v>39</v>
      </c>
      <c r="B47" s="102">
        <f t="shared" si="4"/>
        <v>0</v>
      </c>
      <c r="C47" s="102">
        <f t="shared" si="5"/>
        <v>1.2561523971986883E-46</v>
      </c>
      <c r="D47" s="102">
        <f t="shared" si="0"/>
        <v>0</v>
      </c>
      <c r="E47" s="102">
        <f t="shared" si="1"/>
        <v>4.1143093234002832E-16</v>
      </c>
      <c r="F47" s="102">
        <f t="shared" si="2"/>
        <v>0</v>
      </c>
      <c r="G47" s="102">
        <f t="shared" si="3"/>
        <v>9.6166565830646091E-5</v>
      </c>
    </row>
    <row r="48" spans="1:7">
      <c r="A48" s="102">
        <v>40</v>
      </c>
      <c r="B48" s="102">
        <f t="shared" si="4"/>
        <v>0</v>
      </c>
      <c r="C48" s="102">
        <f t="shared" si="5"/>
        <v>8.4751958997230017E-50</v>
      </c>
      <c r="D48" s="102">
        <f t="shared" si="0"/>
        <v>0</v>
      </c>
      <c r="E48" s="102">
        <f t="shared" si="1"/>
        <v>1.3117805872480255E-17</v>
      </c>
      <c r="F48" s="102">
        <f t="shared" si="2"/>
        <v>5.9341967258583022E-4</v>
      </c>
      <c r="G48" s="102">
        <f t="shared" si="3"/>
        <v>1.0814756701267695E-3</v>
      </c>
    </row>
    <row r="49" spans="1:7">
      <c r="A49" s="102">
        <v>41</v>
      </c>
      <c r="B49" s="102">
        <f t="shared" si="4"/>
        <v>0</v>
      </c>
      <c r="C49" s="102">
        <f t="shared" si="5"/>
        <v>4.4644634850837694E-53</v>
      </c>
      <c r="D49" s="102">
        <f t="shared" si="0"/>
        <v>0</v>
      </c>
      <c r="E49" s="102">
        <f t="shared" si="1"/>
        <v>3.5353188911989215E-19</v>
      </c>
      <c r="F49" s="102">
        <f t="shared" si="2"/>
        <v>7.2368252754369351E-3</v>
      </c>
      <c r="G49" s="102">
        <f t="shared" si="3"/>
        <v>7.8328503234329529E-3</v>
      </c>
    </row>
    <row r="50" spans="1:7">
      <c r="A50" s="102">
        <v>42</v>
      </c>
      <c r="B50" s="102">
        <f t="shared" si="4"/>
        <v>0</v>
      </c>
      <c r="C50" s="102">
        <f t="shared" si="5"/>
        <v>1.8361194058970396E-56</v>
      </c>
      <c r="D50" s="102">
        <f t="shared" si="0"/>
        <v>0</v>
      </c>
      <c r="E50" s="102">
        <f t="shared" si="1"/>
        <v>8.0537681465111179E-21</v>
      </c>
      <c r="F50" s="102">
        <f t="shared" si="2"/>
        <v>3.7993332696043831E-2</v>
      </c>
      <c r="G50" s="102">
        <f t="shared" si="3"/>
        <v>3.6537037412791552E-2</v>
      </c>
    </row>
    <row r="51" spans="1:7">
      <c r="A51" s="102">
        <v>43</v>
      </c>
      <c r="B51" s="102">
        <f t="shared" si="4"/>
        <v>0</v>
      </c>
      <c r="C51" s="102">
        <f t="shared" si="5"/>
        <v>5.8958263244653901E-60</v>
      </c>
      <c r="D51" s="102">
        <f t="shared" si="0"/>
        <v>0</v>
      </c>
      <c r="E51" s="102">
        <f t="shared" si="1"/>
        <v>1.5508606847146124E-22</v>
      </c>
      <c r="F51" s="102">
        <f t="shared" si="2"/>
        <v>0.11309643221147959</v>
      </c>
      <c r="G51" s="102">
        <f t="shared" si="3"/>
        <v>0.10976332641116802</v>
      </c>
    </row>
    <row r="52" spans="1:7">
      <c r="A52" s="102">
        <v>44</v>
      </c>
      <c r="B52" s="102">
        <f t="shared" si="4"/>
        <v>0</v>
      </c>
      <c r="C52" s="102">
        <f t="shared" si="5"/>
        <v>1.478088910888396E-63</v>
      </c>
      <c r="D52" s="102">
        <f t="shared" si="0"/>
        <v>0</v>
      </c>
      <c r="E52" s="102">
        <f t="shared" si="1"/>
        <v>2.524350088377036E-24</v>
      </c>
      <c r="F52" s="102">
        <f t="shared" si="2"/>
        <v>0.21141321703168633</v>
      </c>
      <c r="G52" s="102">
        <f t="shared" si="3"/>
        <v>0.21236924253879594</v>
      </c>
    </row>
    <row r="53" spans="1:7">
      <c r="A53" s="102">
        <v>45</v>
      </c>
      <c r="B53" s="102">
        <f t="shared" si="4"/>
        <v>0</v>
      </c>
      <c r="C53" s="102">
        <f t="shared" si="5"/>
        <v>2.8931340152990687E-67</v>
      </c>
      <c r="D53" s="102">
        <f t="shared" si="0"/>
        <v>0</v>
      </c>
      <c r="E53" s="102">
        <f t="shared" si="1"/>
        <v>3.47319780204388E-26</v>
      </c>
      <c r="F53" s="102">
        <f t="shared" si="2"/>
        <v>0.25933354622553551</v>
      </c>
      <c r="G53" s="102">
        <f t="shared" si="3"/>
        <v>0.26462837142006135</v>
      </c>
    </row>
    <row r="54" spans="1:7">
      <c r="A54" s="102">
        <v>46</v>
      </c>
      <c r="B54" s="102">
        <f t="shared" si="4"/>
        <v>0</v>
      </c>
      <c r="C54" s="102">
        <f t="shared" si="5"/>
        <v>4.4212865167944629E-71</v>
      </c>
      <c r="D54" s="102">
        <f t="shared" si="0"/>
        <v>0</v>
      </c>
      <c r="E54" s="102">
        <f t="shared" si="1"/>
        <v>4.0393602272019485E-28</v>
      </c>
      <c r="F54" s="102">
        <f t="shared" si="2"/>
        <v>0.21141321703168631</v>
      </c>
      <c r="G54" s="102">
        <f t="shared" si="3"/>
        <v>0.21236924253879594</v>
      </c>
    </row>
    <row r="55" spans="1:7">
      <c r="A55" s="102">
        <v>47</v>
      </c>
      <c r="B55" s="102">
        <f t="shared" si="4"/>
        <v>0</v>
      </c>
      <c r="C55" s="102">
        <f t="shared" si="5"/>
        <v>5.275223735956982E-75</v>
      </c>
      <c r="D55" s="102">
        <f t="shared" si="0"/>
        <v>0</v>
      </c>
      <c r="E55" s="102">
        <f t="shared" si="1"/>
        <v>3.9709899417910514E-30</v>
      </c>
      <c r="F55" s="102">
        <f t="shared" si="2"/>
        <v>0.11309643221147937</v>
      </c>
      <c r="G55" s="102">
        <f t="shared" si="3"/>
        <v>0.10976332641116802</v>
      </c>
    </row>
    <row r="56" spans="1:7">
      <c r="A56" s="102">
        <v>48</v>
      </c>
      <c r="B56" s="102">
        <f t="shared" si="4"/>
        <v>0</v>
      </c>
      <c r="C56" s="102">
        <f t="shared" si="5"/>
        <v>4.914113960614133E-79</v>
      </c>
      <c r="D56" s="102">
        <f t="shared" si="0"/>
        <v>0</v>
      </c>
      <c r="E56" s="102">
        <f t="shared" si="1"/>
        <v>3.2998038409619991E-32</v>
      </c>
      <c r="F56" s="102">
        <f t="shared" si="2"/>
        <v>3.7993332696043859E-2</v>
      </c>
      <c r="G56" s="102">
        <f t="shared" si="3"/>
        <v>3.6537037412791552E-2</v>
      </c>
    </row>
    <row r="57" spans="1:7">
      <c r="A57" s="102">
        <v>49</v>
      </c>
      <c r="B57" s="102">
        <f t="shared" si="4"/>
        <v>0</v>
      </c>
      <c r="C57" s="102">
        <f t="shared" si="5"/>
        <v>3.5740586858377949E-83</v>
      </c>
      <c r="D57" s="102">
        <f t="shared" si="0"/>
        <v>0</v>
      </c>
      <c r="E57" s="102">
        <f t="shared" si="1"/>
        <v>2.3178247448258033E-34</v>
      </c>
      <c r="F57" s="102">
        <f t="shared" si="2"/>
        <v>7.2368252754369264E-3</v>
      </c>
      <c r="G57" s="102">
        <f t="shared" si="3"/>
        <v>7.8328503234329529E-3</v>
      </c>
    </row>
    <row r="58" spans="1:7">
      <c r="A58" s="102">
        <v>50</v>
      </c>
      <c r="B58" s="102">
        <f t="shared" si="4"/>
        <v>0</v>
      </c>
      <c r="C58" s="102">
        <f t="shared" si="5"/>
        <v>2.0295055841643299E-87</v>
      </c>
      <c r="D58" s="102">
        <f t="shared" si="0"/>
        <v>0</v>
      </c>
      <c r="E58" s="102">
        <f t="shared" si="1"/>
        <v>1.3761830388515687E-36</v>
      </c>
      <c r="F58" s="102">
        <f t="shared" si="2"/>
        <v>5.9341967258582837E-4</v>
      </c>
      <c r="G58" s="102">
        <f t="shared" si="3"/>
        <v>1.0814756701267695E-3</v>
      </c>
    </row>
    <row r="59" spans="1:7">
      <c r="A59" s="102">
        <v>51</v>
      </c>
      <c r="B59" s="102">
        <f t="shared" si="4"/>
        <v>0</v>
      </c>
      <c r="C59" s="102">
        <f t="shared" si="5"/>
        <v>8.9976881647932951E-92</v>
      </c>
      <c r="D59" s="102">
        <f t="shared" si="0"/>
        <v>0</v>
      </c>
      <c r="E59" s="102">
        <f t="shared" si="1"/>
        <v>6.9067691659953539E-39</v>
      </c>
      <c r="F59" s="102">
        <f t="shared" si="2"/>
        <v>0</v>
      </c>
      <c r="G59" s="102">
        <f t="shared" si="3"/>
        <v>9.6166565830646091E-5</v>
      </c>
    </row>
    <row r="60" spans="1:7">
      <c r="A60" s="102">
        <v>52</v>
      </c>
      <c r="B60" s="102">
        <f t="shared" si="4"/>
        <v>0</v>
      </c>
      <c r="C60" s="102">
        <f t="shared" si="5"/>
        <v>3.1144670488420689E-96</v>
      </c>
      <c r="D60" s="102">
        <f t="shared" si="0"/>
        <v>0</v>
      </c>
      <c r="E60" s="102">
        <f t="shared" si="1"/>
        <v>2.9300620443811234E-41</v>
      </c>
      <c r="F60" s="102">
        <f t="shared" si="2"/>
        <v>0</v>
      </c>
      <c r="G60" s="102">
        <f t="shared" si="3"/>
        <v>5.5073400041085681E-6</v>
      </c>
    </row>
    <row r="61" spans="1:7">
      <c r="A61" s="102">
        <v>53</v>
      </c>
      <c r="B61" s="102">
        <f t="shared" si="4"/>
        <v>0</v>
      </c>
      <c r="C61" s="102">
        <f t="shared" si="5"/>
        <v>8.4168320023780467E-101</v>
      </c>
      <c r="D61" s="102">
        <f t="shared" si="0"/>
        <v>0</v>
      </c>
      <c r="E61" s="102">
        <f t="shared" si="1"/>
        <v>1.0507074859523E-43</v>
      </c>
      <c r="F61" s="102">
        <f t="shared" si="2"/>
        <v>0</v>
      </c>
      <c r="G61" s="102">
        <f t="shared" si="3"/>
        <v>2.0312814330708164E-7</v>
      </c>
    </row>
    <row r="62" spans="1:7">
      <c r="A62" s="102">
        <v>54</v>
      </c>
      <c r="B62" s="102">
        <f t="shared" si="4"/>
        <v>0</v>
      </c>
      <c r="C62" s="102">
        <f t="shared" si="5"/>
        <v>1.7759293842934311E-105</v>
      </c>
      <c r="D62" s="102">
        <f t="shared" si="0"/>
        <v>0</v>
      </c>
      <c r="E62" s="102">
        <f t="shared" si="1"/>
        <v>3.1848572463467961E-46</v>
      </c>
      <c r="F62" s="102">
        <f t="shared" si="2"/>
        <v>0</v>
      </c>
      <c r="G62" s="102">
        <f t="shared" si="3"/>
        <v>4.8251268649869263E-9</v>
      </c>
    </row>
    <row r="63" spans="1:7">
      <c r="A63" s="102">
        <v>55</v>
      </c>
      <c r="B63" s="102">
        <f t="shared" si="4"/>
        <v>0</v>
      </c>
      <c r="C63" s="102">
        <f t="shared" si="5"/>
        <v>2.9255992972727842E-110</v>
      </c>
      <c r="D63" s="102">
        <f t="shared" si="0"/>
        <v>0</v>
      </c>
      <c r="E63" s="102">
        <f t="shared" si="1"/>
        <v>8.1602083957054315E-49</v>
      </c>
      <c r="F63" s="102">
        <f t="shared" si="2"/>
        <v>0</v>
      </c>
      <c r="G63" s="102">
        <f t="shared" si="3"/>
        <v>7.3817239854413336E-11</v>
      </c>
    </row>
    <row r="64" spans="1:7">
      <c r="A64" s="102">
        <v>56</v>
      </c>
      <c r="B64" s="102">
        <f t="shared" si="4"/>
        <v>0</v>
      </c>
      <c r="C64" s="102">
        <f t="shared" si="5"/>
        <v>3.7628430899820185E-115</v>
      </c>
      <c r="D64" s="102">
        <f t="shared" si="0"/>
        <v>0</v>
      </c>
      <c r="E64" s="102">
        <f t="shared" si="1"/>
        <v>1.767321918202595E-51</v>
      </c>
      <c r="F64" s="102">
        <f t="shared" si="2"/>
        <v>0</v>
      </c>
      <c r="G64" s="102">
        <f t="shared" si="3"/>
        <v>7.273062100852753E-13</v>
      </c>
    </row>
    <row r="65" spans="1:7">
      <c r="A65" s="102">
        <v>57</v>
      </c>
      <c r="B65" s="102">
        <f t="shared" si="4"/>
        <v>0</v>
      </c>
      <c r="C65" s="102">
        <f t="shared" si="5"/>
        <v>3.7785875568528287E-120</v>
      </c>
      <c r="D65" s="102">
        <f t="shared" si="0"/>
        <v>0</v>
      </c>
      <c r="E65" s="102">
        <f t="shared" si="1"/>
        <v>3.2354389677948925E-54</v>
      </c>
      <c r="F65" s="102">
        <f t="shared" si="2"/>
        <v>0</v>
      </c>
      <c r="G65" s="102">
        <f t="shared" si="3"/>
        <v>4.6151648402045151E-15</v>
      </c>
    </row>
    <row r="66" spans="1:7">
      <c r="A66" s="102">
        <v>58</v>
      </c>
      <c r="B66" s="102">
        <f t="shared" si="4"/>
        <v>0</v>
      </c>
      <c r="C66" s="102">
        <f t="shared" si="5"/>
        <v>2.9624769995446837E-125</v>
      </c>
      <c r="D66" s="102">
        <f t="shared" si="0"/>
        <v>0</v>
      </c>
      <c r="E66" s="102">
        <f t="shared" si="1"/>
        <v>5.0067268077574519E-57</v>
      </c>
      <c r="F66" s="102">
        <f t="shared" si="2"/>
        <v>0</v>
      </c>
      <c r="G66" s="102">
        <f t="shared" si="3"/>
        <v>1.8861123852751396E-17</v>
      </c>
    </row>
    <row r="67" spans="1:7">
      <c r="A67" s="102">
        <v>59</v>
      </c>
      <c r="B67" s="102">
        <f t="shared" si="4"/>
        <v>0</v>
      </c>
      <c r="C67" s="102">
        <f t="shared" si="5"/>
        <v>1.8133957771490027E-130</v>
      </c>
      <c r="D67" s="102">
        <f t="shared" si="0"/>
        <v>0</v>
      </c>
      <c r="E67" s="102">
        <f t="shared" si="1"/>
        <v>6.5490410444388283E-60</v>
      </c>
      <c r="F67" s="102">
        <f t="shared" si="2"/>
        <v>0</v>
      </c>
      <c r="G67" s="102">
        <f t="shared" si="3"/>
        <v>4.9643037231874437E-20</v>
      </c>
    </row>
    <row r="68" spans="1:7">
      <c r="A68" s="102">
        <v>60</v>
      </c>
      <c r="B68" s="102">
        <f t="shared" si="4"/>
        <v>0</v>
      </c>
      <c r="C68" s="102">
        <f t="shared" si="5"/>
        <v>8.666471808784677E-136</v>
      </c>
      <c r="D68" s="102">
        <f t="shared" si="0"/>
        <v>0</v>
      </c>
      <c r="E68" s="102">
        <f t="shared" si="1"/>
        <v>7.2411019883006081E-63</v>
      </c>
      <c r="F68" s="102">
        <f t="shared" si="2"/>
        <v>0</v>
      </c>
      <c r="G68" s="102">
        <f t="shared" si="3"/>
        <v>8.4151052048251691E-23</v>
      </c>
    </row>
    <row r="69" spans="1:7">
      <c r="A69" s="102">
        <v>61</v>
      </c>
      <c r="B69" s="102">
        <f t="shared" si="4"/>
        <v>0</v>
      </c>
      <c r="C69" s="102">
        <f t="shared" si="5"/>
        <v>3.2337331067756656E-141</v>
      </c>
      <c r="D69" s="102">
        <f t="shared" si="0"/>
        <v>0</v>
      </c>
      <c r="E69" s="102">
        <f t="shared" si="1"/>
        <v>6.7676010816518171E-66</v>
      </c>
      <c r="F69" s="102">
        <f t="shared" si="2"/>
        <v>0</v>
      </c>
      <c r="G69" s="102">
        <f t="shared" si="3"/>
        <v>9.1869464152909115E-26</v>
      </c>
    </row>
    <row r="70" spans="1:7">
      <c r="A70" s="102">
        <v>62</v>
      </c>
      <c r="B70" s="102">
        <f t="shared" si="4"/>
        <v>0</v>
      </c>
      <c r="C70" s="102">
        <f t="shared" si="5"/>
        <v>9.4205906510572359E-147</v>
      </c>
      <c r="D70" s="102">
        <f t="shared" si="0"/>
        <v>0</v>
      </c>
      <c r="E70" s="102">
        <f t="shared" si="1"/>
        <v>5.3464803198087407E-69</v>
      </c>
      <c r="F70" s="102">
        <f t="shared" si="2"/>
        <v>0</v>
      </c>
      <c r="G70" s="102">
        <f t="shared" si="3"/>
        <v>6.4594158472772242E-29</v>
      </c>
    </row>
    <row r="71" spans="1:7">
      <c r="A71" s="102">
        <v>63</v>
      </c>
      <c r="B71" s="102">
        <f t="shared" si="4"/>
        <v>0</v>
      </c>
      <c r="C71" s="102">
        <f t="shared" si="5"/>
        <v>2.1427140076879993E-152</v>
      </c>
      <c r="D71" s="102">
        <f t="shared" si="0"/>
        <v>0</v>
      </c>
      <c r="E71" s="102">
        <f t="shared" si="1"/>
        <v>3.570296864763935E-72</v>
      </c>
      <c r="F71" s="102">
        <f t="shared" si="2"/>
        <v>0</v>
      </c>
      <c r="G71" s="102">
        <f t="shared" si="3"/>
        <v>2.9249990812168909E-32</v>
      </c>
    </row>
    <row r="72" spans="1:7">
      <c r="A72" s="102">
        <v>64</v>
      </c>
      <c r="B72" s="102">
        <f t="shared" si="4"/>
        <v>0</v>
      </c>
      <c r="C72" s="102">
        <f t="shared" si="5"/>
        <v>3.8050678059105292E-158</v>
      </c>
      <c r="D72" s="102">
        <f t="shared" ref="D72:D135" si="6">IF(D$6,HYPGEOMDIST($A72,$A$5,D$4,$A$2),#N/A)</f>
        <v>0</v>
      </c>
      <c r="E72" s="102">
        <f t="shared" ref="E72:E135" si="7">IF(E$6,NORMDIST($A72,$A$5*D$4/$A$2,SQRT( $A$5*D$4/$A$2*($A$2-D$4)/$A$2*($A$2-$A$5)/($A$2-1)),FALSE),#N/A)</f>
        <v>2.01531909193918E-75</v>
      </c>
      <c r="F72" s="102">
        <f t="shared" ref="F72:F135" si="8">IF(F$6,HYPGEOMDIST($A72,$A$5,F$4,$A$2),#N/A)</f>
        <v>0</v>
      </c>
      <c r="G72" s="102">
        <f t="shared" ref="G72:G135" si="9">IF(G$6,NORMDIST($A72,$A$5*F$4/$A$2,SQRT( $A$5*F$4/$A$2*($A$2-F$4)/$A$2*($A$2-$A$5)/($A$2-1)),FALSE),#N/A)</f>
        <v>8.5303853688773359E-36</v>
      </c>
    </row>
    <row r="73" spans="1:7">
      <c r="A73" s="102">
        <v>65</v>
      </c>
      <c r="B73" s="102">
        <f t="shared" ref="B73:B136" si="10">IF(B$6,HYPGEOMDIST($A73,$A$5,B$4,$A$2),#N/A)</f>
        <v>0</v>
      </c>
      <c r="C73" s="102">
        <f t="shared" ref="C73:C136" si="11">IF(C$6,NORMDIST($A73,$A$5*B$4/$A$2,SQRT( $A$5*B$4/$A$2*($A$2-B$4)/$A$2*($A$2-$A$5)/($A$2-1)),FALSE),#N/A)</f>
        <v>5.2756102998938221E-164</v>
      </c>
      <c r="D73" s="102">
        <f t="shared" si="6"/>
        <v>0</v>
      </c>
      <c r="E73" s="102">
        <f t="shared" si="7"/>
        <v>9.6158226412527044E-79</v>
      </c>
      <c r="F73" s="102">
        <f t="shared" si="8"/>
        <v>0</v>
      </c>
      <c r="G73" s="102">
        <f t="shared" si="9"/>
        <v>1.6022194391768782E-39</v>
      </c>
    </row>
    <row r="74" spans="1:7">
      <c r="A74" s="102">
        <v>66</v>
      </c>
      <c r="B74" s="102">
        <f t="shared" si="10"/>
        <v>0</v>
      </c>
      <c r="C74" s="102">
        <f t="shared" si="11"/>
        <v>5.7107760624523608E-170</v>
      </c>
      <c r="D74" s="102">
        <f t="shared" si="6"/>
        <v>0</v>
      </c>
      <c r="E74" s="102">
        <f t="shared" si="7"/>
        <v>3.8782178798036285E-82</v>
      </c>
      <c r="F74" s="102">
        <f t="shared" si="8"/>
        <v>0</v>
      </c>
      <c r="G74" s="102">
        <f t="shared" si="9"/>
        <v>1.9381427894174066E-43</v>
      </c>
    </row>
    <row r="75" spans="1:7">
      <c r="A75" s="102">
        <v>67</v>
      </c>
      <c r="B75" s="102">
        <f t="shared" si="10"/>
        <v>0</v>
      </c>
      <c r="C75" s="102">
        <f t="shared" si="11"/>
        <v>4.826470645094789E-176</v>
      </c>
      <c r="D75" s="102">
        <f t="shared" si="6"/>
        <v>0</v>
      </c>
      <c r="E75" s="102">
        <f t="shared" si="7"/>
        <v>1.3221511246091965E-85</v>
      </c>
      <c r="F75" s="102">
        <f t="shared" si="8"/>
        <v>0</v>
      </c>
      <c r="G75" s="102">
        <f t="shared" si="9"/>
        <v>1.5099409762407499E-47</v>
      </c>
    </row>
    <row r="76" spans="1:7">
      <c r="A76" s="102">
        <v>68</v>
      </c>
      <c r="B76" s="102">
        <f t="shared" si="10"/>
        <v>0</v>
      </c>
      <c r="C76" s="102">
        <f t="shared" si="11"/>
        <v>3.1847571663873788E-182</v>
      </c>
      <c r="D76" s="102">
        <f t="shared" si="6"/>
        <v>0</v>
      </c>
      <c r="E76" s="102">
        <f t="shared" si="7"/>
        <v>3.8100715184459846E-89</v>
      </c>
      <c r="F76" s="102">
        <f t="shared" si="8"/>
        <v>0</v>
      </c>
      <c r="G76" s="102">
        <f t="shared" si="9"/>
        <v>7.5760808406471207E-52</v>
      </c>
    </row>
    <row r="77" spans="1:7">
      <c r="A77" s="102">
        <v>69</v>
      </c>
      <c r="B77" s="102">
        <f t="shared" si="10"/>
        <v>0</v>
      </c>
      <c r="C77" s="102">
        <f t="shared" si="11"/>
        <v>1.6407223483738521E-188</v>
      </c>
      <c r="D77" s="102">
        <f t="shared" si="6"/>
        <v>0</v>
      </c>
      <c r="E77" s="102">
        <f t="shared" si="7"/>
        <v>9.280861498012495E-93</v>
      </c>
      <c r="F77" s="102">
        <f t="shared" si="8"/>
        <v>0</v>
      </c>
      <c r="G77" s="102">
        <f t="shared" si="9"/>
        <v>2.4481592078627894E-56</v>
      </c>
    </row>
    <row r="78" spans="1:7">
      <c r="A78" s="102">
        <v>70</v>
      </c>
      <c r="B78" s="102">
        <f t="shared" si="10"/>
        <v>0</v>
      </c>
      <c r="C78" s="102">
        <f t="shared" si="11"/>
        <v>6.5994232057658077E-195</v>
      </c>
      <c r="D78" s="102">
        <f t="shared" si="6"/>
        <v>0</v>
      </c>
      <c r="E78" s="102">
        <f t="shared" si="7"/>
        <v>1.9109379702063372E-96</v>
      </c>
      <c r="F78" s="102">
        <f t="shared" si="8"/>
        <v>0</v>
      </c>
      <c r="G78" s="102">
        <f t="shared" si="9"/>
        <v>5.0950111923136294E-61</v>
      </c>
    </row>
    <row r="79" spans="1:7">
      <c r="A79" s="102">
        <v>71</v>
      </c>
      <c r="B79" s="102">
        <f t="shared" si="10"/>
        <v>0</v>
      </c>
      <c r="C79" s="102">
        <f t="shared" si="11"/>
        <v>2.0724734764898601E-201</v>
      </c>
      <c r="D79" s="102">
        <f t="shared" si="6"/>
        <v>0</v>
      </c>
      <c r="E79" s="102">
        <f t="shared" si="7"/>
        <v>3.3258910840193698E-100</v>
      </c>
      <c r="F79" s="102">
        <f t="shared" si="8"/>
        <v>0</v>
      </c>
      <c r="G79" s="102">
        <f t="shared" si="9"/>
        <v>6.8290619965965117E-66</v>
      </c>
    </row>
    <row r="80" spans="1:7">
      <c r="A80" s="102">
        <v>72</v>
      </c>
      <c r="B80" s="102">
        <f t="shared" si="10"/>
        <v>0</v>
      </c>
      <c r="C80" s="102">
        <f t="shared" si="11"/>
        <v>5.0814083685473365E-208</v>
      </c>
      <c r="D80" s="102">
        <f t="shared" si="6"/>
        <v>0</v>
      </c>
      <c r="E80" s="102">
        <f t="shared" si="7"/>
        <v>4.8929704220802379E-104</v>
      </c>
      <c r="F80" s="102">
        <f t="shared" si="8"/>
        <v>0</v>
      </c>
      <c r="G80" s="102">
        <f t="shared" si="9"/>
        <v>5.8950486890597868E-71</v>
      </c>
    </row>
    <row r="81" spans="1:7">
      <c r="A81" s="102">
        <v>73</v>
      </c>
      <c r="B81" s="102">
        <f t="shared" si="10"/>
        <v>0</v>
      </c>
      <c r="C81" s="102">
        <f t="shared" si="11"/>
        <v>9.727278080824473E-215</v>
      </c>
      <c r="D81" s="102">
        <f t="shared" si="6"/>
        <v>0</v>
      </c>
      <c r="E81" s="102">
        <f t="shared" si="7"/>
        <v>6.0847157202560078E-108</v>
      </c>
      <c r="F81" s="102">
        <f t="shared" si="8"/>
        <v>0</v>
      </c>
      <c r="G81" s="102">
        <f t="shared" si="9"/>
        <v>3.2773601247000392E-76</v>
      </c>
    </row>
    <row r="82" spans="1:7">
      <c r="A82" s="102">
        <v>74</v>
      </c>
      <c r="B82" s="102">
        <f t="shared" si="10"/>
        <v>0</v>
      </c>
      <c r="C82" s="102">
        <f t="shared" si="11"/>
        <v>1.4538201380670719E-221</v>
      </c>
      <c r="D82" s="102">
        <f t="shared" si="6"/>
        <v>0</v>
      </c>
      <c r="E82" s="102">
        <f t="shared" si="7"/>
        <v>6.3960393872602295E-112</v>
      </c>
      <c r="F82" s="102">
        <f t="shared" si="8"/>
        <v>0</v>
      </c>
      <c r="G82" s="102">
        <f t="shared" si="9"/>
        <v>1.1734683006365606E-81</v>
      </c>
    </row>
    <row r="83" spans="1:7">
      <c r="A83" s="102">
        <v>75</v>
      </c>
      <c r="B83" s="102">
        <f t="shared" si="10"/>
        <v>0</v>
      </c>
      <c r="C83" s="102">
        <f t="shared" si="11"/>
        <v>1.6964542217676045E-228</v>
      </c>
      <c r="D83" s="102">
        <f t="shared" si="6"/>
        <v>0</v>
      </c>
      <c r="E83" s="102">
        <f t="shared" si="7"/>
        <v>5.6830974217674522E-116</v>
      </c>
      <c r="F83" s="102">
        <f t="shared" si="8"/>
        <v>0</v>
      </c>
      <c r="G83" s="102">
        <f t="shared" si="9"/>
        <v>2.7060074455524399E-87</v>
      </c>
    </row>
    <row r="84" spans="1:7">
      <c r="A84" s="102">
        <v>76</v>
      </c>
      <c r="B84" s="102">
        <f t="shared" si="10"/>
        <v>0</v>
      </c>
      <c r="C84" s="102">
        <f t="shared" si="11"/>
        <v>1.5455594863878945E-235</v>
      </c>
      <c r="D84" s="102">
        <f t="shared" si="6"/>
        <v>0</v>
      </c>
      <c r="E84" s="102">
        <f t="shared" si="7"/>
        <v>4.2683714563992624E-120</v>
      </c>
      <c r="F84" s="102">
        <f t="shared" si="8"/>
        <v>0</v>
      </c>
      <c r="G84" s="102">
        <f t="shared" si="9"/>
        <v>4.0188059823927495E-93</v>
      </c>
    </row>
    <row r="85" spans="1:7">
      <c r="A85" s="102">
        <v>77</v>
      </c>
      <c r="B85" s="102">
        <f t="shared" si="10"/>
        <v>0</v>
      </c>
      <c r="C85" s="102">
        <f t="shared" si="11"/>
        <v>1.0993637714347152E-242</v>
      </c>
      <c r="D85" s="102">
        <f t="shared" si="6"/>
        <v>0</v>
      </c>
      <c r="E85" s="102">
        <f t="shared" si="7"/>
        <v>2.7098325036360974E-124</v>
      </c>
      <c r="F85" s="102">
        <f t="shared" si="8"/>
        <v>0</v>
      </c>
      <c r="G85" s="102">
        <f t="shared" si="9"/>
        <v>3.8439304475350905E-99</v>
      </c>
    </row>
    <row r="86" spans="1:7">
      <c r="A86" s="102">
        <v>78</v>
      </c>
      <c r="B86" s="102">
        <f t="shared" si="10"/>
        <v>0</v>
      </c>
      <c r="C86" s="102">
        <f t="shared" si="11"/>
        <v>6.1053312617523971E-250</v>
      </c>
      <c r="D86" s="102">
        <f t="shared" si="6"/>
        <v>0</v>
      </c>
      <c r="E86" s="102">
        <f t="shared" si="7"/>
        <v>1.4542056344114488E-128</v>
      </c>
      <c r="F86" s="102">
        <f t="shared" si="8"/>
        <v>0</v>
      </c>
      <c r="G86" s="102">
        <f t="shared" si="9"/>
        <v>2.3679058457245746E-105</v>
      </c>
    </row>
    <row r="87" spans="1:7">
      <c r="A87" s="102">
        <v>79</v>
      </c>
      <c r="B87" s="102">
        <f t="shared" si="10"/>
        <v>0</v>
      </c>
      <c r="C87" s="102">
        <f t="shared" si="11"/>
        <v>2.6472146659338217E-257</v>
      </c>
      <c r="D87" s="102">
        <f t="shared" si="6"/>
        <v>0</v>
      </c>
      <c r="E87" s="102">
        <f t="shared" si="7"/>
        <v>6.5964812593587067E-133</v>
      </c>
      <c r="F87" s="102">
        <f t="shared" si="8"/>
        <v>0</v>
      </c>
      <c r="G87" s="102">
        <f t="shared" si="9"/>
        <v>9.3942857556295237E-112</v>
      </c>
    </row>
    <row r="88" spans="1:7">
      <c r="A88" s="102">
        <v>80</v>
      </c>
      <c r="B88" s="102">
        <f t="shared" si="10"/>
        <v>0</v>
      </c>
      <c r="C88" s="102">
        <f t="shared" si="11"/>
        <v>8.961510198562218E-265</v>
      </c>
      <c r="D88" s="102">
        <f t="shared" si="6"/>
        <v>0</v>
      </c>
      <c r="E88" s="102">
        <f t="shared" si="7"/>
        <v>2.5293095132443432E-137</v>
      </c>
      <c r="F88" s="102">
        <f t="shared" si="8"/>
        <v>0</v>
      </c>
      <c r="G88" s="102">
        <f t="shared" si="9"/>
        <v>2.4003442487761467E-118</v>
      </c>
    </row>
    <row r="89" spans="1:7">
      <c r="A89" s="102">
        <v>81</v>
      </c>
      <c r="B89" s="102">
        <f t="shared" si="10"/>
        <v>0</v>
      </c>
      <c r="C89" s="102">
        <f t="shared" si="11"/>
        <v>2.3685652988048916E-272</v>
      </c>
      <c r="D89" s="102">
        <f t="shared" si="6"/>
        <v>0</v>
      </c>
      <c r="E89" s="102">
        <f t="shared" si="7"/>
        <v>8.197751638481316E-142</v>
      </c>
      <c r="F89" s="102">
        <f t="shared" si="8"/>
        <v>0</v>
      </c>
      <c r="G89" s="102">
        <f t="shared" si="9"/>
        <v>3.9499693327264689E-125</v>
      </c>
    </row>
    <row r="90" spans="1:7">
      <c r="A90" s="102">
        <v>82</v>
      </c>
      <c r="B90" s="102">
        <f t="shared" si="10"/>
        <v>0</v>
      </c>
      <c r="C90" s="102">
        <f t="shared" si="11"/>
        <v>4.8876673084881884E-280</v>
      </c>
      <c r="D90" s="102">
        <f t="shared" si="6"/>
        <v>0</v>
      </c>
      <c r="E90" s="102">
        <f t="shared" si="7"/>
        <v>2.2459013203310351E-146</v>
      </c>
      <c r="F90" s="102">
        <f t="shared" si="8"/>
        <v>0</v>
      </c>
      <c r="G90" s="102">
        <f t="shared" si="9"/>
        <v>4.1862421334082321E-132</v>
      </c>
    </row>
    <row r="91" spans="1:7">
      <c r="A91" s="102">
        <v>83</v>
      </c>
      <c r="B91" s="102">
        <f t="shared" si="10"/>
        <v>0</v>
      </c>
      <c r="C91" s="102">
        <f t="shared" si="11"/>
        <v>7.8746276463747107E-288</v>
      </c>
      <c r="D91" s="102">
        <f t="shared" si="6"/>
        <v>0</v>
      </c>
      <c r="E91" s="102">
        <f t="shared" si="7"/>
        <v>5.2010343117661667E-151</v>
      </c>
      <c r="F91" s="102">
        <f t="shared" si="8"/>
        <v>0</v>
      </c>
      <c r="G91" s="102">
        <f t="shared" si="9"/>
        <v>2.8573628439948141E-139</v>
      </c>
    </row>
    <row r="92" spans="1:7">
      <c r="A92" s="102">
        <v>84</v>
      </c>
      <c r="B92" s="102">
        <f t="shared" si="10"/>
        <v>0</v>
      </c>
      <c r="C92" s="102">
        <f t="shared" si="11"/>
        <v>9.9053661391072191E-296</v>
      </c>
      <c r="D92" s="102">
        <f t="shared" si="6"/>
        <v>0</v>
      </c>
      <c r="E92" s="102">
        <f t="shared" si="7"/>
        <v>1.0181034330786683E-155</v>
      </c>
      <c r="F92" s="102">
        <f t="shared" si="8"/>
        <v>0</v>
      </c>
      <c r="G92" s="102">
        <f t="shared" si="9"/>
        <v>1.2560787534744411E-146</v>
      </c>
    </row>
    <row r="93" spans="1:7">
      <c r="A93" s="102">
        <v>85</v>
      </c>
      <c r="B93" s="102">
        <f t="shared" si="10"/>
        <v>0</v>
      </c>
      <c r="C93" s="102">
        <f t="shared" si="11"/>
        <v>9.7279908875395222E-304</v>
      </c>
      <c r="D93" s="102">
        <f t="shared" si="6"/>
        <v>0</v>
      </c>
      <c r="E93" s="102">
        <f t="shared" si="7"/>
        <v>1.6846016415762872E-160</v>
      </c>
      <c r="F93" s="102">
        <f t="shared" si="8"/>
        <v>0</v>
      </c>
      <c r="G93" s="102">
        <f t="shared" si="9"/>
        <v>3.5561393772777796E-154</v>
      </c>
    </row>
    <row r="94" spans="1:7">
      <c r="A94" s="102">
        <v>86</v>
      </c>
      <c r="B94" s="102">
        <f t="shared" si="10"/>
        <v>0</v>
      </c>
      <c r="C94" s="102">
        <f t="shared" si="11"/>
        <v>0</v>
      </c>
      <c r="D94" s="102">
        <f t="shared" si="6"/>
        <v>0</v>
      </c>
      <c r="E94" s="102">
        <f t="shared" si="7"/>
        <v>2.3561648449591712E-165</v>
      </c>
      <c r="F94" s="102">
        <f t="shared" si="8"/>
        <v>0</v>
      </c>
      <c r="G94" s="102">
        <f t="shared" si="9"/>
        <v>6.4841209401933945E-162</v>
      </c>
    </row>
    <row r="95" spans="1:7">
      <c r="A95" s="102">
        <v>87</v>
      </c>
      <c r="B95" s="102">
        <f t="shared" si="10"/>
        <v>0</v>
      </c>
      <c r="C95" s="102">
        <f t="shared" si="11"/>
        <v>0</v>
      </c>
      <c r="D95" s="102">
        <f t="shared" si="6"/>
        <v>0</v>
      </c>
      <c r="E95" s="102">
        <f t="shared" si="7"/>
        <v>2.785590410679675E-170</v>
      </c>
      <c r="F95" s="102">
        <f t="shared" si="8"/>
        <v>0</v>
      </c>
      <c r="G95" s="102">
        <f t="shared" si="9"/>
        <v>7.6143680832698149E-170</v>
      </c>
    </row>
    <row r="96" spans="1:7">
      <c r="A96" s="102">
        <v>88</v>
      </c>
      <c r="B96" s="102">
        <f t="shared" si="10"/>
        <v>0</v>
      </c>
      <c r="C96" s="102">
        <f t="shared" si="11"/>
        <v>0</v>
      </c>
      <c r="D96" s="102">
        <f t="shared" si="6"/>
        <v>0</v>
      </c>
      <c r="E96" s="102">
        <f t="shared" si="7"/>
        <v>2.783761218510556E-175</v>
      </c>
      <c r="F96" s="102">
        <f t="shared" si="8"/>
        <v>0</v>
      </c>
      <c r="G96" s="102">
        <f t="shared" si="9"/>
        <v>5.7587344884395189E-178</v>
      </c>
    </row>
    <row r="97" spans="1:7">
      <c r="A97" s="102">
        <v>89</v>
      </c>
      <c r="B97" s="102">
        <f t="shared" si="10"/>
        <v>0</v>
      </c>
      <c r="C97" s="102">
        <f t="shared" si="11"/>
        <v>0</v>
      </c>
      <c r="D97" s="102">
        <f t="shared" si="6"/>
        <v>0</v>
      </c>
      <c r="E97" s="102">
        <f t="shared" si="7"/>
        <v>2.351526278479074E-180</v>
      </c>
      <c r="F97" s="102">
        <f t="shared" si="8"/>
        <v>0</v>
      </c>
      <c r="G97" s="102">
        <f t="shared" si="9"/>
        <v>2.8049858310783912E-186</v>
      </c>
    </row>
    <row r="98" spans="1:7">
      <c r="A98" s="102">
        <v>90</v>
      </c>
      <c r="B98" s="102">
        <f t="shared" si="10"/>
        <v>0</v>
      </c>
      <c r="C98" s="102">
        <f t="shared" si="11"/>
        <v>0</v>
      </c>
      <c r="D98" s="102">
        <f t="shared" si="6"/>
        <v>0</v>
      </c>
      <c r="E98" s="102">
        <f t="shared" si="7"/>
        <v>1.6790778290685863E-185</v>
      </c>
      <c r="F98" s="102">
        <f t="shared" si="8"/>
        <v>0</v>
      </c>
      <c r="G98" s="102">
        <f t="shared" si="9"/>
        <v>8.7992309410210744E-195</v>
      </c>
    </row>
    <row r="99" spans="1:7">
      <c r="A99" s="102">
        <v>91</v>
      </c>
      <c r="B99" s="102">
        <f t="shared" si="10"/>
        <v>0</v>
      </c>
      <c r="C99" s="102">
        <f t="shared" si="11"/>
        <v>0</v>
      </c>
      <c r="D99" s="102">
        <f t="shared" si="6"/>
        <v>0</v>
      </c>
      <c r="E99" s="102">
        <f t="shared" si="7"/>
        <v>1.0134327913400675E-190</v>
      </c>
      <c r="F99" s="102">
        <f t="shared" si="8"/>
        <v>0</v>
      </c>
      <c r="G99" s="102">
        <f t="shared" si="9"/>
        <v>1.7777438645869363E-203</v>
      </c>
    </row>
    <row r="100" spans="1:7">
      <c r="A100" s="102">
        <v>92</v>
      </c>
      <c r="B100" s="102">
        <f t="shared" si="10"/>
        <v>0</v>
      </c>
      <c r="C100" s="102">
        <f t="shared" si="11"/>
        <v>0</v>
      </c>
      <c r="D100" s="102">
        <f t="shared" si="6"/>
        <v>0</v>
      </c>
      <c r="E100" s="102">
        <f t="shared" si="7"/>
        <v>5.1703770181151717E-196</v>
      </c>
      <c r="F100" s="102">
        <f t="shared" si="8"/>
        <v>0</v>
      </c>
      <c r="G100" s="102">
        <f t="shared" si="9"/>
        <v>2.3131515579268373E-212</v>
      </c>
    </row>
    <row r="101" spans="1:7">
      <c r="A101" s="102">
        <v>93</v>
      </c>
      <c r="B101" s="102">
        <f t="shared" si="10"/>
        <v>0</v>
      </c>
      <c r="C101" s="102">
        <f t="shared" si="11"/>
        <v>0</v>
      </c>
      <c r="D101" s="102">
        <f t="shared" si="6"/>
        <v>0</v>
      </c>
      <c r="E101" s="102">
        <f t="shared" si="7"/>
        <v>2.2297316943293286E-201</v>
      </c>
      <c r="F101" s="102">
        <f t="shared" si="8"/>
        <v>0</v>
      </c>
      <c r="G101" s="102">
        <f t="shared" si="9"/>
        <v>1.938426850756316E-221</v>
      </c>
    </row>
    <row r="102" spans="1:7">
      <c r="A102" s="102">
        <v>94</v>
      </c>
      <c r="B102" s="102">
        <f t="shared" si="10"/>
        <v>0</v>
      </c>
      <c r="C102" s="102">
        <f t="shared" si="11"/>
        <v>0</v>
      </c>
      <c r="D102" s="102">
        <f t="shared" si="6"/>
        <v>0</v>
      </c>
      <c r="E102" s="102">
        <f t="shared" si="7"/>
        <v>8.128045692629922E-207</v>
      </c>
      <c r="F102" s="102">
        <f t="shared" si="8"/>
        <v>0</v>
      </c>
      <c r="G102" s="102">
        <f t="shared" si="9"/>
        <v>1.046177012556752E-230</v>
      </c>
    </row>
    <row r="103" spans="1:7">
      <c r="A103" s="102">
        <v>95</v>
      </c>
      <c r="B103" s="102">
        <f t="shared" si="10"/>
        <v>0</v>
      </c>
      <c r="C103" s="102">
        <f t="shared" si="11"/>
        <v>0</v>
      </c>
      <c r="D103" s="102">
        <f t="shared" si="6"/>
        <v>0</v>
      </c>
      <c r="E103" s="102">
        <f t="shared" si="7"/>
        <v>2.504510173924285E-212</v>
      </c>
      <c r="F103" s="102">
        <f t="shared" si="8"/>
        <v>0</v>
      </c>
      <c r="G103" s="102">
        <f t="shared" si="9"/>
        <v>3.6363975565797466E-240</v>
      </c>
    </row>
    <row r="104" spans="1:7">
      <c r="A104" s="102">
        <v>96</v>
      </c>
      <c r="B104" s="102">
        <f t="shared" si="10"/>
        <v>0</v>
      </c>
      <c r="C104" s="102">
        <f t="shared" si="11"/>
        <v>0</v>
      </c>
      <c r="D104" s="102">
        <f t="shared" si="6"/>
        <v>0</v>
      </c>
      <c r="E104" s="102">
        <f t="shared" si="7"/>
        <v>6.5232286077545528E-218</v>
      </c>
      <c r="F104" s="102">
        <f t="shared" si="8"/>
        <v>0</v>
      </c>
      <c r="G104" s="102">
        <f t="shared" si="9"/>
        <v>8.1404416823393041E-250</v>
      </c>
    </row>
    <row r="105" spans="1:7">
      <c r="A105" s="102">
        <v>97</v>
      </c>
      <c r="B105" s="102">
        <f t="shared" si="10"/>
        <v>0</v>
      </c>
      <c r="C105" s="102">
        <f t="shared" si="11"/>
        <v>0</v>
      </c>
      <c r="D105" s="102">
        <f t="shared" si="6"/>
        <v>0</v>
      </c>
      <c r="E105" s="102">
        <f t="shared" si="7"/>
        <v>1.436168945980147E-223</v>
      </c>
      <c r="F105" s="102">
        <f t="shared" si="8"/>
        <v>0</v>
      </c>
      <c r="G105" s="102">
        <f t="shared" si="9"/>
        <v>1.1736402884685743E-259</v>
      </c>
    </row>
    <row r="106" spans="1:7">
      <c r="A106" s="102">
        <v>98</v>
      </c>
      <c r="B106" s="102">
        <f t="shared" si="10"/>
        <v>0</v>
      </c>
      <c r="C106" s="102">
        <f t="shared" si="11"/>
        <v>0</v>
      </c>
      <c r="D106" s="102">
        <f t="shared" si="6"/>
        <v>0</v>
      </c>
      <c r="E106" s="102">
        <f t="shared" si="7"/>
        <v>2.6727085289468715E-229</v>
      </c>
      <c r="F106" s="102">
        <f t="shared" si="8"/>
        <v>0</v>
      </c>
      <c r="G106" s="102">
        <f t="shared" si="9"/>
        <v>1.0897640513516578E-269</v>
      </c>
    </row>
    <row r="107" spans="1:7">
      <c r="A107" s="102">
        <v>99</v>
      </c>
      <c r="B107" s="102">
        <f t="shared" si="10"/>
        <v>0</v>
      </c>
      <c r="C107" s="102">
        <f t="shared" si="11"/>
        <v>0</v>
      </c>
      <c r="D107" s="102">
        <f t="shared" si="6"/>
        <v>0</v>
      </c>
      <c r="E107" s="102">
        <f t="shared" si="7"/>
        <v>4.2043687738304485E-235</v>
      </c>
      <c r="F107" s="102">
        <f t="shared" si="8"/>
        <v>0</v>
      </c>
      <c r="G107" s="102">
        <f t="shared" si="9"/>
        <v>6.516889744653139E-280</v>
      </c>
    </row>
    <row r="108" spans="1:7">
      <c r="A108" s="102">
        <v>100</v>
      </c>
      <c r="B108" s="102">
        <f t="shared" si="10"/>
        <v>0</v>
      </c>
      <c r="C108" s="102">
        <f t="shared" si="11"/>
        <v>0</v>
      </c>
      <c r="D108" s="102">
        <f t="shared" si="6"/>
        <v>0</v>
      </c>
      <c r="E108" s="102">
        <f t="shared" si="7"/>
        <v>5.590532014816015E-241</v>
      </c>
      <c r="F108" s="102">
        <f t="shared" si="8"/>
        <v>0</v>
      </c>
      <c r="G108" s="102">
        <f t="shared" si="9"/>
        <v>2.5099131702862974E-290</v>
      </c>
    </row>
    <row r="109" spans="1:7">
      <c r="A109" s="102">
        <v>101</v>
      </c>
      <c r="B109" s="102">
        <f t="shared" si="10"/>
        <v>0</v>
      </c>
      <c r="C109" s="102">
        <f t="shared" si="11"/>
        <v>0</v>
      </c>
      <c r="D109" s="102">
        <f t="shared" si="6"/>
        <v>0</v>
      </c>
      <c r="E109" s="102">
        <f t="shared" si="7"/>
        <v>6.2836011489647932E-247</v>
      </c>
      <c r="F109" s="102">
        <f t="shared" si="8"/>
        <v>0</v>
      </c>
      <c r="G109" s="102">
        <f t="shared" si="9"/>
        <v>6.2256893922907474E-301</v>
      </c>
    </row>
    <row r="110" spans="1:7">
      <c r="A110" s="102">
        <v>102</v>
      </c>
      <c r="B110" s="102">
        <f t="shared" si="10"/>
        <v>0</v>
      </c>
      <c r="C110" s="102">
        <f t="shared" si="11"/>
        <v>0</v>
      </c>
      <c r="D110" s="102">
        <f t="shared" si="6"/>
        <v>0</v>
      </c>
      <c r="E110" s="102">
        <f t="shared" si="7"/>
        <v>5.9699022020060008E-253</v>
      </c>
      <c r="F110" s="102">
        <f t="shared" si="8"/>
        <v>0</v>
      </c>
      <c r="G110" s="102">
        <f t="shared" si="9"/>
        <v>0</v>
      </c>
    </row>
    <row r="111" spans="1:7">
      <c r="A111" s="102">
        <v>103</v>
      </c>
      <c r="B111" s="102">
        <f t="shared" si="10"/>
        <v>0</v>
      </c>
      <c r="C111" s="102">
        <f t="shared" si="11"/>
        <v>0</v>
      </c>
      <c r="D111" s="102">
        <f t="shared" si="6"/>
        <v>0</v>
      </c>
      <c r="E111" s="102">
        <f t="shared" si="7"/>
        <v>4.7943414112525195E-259</v>
      </c>
      <c r="F111" s="102">
        <f t="shared" si="8"/>
        <v>0</v>
      </c>
      <c r="G111" s="102">
        <f t="shared" si="9"/>
        <v>0</v>
      </c>
    </row>
    <row r="112" spans="1:7">
      <c r="A112" s="102">
        <v>104</v>
      </c>
      <c r="B112" s="102">
        <f t="shared" si="10"/>
        <v>0</v>
      </c>
      <c r="C112" s="102">
        <f t="shared" si="11"/>
        <v>0</v>
      </c>
      <c r="D112" s="102">
        <f t="shared" si="6"/>
        <v>0</v>
      </c>
      <c r="E112" s="102">
        <f t="shared" si="7"/>
        <v>3.2545716189804552E-265</v>
      </c>
      <c r="F112" s="102">
        <f t="shared" si="8"/>
        <v>0</v>
      </c>
      <c r="G112" s="102">
        <f t="shared" si="9"/>
        <v>0</v>
      </c>
    </row>
    <row r="113" spans="1:7">
      <c r="A113" s="102">
        <v>105</v>
      </c>
      <c r="B113" s="102">
        <f t="shared" si="10"/>
        <v>0</v>
      </c>
      <c r="C113" s="102">
        <f t="shared" si="11"/>
        <v>0</v>
      </c>
      <c r="D113" s="102">
        <f t="shared" si="6"/>
        <v>0</v>
      </c>
      <c r="E113" s="102">
        <f t="shared" si="7"/>
        <v>1.8675052998447278E-271</v>
      </c>
      <c r="F113" s="102">
        <f t="shared" si="8"/>
        <v>0</v>
      </c>
      <c r="G113" s="102">
        <f t="shared" si="9"/>
        <v>0</v>
      </c>
    </row>
    <row r="114" spans="1:7">
      <c r="A114" s="102">
        <v>106</v>
      </c>
      <c r="B114" s="102">
        <f t="shared" si="10"/>
        <v>0</v>
      </c>
      <c r="C114" s="102">
        <f t="shared" si="11"/>
        <v>0</v>
      </c>
      <c r="D114" s="102">
        <f t="shared" si="6"/>
        <v>0</v>
      </c>
      <c r="E114" s="102">
        <f t="shared" si="7"/>
        <v>9.0580140017533464E-278</v>
      </c>
      <c r="F114" s="102">
        <f t="shared" si="8"/>
        <v>0</v>
      </c>
      <c r="G114" s="102">
        <f t="shared" si="9"/>
        <v>0</v>
      </c>
    </row>
    <row r="115" spans="1:7">
      <c r="A115" s="102">
        <v>107</v>
      </c>
      <c r="B115" s="102">
        <f t="shared" si="10"/>
        <v>0</v>
      </c>
      <c r="C115" s="102">
        <f t="shared" si="11"/>
        <v>0</v>
      </c>
      <c r="D115" s="102">
        <f t="shared" si="6"/>
        <v>0</v>
      </c>
      <c r="E115" s="102">
        <f t="shared" si="7"/>
        <v>3.7137038422374232E-284</v>
      </c>
      <c r="F115" s="102">
        <f t="shared" si="8"/>
        <v>0</v>
      </c>
      <c r="G115" s="102">
        <f t="shared" si="9"/>
        <v>0</v>
      </c>
    </row>
    <row r="116" spans="1:7">
      <c r="A116" s="102">
        <v>108</v>
      </c>
      <c r="B116" s="102">
        <f t="shared" si="10"/>
        <v>0</v>
      </c>
      <c r="C116" s="102">
        <f t="shared" si="11"/>
        <v>0</v>
      </c>
      <c r="D116" s="102">
        <f t="shared" si="6"/>
        <v>0</v>
      </c>
      <c r="E116" s="102">
        <f t="shared" si="7"/>
        <v>1.2870181778146005E-290</v>
      </c>
      <c r="F116" s="102">
        <f t="shared" si="8"/>
        <v>0</v>
      </c>
      <c r="G116" s="102">
        <f t="shared" si="9"/>
        <v>0</v>
      </c>
    </row>
    <row r="117" spans="1:7">
      <c r="A117" s="102">
        <v>109</v>
      </c>
      <c r="B117" s="102">
        <f t="shared" si="10"/>
        <v>0</v>
      </c>
      <c r="C117" s="102">
        <f t="shared" si="11"/>
        <v>0</v>
      </c>
      <c r="D117" s="102">
        <f t="shared" si="6"/>
        <v>0</v>
      </c>
      <c r="E117" s="102">
        <f t="shared" si="7"/>
        <v>3.7702072954638589E-297</v>
      </c>
      <c r="F117" s="102">
        <f t="shared" si="8"/>
        <v>0</v>
      </c>
      <c r="G117" s="102">
        <f t="shared" si="9"/>
        <v>0</v>
      </c>
    </row>
    <row r="118" spans="1:7">
      <c r="A118" s="102">
        <v>110</v>
      </c>
      <c r="B118" s="102">
        <f t="shared" si="10"/>
        <v>0</v>
      </c>
      <c r="C118" s="102">
        <f t="shared" si="11"/>
        <v>0</v>
      </c>
      <c r="D118" s="102">
        <f t="shared" si="6"/>
        <v>0</v>
      </c>
      <c r="E118" s="102">
        <f t="shared" si="7"/>
        <v>9.3357435364366202E-304</v>
      </c>
      <c r="F118" s="102">
        <f t="shared" si="8"/>
        <v>0</v>
      </c>
      <c r="G118" s="102">
        <f t="shared" si="9"/>
        <v>0</v>
      </c>
    </row>
    <row r="119" spans="1:7">
      <c r="A119" s="102">
        <v>111</v>
      </c>
      <c r="B119" s="102">
        <f t="shared" si="10"/>
        <v>0</v>
      </c>
      <c r="C119" s="102">
        <f t="shared" si="11"/>
        <v>0</v>
      </c>
      <c r="D119" s="102">
        <f t="shared" si="6"/>
        <v>0</v>
      </c>
      <c r="E119" s="102">
        <f t="shared" si="7"/>
        <v>0</v>
      </c>
      <c r="F119" s="102">
        <f t="shared" si="8"/>
        <v>0</v>
      </c>
      <c r="G119" s="102">
        <f t="shared" si="9"/>
        <v>0</v>
      </c>
    </row>
    <row r="120" spans="1:7">
      <c r="A120" s="102">
        <v>112</v>
      </c>
      <c r="B120" s="102">
        <f t="shared" si="10"/>
        <v>0</v>
      </c>
      <c r="C120" s="102">
        <f t="shared" si="11"/>
        <v>0</v>
      </c>
      <c r="D120" s="102">
        <f t="shared" si="6"/>
        <v>0</v>
      </c>
      <c r="E120" s="102">
        <f t="shared" si="7"/>
        <v>0</v>
      </c>
      <c r="F120" s="102">
        <f t="shared" si="8"/>
        <v>0</v>
      </c>
      <c r="G120" s="102">
        <f t="shared" si="9"/>
        <v>0</v>
      </c>
    </row>
    <row r="121" spans="1:7">
      <c r="A121" s="102">
        <v>113</v>
      </c>
      <c r="B121" s="102">
        <f t="shared" si="10"/>
        <v>0</v>
      </c>
      <c r="C121" s="102">
        <f t="shared" si="11"/>
        <v>0</v>
      </c>
      <c r="D121" s="102">
        <f t="shared" si="6"/>
        <v>0</v>
      </c>
      <c r="E121" s="102">
        <f t="shared" si="7"/>
        <v>0</v>
      </c>
      <c r="F121" s="102">
        <f t="shared" si="8"/>
        <v>0</v>
      </c>
      <c r="G121" s="102">
        <f t="shared" si="9"/>
        <v>0</v>
      </c>
    </row>
    <row r="122" spans="1:7">
      <c r="A122" s="102">
        <v>114</v>
      </c>
      <c r="B122" s="102">
        <f t="shared" si="10"/>
        <v>0</v>
      </c>
      <c r="C122" s="102">
        <f t="shared" si="11"/>
        <v>0</v>
      </c>
      <c r="D122" s="102">
        <f t="shared" si="6"/>
        <v>0</v>
      </c>
      <c r="E122" s="102">
        <f t="shared" si="7"/>
        <v>0</v>
      </c>
      <c r="F122" s="102">
        <f t="shared" si="8"/>
        <v>0</v>
      </c>
      <c r="G122" s="102">
        <f t="shared" si="9"/>
        <v>0</v>
      </c>
    </row>
    <row r="123" spans="1:7">
      <c r="A123" s="102">
        <v>115</v>
      </c>
      <c r="B123" s="102">
        <f t="shared" si="10"/>
        <v>0</v>
      </c>
      <c r="C123" s="102">
        <f t="shared" si="11"/>
        <v>0</v>
      </c>
      <c r="D123" s="102">
        <f t="shared" si="6"/>
        <v>0</v>
      </c>
      <c r="E123" s="102">
        <f t="shared" si="7"/>
        <v>0</v>
      </c>
      <c r="F123" s="102">
        <f t="shared" si="8"/>
        <v>0</v>
      </c>
      <c r="G123" s="102">
        <f t="shared" si="9"/>
        <v>0</v>
      </c>
    </row>
    <row r="124" spans="1:7">
      <c r="A124" s="102">
        <v>116</v>
      </c>
      <c r="B124" s="102">
        <f t="shared" si="10"/>
        <v>0</v>
      </c>
      <c r="C124" s="102">
        <f t="shared" si="11"/>
        <v>0</v>
      </c>
      <c r="D124" s="102">
        <f t="shared" si="6"/>
        <v>0</v>
      </c>
      <c r="E124" s="102">
        <f t="shared" si="7"/>
        <v>0</v>
      </c>
      <c r="F124" s="102">
        <f t="shared" si="8"/>
        <v>0</v>
      </c>
      <c r="G124" s="102">
        <f t="shared" si="9"/>
        <v>0</v>
      </c>
    </row>
    <row r="125" spans="1:7">
      <c r="A125" s="102">
        <v>117</v>
      </c>
      <c r="B125" s="102">
        <f t="shared" si="10"/>
        <v>0</v>
      </c>
      <c r="C125" s="102">
        <f t="shared" si="11"/>
        <v>0</v>
      </c>
      <c r="D125" s="102">
        <f t="shared" si="6"/>
        <v>0</v>
      </c>
      <c r="E125" s="102">
        <f t="shared" si="7"/>
        <v>0</v>
      </c>
      <c r="F125" s="102">
        <f t="shared" si="8"/>
        <v>0</v>
      </c>
      <c r="G125" s="102">
        <f t="shared" si="9"/>
        <v>0</v>
      </c>
    </row>
    <row r="126" spans="1:7">
      <c r="A126" s="102">
        <v>118</v>
      </c>
      <c r="B126" s="102">
        <f t="shared" si="10"/>
        <v>0</v>
      </c>
      <c r="C126" s="102">
        <f t="shared" si="11"/>
        <v>0</v>
      </c>
      <c r="D126" s="102">
        <f t="shared" si="6"/>
        <v>0</v>
      </c>
      <c r="E126" s="102">
        <f t="shared" si="7"/>
        <v>0</v>
      </c>
      <c r="F126" s="102">
        <f t="shared" si="8"/>
        <v>0</v>
      </c>
      <c r="G126" s="102">
        <f t="shared" si="9"/>
        <v>0</v>
      </c>
    </row>
    <row r="127" spans="1:7">
      <c r="A127" s="102">
        <v>119</v>
      </c>
      <c r="B127" s="102">
        <f t="shared" si="10"/>
        <v>0</v>
      </c>
      <c r="C127" s="102">
        <f t="shared" si="11"/>
        <v>0</v>
      </c>
      <c r="D127" s="102">
        <f t="shared" si="6"/>
        <v>0</v>
      </c>
      <c r="E127" s="102">
        <f t="shared" si="7"/>
        <v>0</v>
      </c>
      <c r="F127" s="102">
        <f t="shared" si="8"/>
        <v>0</v>
      </c>
      <c r="G127" s="102">
        <f t="shared" si="9"/>
        <v>0</v>
      </c>
    </row>
    <row r="128" spans="1:7">
      <c r="A128" s="102">
        <v>120</v>
      </c>
      <c r="B128" s="102">
        <f t="shared" si="10"/>
        <v>0</v>
      </c>
      <c r="C128" s="102">
        <f t="shared" si="11"/>
        <v>0</v>
      </c>
      <c r="D128" s="102">
        <f t="shared" si="6"/>
        <v>0</v>
      </c>
      <c r="E128" s="102">
        <f t="shared" si="7"/>
        <v>0</v>
      </c>
      <c r="F128" s="102">
        <f t="shared" si="8"/>
        <v>0</v>
      </c>
      <c r="G128" s="102">
        <f t="shared" si="9"/>
        <v>0</v>
      </c>
    </row>
    <row r="129" spans="1:7">
      <c r="A129" s="102">
        <v>121</v>
      </c>
      <c r="B129" s="102">
        <f t="shared" si="10"/>
        <v>0</v>
      </c>
      <c r="C129" s="102">
        <f t="shared" si="11"/>
        <v>0</v>
      </c>
      <c r="D129" s="102">
        <f t="shared" si="6"/>
        <v>0</v>
      </c>
      <c r="E129" s="102">
        <f t="shared" si="7"/>
        <v>0</v>
      </c>
      <c r="F129" s="102">
        <f t="shared" si="8"/>
        <v>0</v>
      </c>
      <c r="G129" s="102">
        <f t="shared" si="9"/>
        <v>0</v>
      </c>
    </row>
    <row r="130" spans="1:7">
      <c r="A130" s="102">
        <v>122</v>
      </c>
      <c r="B130" s="102">
        <f t="shared" si="10"/>
        <v>0</v>
      </c>
      <c r="C130" s="102">
        <f t="shared" si="11"/>
        <v>0</v>
      </c>
      <c r="D130" s="102">
        <f t="shared" si="6"/>
        <v>0</v>
      </c>
      <c r="E130" s="102">
        <f t="shared" si="7"/>
        <v>0</v>
      </c>
      <c r="F130" s="102">
        <f t="shared" si="8"/>
        <v>0</v>
      </c>
      <c r="G130" s="102">
        <f t="shared" si="9"/>
        <v>0</v>
      </c>
    </row>
    <row r="131" spans="1:7">
      <c r="A131" s="102">
        <v>123</v>
      </c>
      <c r="B131" s="102">
        <f t="shared" si="10"/>
        <v>0</v>
      </c>
      <c r="C131" s="102">
        <f t="shared" si="11"/>
        <v>0</v>
      </c>
      <c r="D131" s="102">
        <f t="shared" si="6"/>
        <v>0</v>
      </c>
      <c r="E131" s="102">
        <f t="shared" si="7"/>
        <v>0</v>
      </c>
      <c r="F131" s="102">
        <f t="shared" si="8"/>
        <v>0</v>
      </c>
      <c r="G131" s="102">
        <f t="shared" si="9"/>
        <v>0</v>
      </c>
    </row>
    <row r="132" spans="1:7">
      <c r="A132" s="102">
        <v>124</v>
      </c>
      <c r="B132" s="102">
        <f t="shared" si="10"/>
        <v>0</v>
      </c>
      <c r="C132" s="102">
        <f t="shared" si="11"/>
        <v>0</v>
      </c>
      <c r="D132" s="102">
        <f t="shared" si="6"/>
        <v>0</v>
      </c>
      <c r="E132" s="102">
        <f t="shared" si="7"/>
        <v>0</v>
      </c>
      <c r="F132" s="102">
        <f t="shared" si="8"/>
        <v>0</v>
      </c>
      <c r="G132" s="102">
        <f t="shared" si="9"/>
        <v>0</v>
      </c>
    </row>
    <row r="133" spans="1:7">
      <c r="A133" s="102">
        <v>125</v>
      </c>
      <c r="B133" s="102">
        <f t="shared" si="10"/>
        <v>0</v>
      </c>
      <c r="C133" s="102">
        <f t="shared" si="11"/>
        <v>0</v>
      </c>
      <c r="D133" s="102">
        <f t="shared" si="6"/>
        <v>0</v>
      </c>
      <c r="E133" s="102">
        <f t="shared" si="7"/>
        <v>0</v>
      </c>
      <c r="F133" s="102">
        <f t="shared" si="8"/>
        <v>0</v>
      </c>
      <c r="G133" s="102">
        <f t="shared" si="9"/>
        <v>0</v>
      </c>
    </row>
    <row r="134" spans="1:7">
      <c r="A134" s="102">
        <v>126</v>
      </c>
      <c r="B134" s="102">
        <f t="shared" si="10"/>
        <v>0</v>
      </c>
      <c r="C134" s="102">
        <f t="shared" si="11"/>
        <v>0</v>
      </c>
      <c r="D134" s="102">
        <f t="shared" si="6"/>
        <v>0</v>
      </c>
      <c r="E134" s="102">
        <f t="shared" si="7"/>
        <v>0</v>
      </c>
      <c r="F134" s="102">
        <f t="shared" si="8"/>
        <v>0</v>
      </c>
      <c r="G134" s="102">
        <f t="shared" si="9"/>
        <v>0</v>
      </c>
    </row>
    <row r="135" spans="1:7">
      <c r="A135" s="102">
        <v>127</v>
      </c>
      <c r="B135" s="102">
        <f t="shared" si="10"/>
        <v>0</v>
      </c>
      <c r="C135" s="102">
        <f t="shared" si="11"/>
        <v>0</v>
      </c>
      <c r="D135" s="102">
        <f t="shared" si="6"/>
        <v>0</v>
      </c>
      <c r="E135" s="102">
        <f t="shared" si="7"/>
        <v>0</v>
      </c>
      <c r="F135" s="102">
        <f t="shared" si="8"/>
        <v>0</v>
      </c>
      <c r="G135" s="102">
        <f t="shared" si="9"/>
        <v>0</v>
      </c>
    </row>
    <row r="136" spans="1:7">
      <c r="A136" s="102">
        <v>128</v>
      </c>
      <c r="B136" s="102">
        <f t="shared" si="10"/>
        <v>0</v>
      </c>
      <c r="C136" s="102">
        <f t="shared" si="11"/>
        <v>0</v>
      </c>
      <c r="D136" s="102">
        <f t="shared" ref="D136:D199" si="12">IF(D$6,HYPGEOMDIST($A136,$A$5,D$4,$A$2),#N/A)</f>
        <v>0</v>
      </c>
      <c r="E136" s="102">
        <f t="shared" ref="E136:E199" si="13">IF(E$6,NORMDIST($A136,$A$5*D$4/$A$2,SQRT( $A$5*D$4/$A$2*($A$2-D$4)/$A$2*($A$2-$A$5)/($A$2-1)),FALSE),#N/A)</f>
        <v>0</v>
      </c>
      <c r="F136" s="102">
        <f t="shared" ref="F136:F199" si="14">IF(F$6,HYPGEOMDIST($A136,$A$5,F$4,$A$2),#N/A)</f>
        <v>0</v>
      </c>
      <c r="G136" s="102">
        <f t="shared" ref="G136:G199" si="15">IF(G$6,NORMDIST($A136,$A$5*F$4/$A$2,SQRT( $A$5*F$4/$A$2*($A$2-F$4)/$A$2*($A$2-$A$5)/($A$2-1)),FALSE),#N/A)</f>
        <v>0</v>
      </c>
    </row>
    <row r="137" spans="1:7">
      <c r="A137" s="102">
        <v>129</v>
      </c>
      <c r="B137" s="102">
        <f t="shared" ref="B137:B200" si="16">IF(B$6,HYPGEOMDIST($A137,$A$5,B$4,$A$2),#N/A)</f>
        <v>0</v>
      </c>
      <c r="C137" s="102">
        <f t="shared" ref="C137:C200" si="17">IF(C$6,NORMDIST($A137,$A$5*B$4/$A$2,SQRT( $A$5*B$4/$A$2*($A$2-B$4)/$A$2*($A$2-$A$5)/($A$2-1)),FALSE),#N/A)</f>
        <v>0</v>
      </c>
      <c r="D137" s="102">
        <f t="shared" si="12"/>
        <v>0</v>
      </c>
      <c r="E137" s="102">
        <f t="shared" si="13"/>
        <v>0</v>
      </c>
      <c r="F137" s="102">
        <f t="shared" si="14"/>
        <v>0</v>
      </c>
      <c r="G137" s="102">
        <f t="shared" si="15"/>
        <v>0</v>
      </c>
    </row>
    <row r="138" spans="1:7">
      <c r="A138" s="102">
        <v>130</v>
      </c>
      <c r="B138" s="102">
        <f t="shared" si="16"/>
        <v>0</v>
      </c>
      <c r="C138" s="102">
        <f t="shared" si="17"/>
        <v>0</v>
      </c>
      <c r="D138" s="102">
        <f t="shared" si="12"/>
        <v>0</v>
      </c>
      <c r="E138" s="102">
        <f t="shared" si="13"/>
        <v>0</v>
      </c>
      <c r="F138" s="102">
        <f t="shared" si="14"/>
        <v>0</v>
      </c>
      <c r="G138" s="102">
        <f t="shared" si="15"/>
        <v>0</v>
      </c>
    </row>
    <row r="139" spans="1:7">
      <c r="A139" s="102">
        <v>131</v>
      </c>
      <c r="B139" s="102">
        <f t="shared" si="16"/>
        <v>0</v>
      </c>
      <c r="C139" s="102">
        <f t="shared" si="17"/>
        <v>0</v>
      </c>
      <c r="D139" s="102">
        <f t="shared" si="12"/>
        <v>0</v>
      </c>
      <c r="E139" s="102">
        <f t="shared" si="13"/>
        <v>0</v>
      </c>
      <c r="F139" s="102">
        <f t="shared" si="14"/>
        <v>0</v>
      </c>
      <c r="G139" s="102">
        <f t="shared" si="15"/>
        <v>0</v>
      </c>
    </row>
    <row r="140" spans="1:7">
      <c r="A140" s="102">
        <v>132</v>
      </c>
      <c r="B140" s="102">
        <f t="shared" si="16"/>
        <v>0</v>
      </c>
      <c r="C140" s="102">
        <f t="shared" si="17"/>
        <v>0</v>
      </c>
      <c r="D140" s="102">
        <f t="shared" si="12"/>
        <v>0</v>
      </c>
      <c r="E140" s="102">
        <f t="shared" si="13"/>
        <v>0</v>
      </c>
      <c r="F140" s="102">
        <f t="shared" si="14"/>
        <v>0</v>
      </c>
      <c r="G140" s="102">
        <f t="shared" si="15"/>
        <v>0</v>
      </c>
    </row>
    <row r="141" spans="1:7">
      <c r="A141" s="102">
        <v>133</v>
      </c>
      <c r="B141" s="102">
        <f t="shared" si="16"/>
        <v>0</v>
      </c>
      <c r="C141" s="102">
        <f t="shared" si="17"/>
        <v>0</v>
      </c>
      <c r="D141" s="102">
        <f t="shared" si="12"/>
        <v>0</v>
      </c>
      <c r="E141" s="102">
        <f t="shared" si="13"/>
        <v>0</v>
      </c>
      <c r="F141" s="102">
        <f t="shared" si="14"/>
        <v>0</v>
      </c>
      <c r="G141" s="102">
        <f t="shared" si="15"/>
        <v>0</v>
      </c>
    </row>
    <row r="142" spans="1:7">
      <c r="A142" s="102">
        <v>134</v>
      </c>
      <c r="B142" s="102">
        <f t="shared" si="16"/>
        <v>0</v>
      </c>
      <c r="C142" s="102">
        <f t="shared" si="17"/>
        <v>0</v>
      </c>
      <c r="D142" s="102">
        <f t="shared" si="12"/>
        <v>0</v>
      </c>
      <c r="E142" s="102">
        <f t="shared" si="13"/>
        <v>0</v>
      </c>
      <c r="F142" s="102">
        <f t="shared" si="14"/>
        <v>0</v>
      </c>
      <c r="G142" s="102">
        <f t="shared" si="15"/>
        <v>0</v>
      </c>
    </row>
    <row r="143" spans="1:7">
      <c r="A143" s="102">
        <v>135</v>
      </c>
      <c r="B143" s="102">
        <f t="shared" si="16"/>
        <v>0</v>
      </c>
      <c r="C143" s="102">
        <f t="shared" si="17"/>
        <v>0</v>
      </c>
      <c r="D143" s="102">
        <f t="shared" si="12"/>
        <v>0</v>
      </c>
      <c r="E143" s="102">
        <f t="shared" si="13"/>
        <v>0</v>
      </c>
      <c r="F143" s="102">
        <f t="shared" si="14"/>
        <v>0</v>
      </c>
      <c r="G143" s="102">
        <f t="shared" si="15"/>
        <v>0</v>
      </c>
    </row>
    <row r="144" spans="1:7">
      <c r="A144" s="102">
        <v>136</v>
      </c>
      <c r="B144" s="102">
        <f t="shared" si="16"/>
        <v>0</v>
      </c>
      <c r="C144" s="102">
        <f t="shared" si="17"/>
        <v>0</v>
      </c>
      <c r="D144" s="102">
        <f t="shared" si="12"/>
        <v>0</v>
      </c>
      <c r="E144" s="102">
        <f t="shared" si="13"/>
        <v>0</v>
      </c>
      <c r="F144" s="102">
        <f t="shared" si="14"/>
        <v>0</v>
      </c>
      <c r="G144" s="102">
        <f t="shared" si="15"/>
        <v>0</v>
      </c>
    </row>
    <row r="145" spans="1:7">
      <c r="A145" s="102">
        <v>137</v>
      </c>
      <c r="B145" s="102">
        <f t="shared" si="16"/>
        <v>0</v>
      </c>
      <c r="C145" s="102">
        <f t="shared" si="17"/>
        <v>0</v>
      </c>
      <c r="D145" s="102">
        <f t="shared" si="12"/>
        <v>0</v>
      </c>
      <c r="E145" s="102">
        <f t="shared" si="13"/>
        <v>0</v>
      </c>
      <c r="F145" s="102">
        <f t="shared" si="14"/>
        <v>0</v>
      </c>
      <c r="G145" s="102">
        <f t="shared" si="15"/>
        <v>0</v>
      </c>
    </row>
    <row r="146" spans="1:7">
      <c r="A146" s="102">
        <v>138</v>
      </c>
      <c r="B146" s="102">
        <f t="shared" si="16"/>
        <v>0</v>
      </c>
      <c r="C146" s="102">
        <f t="shared" si="17"/>
        <v>0</v>
      </c>
      <c r="D146" s="102">
        <f t="shared" si="12"/>
        <v>0</v>
      </c>
      <c r="E146" s="102">
        <f t="shared" si="13"/>
        <v>0</v>
      </c>
      <c r="F146" s="102">
        <f t="shared" si="14"/>
        <v>0</v>
      </c>
      <c r="G146" s="102">
        <f t="shared" si="15"/>
        <v>0</v>
      </c>
    </row>
    <row r="147" spans="1:7">
      <c r="A147" s="102">
        <v>139</v>
      </c>
      <c r="B147" s="102">
        <f t="shared" si="16"/>
        <v>0</v>
      </c>
      <c r="C147" s="102">
        <f t="shared" si="17"/>
        <v>0</v>
      </c>
      <c r="D147" s="102">
        <f t="shared" si="12"/>
        <v>0</v>
      </c>
      <c r="E147" s="102">
        <f t="shared" si="13"/>
        <v>0</v>
      </c>
      <c r="F147" s="102">
        <f t="shared" si="14"/>
        <v>0</v>
      </c>
      <c r="G147" s="102">
        <f t="shared" si="15"/>
        <v>0</v>
      </c>
    </row>
    <row r="148" spans="1:7">
      <c r="A148" s="102">
        <v>140</v>
      </c>
      <c r="B148" s="102">
        <f t="shared" si="16"/>
        <v>0</v>
      </c>
      <c r="C148" s="102">
        <f t="shared" si="17"/>
        <v>0</v>
      </c>
      <c r="D148" s="102">
        <f t="shared" si="12"/>
        <v>0</v>
      </c>
      <c r="E148" s="102">
        <f t="shared" si="13"/>
        <v>0</v>
      </c>
      <c r="F148" s="102">
        <f t="shared" si="14"/>
        <v>0</v>
      </c>
      <c r="G148" s="102">
        <f t="shared" si="15"/>
        <v>0</v>
      </c>
    </row>
    <row r="149" spans="1:7">
      <c r="A149" s="102">
        <v>141</v>
      </c>
      <c r="B149" s="102">
        <f t="shared" si="16"/>
        <v>0</v>
      </c>
      <c r="C149" s="102">
        <f t="shared" si="17"/>
        <v>0</v>
      </c>
      <c r="D149" s="102">
        <f t="shared" si="12"/>
        <v>0</v>
      </c>
      <c r="E149" s="102">
        <f t="shared" si="13"/>
        <v>0</v>
      </c>
      <c r="F149" s="102">
        <f t="shared" si="14"/>
        <v>0</v>
      </c>
      <c r="G149" s="102">
        <f t="shared" si="15"/>
        <v>0</v>
      </c>
    </row>
    <row r="150" spans="1:7">
      <c r="A150" s="102">
        <v>142</v>
      </c>
      <c r="B150" s="102">
        <f t="shared" si="16"/>
        <v>0</v>
      </c>
      <c r="C150" s="102">
        <f t="shared" si="17"/>
        <v>0</v>
      </c>
      <c r="D150" s="102">
        <f t="shared" si="12"/>
        <v>0</v>
      </c>
      <c r="E150" s="102">
        <f t="shared" si="13"/>
        <v>0</v>
      </c>
      <c r="F150" s="102">
        <f t="shared" si="14"/>
        <v>0</v>
      </c>
      <c r="G150" s="102">
        <f t="shared" si="15"/>
        <v>0</v>
      </c>
    </row>
    <row r="151" spans="1:7">
      <c r="A151" s="102">
        <v>143</v>
      </c>
      <c r="B151" s="102">
        <f t="shared" si="16"/>
        <v>0</v>
      </c>
      <c r="C151" s="102">
        <f t="shared" si="17"/>
        <v>0</v>
      </c>
      <c r="D151" s="102">
        <f t="shared" si="12"/>
        <v>0</v>
      </c>
      <c r="E151" s="102">
        <f t="shared" si="13"/>
        <v>0</v>
      </c>
      <c r="F151" s="102">
        <f t="shared" si="14"/>
        <v>0</v>
      </c>
      <c r="G151" s="102">
        <f t="shared" si="15"/>
        <v>0</v>
      </c>
    </row>
    <row r="152" spans="1:7">
      <c r="A152" s="102">
        <v>144</v>
      </c>
      <c r="B152" s="102">
        <f t="shared" si="16"/>
        <v>0</v>
      </c>
      <c r="C152" s="102">
        <f t="shared" si="17"/>
        <v>0</v>
      </c>
      <c r="D152" s="102">
        <f t="shared" si="12"/>
        <v>0</v>
      </c>
      <c r="E152" s="102">
        <f t="shared" si="13"/>
        <v>0</v>
      </c>
      <c r="F152" s="102">
        <f t="shared" si="14"/>
        <v>0</v>
      </c>
      <c r="G152" s="102">
        <f t="shared" si="15"/>
        <v>0</v>
      </c>
    </row>
    <row r="153" spans="1:7">
      <c r="A153" s="102">
        <v>145</v>
      </c>
      <c r="B153" s="102">
        <f t="shared" si="16"/>
        <v>0</v>
      </c>
      <c r="C153" s="102">
        <f t="shared" si="17"/>
        <v>0</v>
      </c>
      <c r="D153" s="102">
        <f t="shared" si="12"/>
        <v>0</v>
      </c>
      <c r="E153" s="102">
        <f t="shared" si="13"/>
        <v>0</v>
      </c>
      <c r="F153" s="102">
        <f t="shared" si="14"/>
        <v>0</v>
      </c>
      <c r="G153" s="102">
        <f t="shared" si="15"/>
        <v>0</v>
      </c>
    </row>
    <row r="154" spans="1:7">
      <c r="A154" s="102">
        <v>146</v>
      </c>
      <c r="B154" s="102">
        <f t="shared" si="16"/>
        <v>0</v>
      </c>
      <c r="C154" s="102">
        <f t="shared" si="17"/>
        <v>0</v>
      </c>
      <c r="D154" s="102">
        <f t="shared" si="12"/>
        <v>0</v>
      </c>
      <c r="E154" s="102">
        <f t="shared" si="13"/>
        <v>0</v>
      </c>
      <c r="F154" s="102">
        <f t="shared" si="14"/>
        <v>0</v>
      </c>
      <c r="G154" s="102">
        <f t="shared" si="15"/>
        <v>0</v>
      </c>
    </row>
    <row r="155" spans="1:7">
      <c r="A155" s="102">
        <v>147</v>
      </c>
      <c r="B155" s="102">
        <f t="shared" si="16"/>
        <v>0</v>
      </c>
      <c r="C155" s="102">
        <f t="shared" si="17"/>
        <v>0</v>
      </c>
      <c r="D155" s="102">
        <f t="shared" si="12"/>
        <v>0</v>
      </c>
      <c r="E155" s="102">
        <f t="shared" si="13"/>
        <v>0</v>
      </c>
      <c r="F155" s="102">
        <f t="shared" si="14"/>
        <v>0</v>
      </c>
      <c r="G155" s="102">
        <f t="shared" si="15"/>
        <v>0</v>
      </c>
    </row>
    <row r="156" spans="1:7">
      <c r="A156" s="102">
        <v>148</v>
      </c>
      <c r="B156" s="102">
        <f t="shared" si="16"/>
        <v>0</v>
      </c>
      <c r="C156" s="102">
        <f t="shared" si="17"/>
        <v>0</v>
      </c>
      <c r="D156" s="102">
        <f t="shared" si="12"/>
        <v>0</v>
      </c>
      <c r="E156" s="102">
        <f t="shared" si="13"/>
        <v>0</v>
      </c>
      <c r="F156" s="102">
        <f t="shared" si="14"/>
        <v>0</v>
      </c>
      <c r="G156" s="102">
        <f t="shared" si="15"/>
        <v>0</v>
      </c>
    </row>
    <row r="157" spans="1:7">
      <c r="A157" s="102">
        <v>149</v>
      </c>
      <c r="B157" s="102">
        <f t="shared" si="16"/>
        <v>0</v>
      </c>
      <c r="C157" s="102">
        <f t="shared" si="17"/>
        <v>0</v>
      </c>
      <c r="D157" s="102">
        <f t="shared" si="12"/>
        <v>0</v>
      </c>
      <c r="E157" s="102">
        <f t="shared" si="13"/>
        <v>0</v>
      </c>
      <c r="F157" s="102">
        <f t="shared" si="14"/>
        <v>0</v>
      </c>
      <c r="G157" s="102">
        <f t="shared" si="15"/>
        <v>0</v>
      </c>
    </row>
    <row r="158" spans="1:7">
      <c r="A158" s="102">
        <v>150</v>
      </c>
      <c r="B158" s="102">
        <f t="shared" si="16"/>
        <v>0</v>
      </c>
      <c r="C158" s="102">
        <f t="shared" si="17"/>
        <v>0</v>
      </c>
      <c r="D158" s="102">
        <f t="shared" si="12"/>
        <v>0</v>
      </c>
      <c r="E158" s="102">
        <f t="shared" si="13"/>
        <v>0</v>
      </c>
      <c r="F158" s="102">
        <f t="shared" si="14"/>
        <v>0</v>
      </c>
      <c r="G158" s="102">
        <f t="shared" si="15"/>
        <v>0</v>
      </c>
    </row>
    <row r="159" spans="1:7">
      <c r="A159" s="102">
        <v>151</v>
      </c>
      <c r="B159" s="102">
        <f t="shared" si="16"/>
        <v>0</v>
      </c>
      <c r="C159" s="102">
        <f t="shared" si="17"/>
        <v>0</v>
      </c>
      <c r="D159" s="102">
        <f t="shared" si="12"/>
        <v>0</v>
      </c>
      <c r="E159" s="102">
        <f t="shared" si="13"/>
        <v>0</v>
      </c>
      <c r="F159" s="102">
        <f t="shared" si="14"/>
        <v>0</v>
      </c>
      <c r="G159" s="102">
        <f t="shared" si="15"/>
        <v>0</v>
      </c>
    </row>
    <row r="160" spans="1:7">
      <c r="A160" s="102">
        <v>152</v>
      </c>
      <c r="B160" s="102">
        <f t="shared" si="16"/>
        <v>0</v>
      </c>
      <c r="C160" s="102">
        <f t="shared" si="17"/>
        <v>0</v>
      </c>
      <c r="D160" s="102">
        <f t="shared" si="12"/>
        <v>0</v>
      </c>
      <c r="E160" s="102">
        <f t="shared" si="13"/>
        <v>0</v>
      </c>
      <c r="F160" s="102">
        <f t="shared" si="14"/>
        <v>0</v>
      </c>
      <c r="G160" s="102">
        <f t="shared" si="15"/>
        <v>0</v>
      </c>
    </row>
    <row r="161" spans="1:7">
      <c r="A161" s="102">
        <v>153</v>
      </c>
      <c r="B161" s="102">
        <f t="shared" si="16"/>
        <v>0</v>
      </c>
      <c r="C161" s="102">
        <f t="shared" si="17"/>
        <v>0</v>
      </c>
      <c r="D161" s="102">
        <f t="shared" si="12"/>
        <v>0</v>
      </c>
      <c r="E161" s="102">
        <f t="shared" si="13"/>
        <v>0</v>
      </c>
      <c r="F161" s="102">
        <f t="shared" si="14"/>
        <v>0</v>
      </c>
      <c r="G161" s="102">
        <f t="shared" si="15"/>
        <v>0</v>
      </c>
    </row>
    <row r="162" spans="1:7">
      <c r="A162" s="102">
        <v>154</v>
      </c>
      <c r="B162" s="102">
        <f t="shared" si="16"/>
        <v>0</v>
      </c>
      <c r="C162" s="102">
        <f t="shared" si="17"/>
        <v>0</v>
      </c>
      <c r="D162" s="102">
        <f t="shared" si="12"/>
        <v>0</v>
      </c>
      <c r="E162" s="102">
        <f t="shared" si="13"/>
        <v>0</v>
      </c>
      <c r="F162" s="102">
        <f t="shared" si="14"/>
        <v>0</v>
      </c>
      <c r="G162" s="102">
        <f t="shared" si="15"/>
        <v>0</v>
      </c>
    </row>
    <row r="163" spans="1:7">
      <c r="A163" s="102">
        <v>155</v>
      </c>
      <c r="B163" s="102">
        <f t="shared" si="16"/>
        <v>0</v>
      </c>
      <c r="C163" s="102">
        <f t="shared" si="17"/>
        <v>0</v>
      </c>
      <c r="D163" s="102">
        <f t="shared" si="12"/>
        <v>0</v>
      </c>
      <c r="E163" s="102">
        <f t="shared" si="13"/>
        <v>0</v>
      </c>
      <c r="F163" s="102">
        <f t="shared" si="14"/>
        <v>0</v>
      </c>
      <c r="G163" s="102">
        <f t="shared" si="15"/>
        <v>0</v>
      </c>
    </row>
    <row r="164" spans="1:7">
      <c r="A164" s="102">
        <v>156</v>
      </c>
      <c r="B164" s="102">
        <f t="shared" si="16"/>
        <v>0</v>
      </c>
      <c r="C164" s="102">
        <f t="shared" si="17"/>
        <v>0</v>
      </c>
      <c r="D164" s="102">
        <f t="shared" si="12"/>
        <v>0</v>
      </c>
      <c r="E164" s="102">
        <f t="shared" si="13"/>
        <v>0</v>
      </c>
      <c r="F164" s="102">
        <f t="shared" si="14"/>
        <v>0</v>
      </c>
      <c r="G164" s="102">
        <f t="shared" si="15"/>
        <v>0</v>
      </c>
    </row>
    <row r="165" spans="1:7">
      <c r="A165" s="102">
        <v>157</v>
      </c>
      <c r="B165" s="102">
        <f t="shared" si="16"/>
        <v>0</v>
      </c>
      <c r="C165" s="102">
        <f t="shared" si="17"/>
        <v>0</v>
      </c>
      <c r="D165" s="102">
        <f t="shared" si="12"/>
        <v>0</v>
      </c>
      <c r="E165" s="102">
        <f t="shared" si="13"/>
        <v>0</v>
      </c>
      <c r="F165" s="102">
        <f t="shared" si="14"/>
        <v>0</v>
      </c>
      <c r="G165" s="102">
        <f t="shared" si="15"/>
        <v>0</v>
      </c>
    </row>
    <row r="166" spans="1:7">
      <c r="A166" s="102">
        <v>158</v>
      </c>
      <c r="B166" s="102">
        <f t="shared" si="16"/>
        <v>0</v>
      </c>
      <c r="C166" s="102">
        <f t="shared" si="17"/>
        <v>0</v>
      </c>
      <c r="D166" s="102">
        <f t="shared" si="12"/>
        <v>0</v>
      </c>
      <c r="E166" s="102">
        <f t="shared" si="13"/>
        <v>0</v>
      </c>
      <c r="F166" s="102">
        <f t="shared" si="14"/>
        <v>0</v>
      </c>
      <c r="G166" s="102">
        <f t="shared" si="15"/>
        <v>0</v>
      </c>
    </row>
    <row r="167" spans="1:7">
      <c r="A167" s="102">
        <v>159</v>
      </c>
      <c r="B167" s="102">
        <f t="shared" si="16"/>
        <v>0</v>
      </c>
      <c r="C167" s="102">
        <f t="shared" si="17"/>
        <v>0</v>
      </c>
      <c r="D167" s="102">
        <f t="shared" si="12"/>
        <v>0</v>
      </c>
      <c r="E167" s="102">
        <f t="shared" si="13"/>
        <v>0</v>
      </c>
      <c r="F167" s="102">
        <f t="shared" si="14"/>
        <v>0</v>
      </c>
      <c r="G167" s="102">
        <f t="shared" si="15"/>
        <v>0</v>
      </c>
    </row>
    <row r="168" spans="1:7">
      <c r="A168" s="102">
        <v>160</v>
      </c>
      <c r="B168" s="102">
        <f t="shared" si="16"/>
        <v>0</v>
      </c>
      <c r="C168" s="102">
        <f t="shared" si="17"/>
        <v>0</v>
      </c>
      <c r="D168" s="102">
        <f t="shared" si="12"/>
        <v>0</v>
      </c>
      <c r="E168" s="102">
        <f t="shared" si="13"/>
        <v>0</v>
      </c>
      <c r="F168" s="102">
        <f t="shared" si="14"/>
        <v>0</v>
      </c>
      <c r="G168" s="102">
        <f t="shared" si="15"/>
        <v>0</v>
      </c>
    </row>
    <row r="169" spans="1:7">
      <c r="A169" s="102">
        <v>161</v>
      </c>
      <c r="B169" s="102">
        <f t="shared" si="16"/>
        <v>0</v>
      </c>
      <c r="C169" s="102">
        <f t="shared" si="17"/>
        <v>0</v>
      </c>
      <c r="D169" s="102">
        <f t="shared" si="12"/>
        <v>0</v>
      </c>
      <c r="E169" s="102">
        <f t="shared" si="13"/>
        <v>0</v>
      </c>
      <c r="F169" s="102">
        <f t="shared" si="14"/>
        <v>0</v>
      </c>
      <c r="G169" s="102">
        <f t="shared" si="15"/>
        <v>0</v>
      </c>
    </row>
    <row r="170" spans="1:7">
      <c r="A170" s="102">
        <v>162</v>
      </c>
      <c r="B170" s="102">
        <f t="shared" si="16"/>
        <v>0</v>
      </c>
      <c r="C170" s="102">
        <f t="shared" si="17"/>
        <v>0</v>
      </c>
      <c r="D170" s="102">
        <f t="shared" si="12"/>
        <v>0</v>
      </c>
      <c r="E170" s="102">
        <f t="shared" si="13"/>
        <v>0</v>
      </c>
      <c r="F170" s="102">
        <f t="shared" si="14"/>
        <v>0</v>
      </c>
      <c r="G170" s="102">
        <f t="shared" si="15"/>
        <v>0</v>
      </c>
    </row>
    <row r="171" spans="1:7">
      <c r="A171" s="102">
        <v>163</v>
      </c>
      <c r="B171" s="102">
        <f t="shared" si="16"/>
        <v>0</v>
      </c>
      <c r="C171" s="102">
        <f t="shared" si="17"/>
        <v>0</v>
      </c>
      <c r="D171" s="102">
        <f t="shared" si="12"/>
        <v>0</v>
      </c>
      <c r="E171" s="102">
        <f t="shared" si="13"/>
        <v>0</v>
      </c>
      <c r="F171" s="102">
        <f t="shared" si="14"/>
        <v>0</v>
      </c>
      <c r="G171" s="102">
        <f t="shared" si="15"/>
        <v>0</v>
      </c>
    </row>
    <row r="172" spans="1:7">
      <c r="A172" s="102">
        <v>164</v>
      </c>
      <c r="B172" s="102">
        <f t="shared" si="16"/>
        <v>0</v>
      </c>
      <c r="C172" s="102">
        <f t="shared" si="17"/>
        <v>0</v>
      </c>
      <c r="D172" s="102">
        <f t="shared" si="12"/>
        <v>0</v>
      </c>
      <c r="E172" s="102">
        <f t="shared" si="13"/>
        <v>0</v>
      </c>
      <c r="F172" s="102">
        <f t="shared" si="14"/>
        <v>0</v>
      </c>
      <c r="G172" s="102">
        <f t="shared" si="15"/>
        <v>0</v>
      </c>
    </row>
    <row r="173" spans="1:7">
      <c r="A173" s="102">
        <v>165</v>
      </c>
      <c r="B173" s="102">
        <f t="shared" si="16"/>
        <v>0</v>
      </c>
      <c r="C173" s="102">
        <f t="shared" si="17"/>
        <v>0</v>
      </c>
      <c r="D173" s="102">
        <f t="shared" si="12"/>
        <v>0</v>
      </c>
      <c r="E173" s="102">
        <f t="shared" si="13"/>
        <v>0</v>
      </c>
      <c r="F173" s="102">
        <f t="shared" si="14"/>
        <v>0</v>
      </c>
      <c r="G173" s="102">
        <f t="shared" si="15"/>
        <v>0</v>
      </c>
    </row>
    <row r="174" spans="1:7">
      <c r="A174" s="102">
        <v>166</v>
      </c>
      <c r="B174" s="102">
        <f t="shared" si="16"/>
        <v>0</v>
      </c>
      <c r="C174" s="102">
        <f t="shared" si="17"/>
        <v>0</v>
      </c>
      <c r="D174" s="102">
        <f t="shared" si="12"/>
        <v>0</v>
      </c>
      <c r="E174" s="102">
        <f t="shared" si="13"/>
        <v>0</v>
      </c>
      <c r="F174" s="102">
        <f t="shared" si="14"/>
        <v>0</v>
      </c>
      <c r="G174" s="102">
        <f t="shared" si="15"/>
        <v>0</v>
      </c>
    </row>
    <row r="175" spans="1:7">
      <c r="A175" s="102">
        <v>167</v>
      </c>
      <c r="B175" s="102">
        <f t="shared" si="16"/>
        <v>0</v>
      </c>
      <c r="C175" s="102">
        <f t="shared" si="17"/>
        <v>0</v>
      </c>
      <c r="D175" s="102">
        <f t="shared" si="12"/>
        <v>0</v>
      </c>
      <c r="E175" s="102">
        <f t="shared" si="13"/>
        <v>0</v>
      </c>
      <c r="F175" s="102">
        <f t="shared" si="14"/>
        <v>0</v>
      </c>
      <c r="G175" s="102">
        <f t="shared" si="15"/>
        <v>0</v>
      </c>
    </row>
    <row r="176" spans="1:7">
      <c r="A176" s="102">
        <v>168</v>
      </c>
      <c r="B176" s="102">
        <f t="shared" si="16"/>
        <v>0</v>
      </c>
      <c r="C176" s="102">
        <f t="shared" si="17"/>
        <v>0</v>
      </c>
      <c r="D176" s="102">
        <f t="shared" si="12"/>
        <v>0</v>
      </c>
      <c r="E176" s="102">
        <f t="shared" si="13"/>
        <v>0</v>
      </c>
      <c r="F176" s="102">
        <f t="shared" si="14"/>
        <v>0</v>
      </c>
      <c r="G176" s="102">
        <f t="shared" si="15"/>
        <v>0</v>
      </c>
    </row>
    <row r="177" spans="1:7">
      <c r="A177" s="102">
        <v>169</v>
      </c>
      <c r="B177" s="102">
        <f t="shared" si="16"/>
        <v>0</v>
      </c>
      <c r="C177" s="102">
        <f t="shared" si="17"/>
        <v>0</v>
      </c>
      <c r="D177" s="102">
        <f t="shared" si="12"/>
        <v>0</v>
      </c>
      <c r="E177" s="102">
        <f t="shared" si="13"/>
        <v>0</v>
      </c>
      <c r="F177" s="102">
        <f t="shared" si="14"/>
        <v>0</v>
      </c>
      <c r="G177" s="102">
        <f t="shared" si="15"/>
        <v>0</v>
      </c>
    </row>
    <row r="178" spans="1:7">
      <c r="A178" s="102">
        <v>170</v>
      </c>
      <c r="B178" s="102">
        <f t="shared" si="16"/>
        <v>0</v>
      </c>
      <c r="C178" s="102">
        <f t="shared" si="17"/>
        <v>0</v>
      </c>
      <c r="D178" s="102">
        <f t="shared" si="12"/>
        <v>0</v>
      </c>
      <c r="E178" s="102">
        <f t="shared" si="13"/>
        <v>0</v>
      </c>
      <c r="F178" s="102">
        <f t="shared" si="14"/>
        <v>0</v>
      </c>
      <c r="G178" s="102">
        <f t="shared" si="15"/>
        <v>0</v>
      </c>
    </row>
    <row r="179" spans="1:7">
      <c r="A179" s="102">
        <v>171</v>
      </c>
      <c r="B179" s="102">
        <f t="shared" si="16"/>
        <v>0</v>
      </c>
      <c r="C179" s="102">
        <f t="shared" si="17"/>
        <v>0</v>
      </c>
      <c r="D179" s="102">
        <f t="shared" si="12"/>
        <v>0</v>
      </c>
      <c r="E179" s="102">
        <f t="shared" si="13"/>
        <v>0</v>
      </c>
      <c r="F179" s="102">
        <f t="shared" si="14"/>
        <v>0</v>
      </c>
      <c r="G179" s="102">
        <f t="shared" si="15"/>
        <v>0</v>
      </c>
    </row>
    <row r="180" spans="1:7">
      <c r="A180" s="102">
        <v>172</v>
      </c>
      <c r="B180" s="102">
        <f t="shared" si="16"/>
        <v>0</v>
      </c>
      <c r="C180" s="102">
        <f t="shared" si="17"/>
        <v>0</v>
      </c>
      <c r="D180" s="102">
        <f t="shared" si="12"/>
        <v>0</v>
      </c>
      <c r="E180" s="102">
        <f t="shared" si="13"/>
        <v>0</v>
      </c>
      <c r="F180" s="102">
        <f t="shared" si="14"/>
        <v>0</v>
      </c>
      <c r="G180" s="102">
        <f t="shared" si="15"/>
        <v>0</v>
      </c>
    </row>
    <row r="181" spans="1:7">
      <c r="A181" s="102">
        <v>173</v>
      </c>
      <c r="B181" s="102">
        <f t="shared" si="16"/>
        <v>0</v>
      </c>
      <c r="C181" s="102">
        <f t="shared" si="17"/>
        <v>0</v>
      </c>
      <c r="D181" s="102">
        <f t="shared" si="12"/>
        <v>0</v>
      </c>
      <c r="E181" s="102">
        <f t="shared" si="13"/>
        <v>0</v>
      </c>
      <c r="F181" s="102">
        <f t="shared" si="14"/>
        <v>0</v>
      </c>
      <c r="G181" s="102">
        <f t="shared" si="15"/>
        <v>0</v>
      </c>
    </row>
    <row r="182" spans="1:7">
      <c r="A182" s="102">
        <v>174</v>
      </c>
      <c r="B182" s="102">
        <f t="shared" si="16"/>
        <v>0</v>
      </c>
      <c r="C182" s="102">
        <f t="shared" si="17"/>
        <v>0</v>
      </c>
      <c r="D182" s="102">
        <f t="shared" si="12"/>
        <v>0</v>
      </c>
      <c r="E182" s="102">
        <f t="shared" si="13"/>
        <v>0</v>
      </c>
      <c r="F182" s="102">
        <f t="shared" si="14"/>
        <v>0</v>
      </c>
      <c r="G182" s="102">
        <f t="shared" si="15"/>
        <v>0</v>
      </c>
    </row>
    <row r="183" spans="1:7">
      <c r="A183" s="102">
        <v>175</v>
      </c>
      <c r="B183" s="102">
        <f t="shared" si="16"/>
        <v>0</v>
      </c>
      <c r="C183" s="102">
        <f t="shared" si="17"/>
        <v>0</v>
      </c>
      <c r="D183" s="102">
        <f t="shared" si="12"/>
        <v>0</v>
      </c>
      <c r="E183" s="102">
        <f t="shared" si="13"/>
        <v>0</v>
      </c>
      <c r="F183" s="102">
        <f t="shared" si="14"/>
        <v>0</v>
      </c>
      <c r="G183" s="102">
        <f t="shared" si="15"/>
        <v>0</v>
      </c>
    </row>
    <row r="184" spans="1:7">
      <c r="A184" s="102">
        <v>176</v>
      </c>
      <c r="B184" s="102">
        <f t="shared" si="16"/>
        <v>0</v>
      </c>
      <c r="C184" s="102">
        <f t="shared" si="17"/>
        <v>0</v>
      </c>
      <c r="D184" s="102">
        <f t="shared" si="12"/>
        <v>0</v>
      </c>
      <c r="E184" s="102">
        <f t="shared" si="13"/>
        <v>0</v>
      </c>
      <c r="F184" s="102">
        <f t="shared" si="14"/>
        <v>0</v>
      </c>
      <c r="G184" s="102">
        <f t="shared" si="15"/>
        <v>0</v>
      </c>
    </row>
    <row r="185" spans="1:7">
      <c r="A185" s="102">
        <v>177</v>
      </c>
      <c r="B185" s="102">
        <f t="shared" si="16"/>
        <v>0</v>
      </c>
      <c r="C185" s="102">
        <f t="shared" si="17"/>
        <v>0</v>
      </c>
      <c r="D185" s="102">
        <f t="shared" si="12"/>
        <v>0</v>
      </c>
      <c r="E185" s="102">
        <f t="shared" si="13"/>
        <v>0</v>
      </c>
      <c r="F185" s="102">
        <f t="shared" si="14"/>
        <v>0</v>
      </c>
      <c r="G185" s="102">
        <f t="shared" si="15"/>
        <v>0</v>
      </c>
    </row>
    <row r="186" spans="1:7">
      <c r="A186" s="102">
        <v>178</v>
      </c>
      <c r="B186" s="102">
        <f t="shared" si="16"/>
        <v>0</v>
      </c>
      <c r="C186" s="102">
        <f t="shared" si="17"/>
        <v>0</v>
      </c>
      <c r="D186" s="102">
        <f t="shared" si="12"/>
        <v>0</v>
      </c>
      <c r="E186" s="102">
        <f t="shared" si="13"/>
        <v>0</v>
      </c>
      <c r="F186" s="102">
        <f t="shared" si="14"/>
        <v>0</v>
      </c>
      <c r="G186" s="102">
        <f t="shared" si="15"/>
        <v>0</v>
      </c>
    </row>
    <row r="187" spans="1:7">
      <c r="A187" s="102">
        <v>179</v>
      </c>
      <c r="B187" s="102">
        <f t="shared" si="16"/>
        <v>0</v>
      </c>
      <c r="C187" s="102">
        <f t="shared" si="17"/>
        <v>0</v>
      </c>
      <c r="D187" s="102">
        <f t="shared" si="12"/>
        <v>0</v>
      </c>
      <c r="E187" s="102">
        <f t="shared" si="13"/>
        <v>0</v>
      </c>
      <c r="F187" s="102">
        <f t="shared" si="14"/>
        <v>0</v>
      </c>
      <c r="G187" s="102">
        <f t="shared" si="15"/>
        <v>0</v>
      </c>
    </row>
    <row r="188" spans="1:7">
      <c r="A188" s="102">
        <v>180</v>
      </c>
      <c r="B188" s="102">
        <f t="shared" si="16"/>
        <v>0</v>
      </c>
      <c r="C188" s="102">
        <f t="shared" si="17"/>
        <v>0</v>
      </c>
      <c r="D188" s="102">
        <f t="shared" si="12"/>
        <v>0</v>
      </c>
      <c r="E188" s="102">
        <f t="shared" si="13"/>
        <v>0</v>
      </c>
      <c r="F188" s="102">
        <f t="shared" si="14"/>
        <v>0</v>
      </c>
      <c r="G188" s="102">
        <f t="shared" si="15"/>
        <v>0</v>
      </c>
    </row>
    <row r="189" spans="1:7">
      <c r="A189" s="102">
        <v>181</v>
      </c>
      <c r="B189" s="102">
        <f t="shared" si="16"/>
        <v>0</v>
      </c>
      <c r="C189" s="102">
        <f t="shared" si="17"/>
        <v>0</v>
      </c>
      <c r="D189" s="102">
        <f t="shared" si="12"/>
        <v>0</v>
      </c>
      <c r="E189" s="102">
        <f t="shared" si="13"/>
        <v>0</v>
      </c>
      <c r="F189" s="102">
        <f t="shared" si="14"/>
        <v>0</v>
      </c>
      <c r="G189" s="102">
        <f t="shared" si="15"/>
        <v>0</v>
      </c>
    </row>
    <row r="190" spans="1:7">
      <c r="A190" s="102">
        <v>182</v>
      </c>
      <c r="B190" s="102">
        <f t="shared" si="16"/>
        <v>0</v>
      </c>
      <c r="C190" s="102">
        <f t="shared" si="17"/>
        <v>0</v>
      </c>
      <c r="D190" s="102">
        <f t="shared" si="12"/>
        <v>0</v>
      </c>
      <c r="E190" s="102">
        <f t="shared" si="13"/>
        <v>0</v>
      </c>
      <c r="F190" s="102">
        <f t="shared" si="14"/>
        <v>0</v>
      </c>
      <c r="G190" s="102">
        <f t="shared" si="15"/>
        <v>0</v>
      </c>
    </row>
    <row r="191" spans="1:7">
      <c r="A191" s="102">
        <v>183</v>
      </c>
      <c r="B191" s="102">
        <f t="shared" si="16"/>
        <v>0</v>
      </c>
      <c r="C191" s="102">
        <f t="shared" si="17"/>
        <v>0</v>
      </c>
      <c r="D191" s="102">
        <f t="shared" si="12"/>
        <v>0</v>
      </c>
      <c r="E191" s="102">
        <f t="shared" si="13"/>
        <v>0</v>
      </c>
      <c r="F191" s="102">
        <f t="shared" si="14"/>
        <v>0</v>
      </c>
      <c r="G191" s="102">
        <f t="shared" si="15"/>
        <v>0</v>
      </c>
    </row>
    <row r="192" spans="1:7">
      <c r="A192" s="102">
        <v>184</v>
      </c>
      <c r="B192" s="102">
        <f t="shared" si="16"/>
        <v>0</v>
      </c>
      <c r="C192" s="102">
        <f t="shared" si="17"/>
        <v>0</v>
      </c>
      <c r="D192" s="102">
        <f t="shared" si="12"/>
        <v>0</v>
      </c>
      <c r="E192" s="102">
        <f t="shared" si="13"/>
        <v>0</v>
      </c>
      <c r="F192" s="102">
        <f t="shared" si="14"/>
        <v>0</v>
      </c>
      <c r="G192" s="102">
        <f t="shared" si="15"/>
        <v>0</v>
      </c>
    </row>
    <row r="193" spans="1:7">
      <c r="A193" s="102">
        <v>185</v>
      </c>
      <c r="B193" s="102">
        <f t="shared" si="16"/>
        <v>0</v>
      </c>
      <c r="C193" s="102">
        <f t="shared" si="17"/>
        <v>0</v>
      </c>
      <c r="D193" s="102">
        <f t="shared" si="12"/>
        <v>0</v>
      </c>
      <c r="E193" s="102">
        <f t="shared" si="13"/>
        <v>0</v>
      </c>
      <c r="F193" s="102">
        <f t="shared" si="14"/>
        <v>0</v>
      </c>
      <c r="G193" s="102">
        <f t="shared" si="15"/>
        <v>0</v>
      </c>
    </row>
    <row r="194" spans="1:7">
      <c r="A194" s="102">
        <v>186</v>
      </c>
      <c r="B194" s="102">
        <f t="shared" si="16"/>
        <v>0</v>
      </c>
      <c r="C194" s="102">
        <f t="shared" si="17"/>
        <v>0</v>
      </c>
      <c r="D194" s="102">
        <f t="shared" si="12"/>
        <v>0</v>
      </c>
      <c r="E194" s="102">
        <f t="shared" si="13"/>
        <v>0</v>
      </c>
      <c r="F194" s="102">
        <f t="shared" si="14"/>
        <v>0</v>
      </c>
      <c r="G194" s="102">
        <f t="shared" si="15"/>
        <v>0</v>
      </c>
    </row>
    <row r="195" spans="1:7">
      <c r="A195" s="102">
        <v>187</v>
      </c>
      <c r="B195" s="102">
        <f t="shared" si="16"/>
        <v>0</v>
      </c>
      <c r="C195" s="102">
        <f t="shared" si="17"/>
        <v>0</v>
      </c>
      <c r="D195" s="102">
        <f t="shared" si="12"/>
        <v>0</v>
      </c>
      <c r="E195" s="102">
        <f t="shared" si="13"/>
        <v>0</v>
      </c>
      <c r="F195" s="102">
        <f t="shared" si="14"/>
        <v>0</v>
      </c>
      <c r="G195" s="102">
        <f t="shared" si="15"/>
        <v>0</v>
      </c>
    </row>
    <row r="196" spans="1:7">
      <c r="A196" s="102">
        <v>188</v>
      </c>
      <c r="B196" s="102">
        <f t="shared" si="16"/>
        <v>0</v>
      </c>
      <c r="C196" s="102">
        <f t="shared" si="17"/>
        <v>0</v>
      </c>
      <c r="D196" s="102">
        <f t="shared" si="12"/>
        <v>0</v>
      </c>
      <c r="E196" s="102">
        <f t="shared" si="13"/>
        <v>0</v>
      </c>
      <c r="F196" s="102">
        <f t="shared" si="14"/>
        <v>0</v>
      </c>
      <c r="G196" s="102">
        <f t="shared" si="15"/>
        <v>0</v>
      </c>
    </row>
    <row r="197" spans="1:7">
      <c r="A197" s="102">
        <v>189</v>
      </c>
      <c r="B197" s="102">
        <f t="shared" si="16"/>
        <v>0</v>
      </c>
      <c r="C197" s="102">
        <f t="shared" si="17"/>
        <v>0</v>
      </c>
      <c r="D197" s="102">
        <f t="shared" si="12"/>
        <v>0</v>
      </c>
      <c r="E197" s="102">
        <f t="shared" si="13"/>
        <v>0</v>
      </c>
      <c r="F197" s="102">
        <f t="shared" si="14"/>
        <v>0</v>
      </c>
      <c r="G197" s="102">
        <f t="shared" si="15"/>
        <v>0</v>
      </c>
    </row>
    <row r="198" spans="1:7">
      <c r="A198" s="102">
        <v>190</v>
      </c>
      <c r="B198" s="102">
        <f t="shared" si="16"/>
        <v>0</v>
      </c>
      <c r="C198" s="102">
        <f t="shared" si="17"/>
        <v>0</v>
      </c>
      <c r="D198" s="102">
        <f t="shared" si="12"/>
        <v>0</v>
      </c>
      <c r="E198" s="102">
        <f t="shared" si="13"/>
        <v>0</v>
      </c>
      <c r="F198" s="102">
        <f t="shared" si="14"/>
        <v>0</v>
      </c>
      <c r="G198" s="102">
        <f t="shared" si="15"/>
        <v>0</v>
      </c>
    </row>
    <row r="199" spans="1:7">
      <c r="A199" s="102">
        <v>191</v>
      </c>
      <c r="B199" s="102">
        <f t="shared" si="16"/>
        <v>0</v>
      </c>
      <c r="C199" s="102">
        <f t="shared" si="17"/>
        <v>0</v>
      </c>
      <c r="D199" s="102">
        <f t="shared" si="12"/>
        <v>0</v>
      </c>
      <c r="E199" s="102">
        <f t="shared" si="13"/>
        <v>0</v>
      </c>
      <c r="F199" s="102">
        <f t="shared" si="14"/>
        <v>0</v>
      </c>
      <c r="G199" s="102">
        <f t="shared" si="15"/>
        <v>0</v>
      </c>
    </row>
    <row r="200" spans="1:7">
      <c r="A200" s="102">
        <v>192</v>
      </c>
      <c r="B200" s="102">
        <f t="shared" si="16"/>
        <v>0</v>
      </c>
      <c r="C200" s="102">
        <f t="shared" si="17"/>
        <v>0</v>
      </c>
      <c r="D200" s="102">
        <f t="shared" ref="D200:D263" si="18">IF(D$6,HYPGEOMDIST($A200,$A$5,D$4,$A$2),#N/A)</f>
        <v>0</v>
      </c>
      <c r="E200" s="102">
        <f t="shared" ref="E200:E263" si="19">IF(E$6,NORMDIST($A200,$A$5*D$4/$A$2,SQRT( $A$5*D$4/$A$2*($A$2-D$4)/$A$2*($A$2-$A$5)/($A$2-1)),FALSE),#N/A)</f>
        <v>0</v>
      </c>
      <c r="F200" s="102">
        <f t="shared" ref="F200:F263" si="20">IF(F$6,HYPGEOMDIST($A200,$A$5,F$4,$A$2),#N/A)</f>
        <v>0</v>
      </c>
      <c r="G200" s="102">
        <f t="shared" ref="G200:G263" si="21">IF(G$6,NORMDIST($A200,$A$5*F$4/$A$2,SQRT( $A$5*F$4/$A$2*($A$2-F$4)/$A$2*($A$2-$A$5)/($A$2-1)),FALSE),#N/A)</f>
        <v>0</v>
      </c>
    </row>
    <row r="201" spans="1:7">
      <c r="A201" s="102">
        <v>193</v>
      </c>
      <c r="B201" s="102">
        <f t="shared" ref="B201:B264" si="22">IF(B$6,HYPGEOMDIST($A201,$A$5,B$4,$A$2),#N/A)</f>
        <v>0</v>
      </c>
      <c r="C201" s="102">
        <f t="shared" ref="C201:C264" si="23">IF(C$6,NORMDIST($A201,$A$5*B$4/$A$2,SQRT( $A$5*B$4/$A$2*($A$2-B$4)/$A$2*($A$2-$A$5)/($A$2-1)),FALSE),#N/A)</f>
        <v>0</v>
      </c>
      <c r="D201" s="102">
        <f t="shared" si="18"/>
        <v>0</v>
      </c>
      <c r="E201" s="102">
        <f t="shared" si="19"/>
        <v>0</v>
      </c>
      <c r="F201" s="102">
        <f t="shared" si="20"/>
        <v>0</v>
      </c>
      <c r="G201" s="102">
        <f t="shared" si="21"/>
        <v>0</v>
      </c>
    </row>
    <row r="202" spans="1:7">
      <c r="A202" s="102">
        <v>194</v>
      </c>
      <c r="B202" s="102">
        <f t="shared" si="22"/>
        <v>0</v>
      </c>
      <c r="C202" s="102">
        <f t="shared" si="23"/>
        <v>0</v>
      </c>
      <c r="D202" s="102">
        <f t="shared" si="18"/>
        <v>0</v>
      </c>
      <c r="E202" s="102">
        <f t="shared" si="19"/>
        <v>0</v>
      </c>
      <c r="F202" s="102">
        <f t="shared" si="20"/>
        <v>0</v>
      </c>
      <c r="G202" s="102">
        <f t="shared" si="21"/>
        <v>0</v>
      </c>
    </row>
    <row r="203" spans="1:7">
      <c r="A203" s="102">
        <v>195</v>
      </c>
      <c r="B203" s="102">
        <f t="shared" si="22"/>
        <v>0</v>
      </c>
      <c r="C203" s="102">
        <f t="shared" si="23"/>
        <v>0</v>
      </c>
      <c r="D203" s="102">
        <f t="shared" si="18"/>
        <v>0</v>
      </c>
      <c r="E203" s="102">
        <f t="shared" si="19"/>
        <v>0</v>
      </c>
      <c r="F203" s="102">
        <f t="shared" si="20"/>
        <v>0</v>
      </c>
      <c r="G203" s="102">
        <f t="shared" si="21"/>
        <v>0</v>
      </c>
    </row>
    <row r="204" spans="1:7">
      <c r="A204" s="102">
        <v>196</v>
      </c>
      <c r="B204" s="102">
        <f t="shared" si="22"/>
        <v>0</v>
      </c>
      <c r="C204" s="102">
        <f t="shared" si="23"/>
        <v>0</v>
      </c>
      <c r="D204" s="102">
        <f t="shared" si="18"/>
        <v>0</v>
      </c>
      <c r="E204" s="102">
        <f t="shared" si="19"/>
        <v>0</v>
      </c>
      <c r="F204" s="102">
        <f t="shared" si="20"/>
        <v>0</v>
      </c>
      <c r="G204" s="102">
        <f t="shared" si="21"/>
        <v>0</v>
      </c>
    </row>
    <row r="205" spans="1:7">
      <c r="A205" s="102">
        <v>197</v>
      </c>
      <c r="B205" s="102">
        <f t="shared" si="22"/>
        <v>0</v>
      </c>
      <c r="C205" s="102">
        <f t="shared" si="23"/>
        <v>0</v>
      </c>
      <c r="D205" s="102">
        <f t="shared" si="18"/>
        <v>0</v>
      </c>
      <c r="E205" s="102">
        <f t="shared" si="19"/>
        <v>0</v>
      </c>
      <c r="F205" s="102">
        <f t="shared" si="20"/>
        <v>0</v>
      </c>
      <c r="G205" s="102">
        <f t="shared" si="21"/>
        <v>0</v>
      </c>
    </row>
    <row r="206" spans="1:7">
      <c r="A206" s="102">
        <v>198</v>
      </c>
      <c r="B206" s="102">
        <f t="shared" si="22"/>
        <v>0</v>
      </c>
      <c r="C206" s="102">
        <f t="shared" si="23"/>
        <v>0</v>
      </c>
      <c r="D206" s="102">
        <f t="shared" si="18"/>
        <v>0</v>
      </c>
      <c r="E206" s="102">
        <f t="shared" si="19"/>
        <v>0</v>
      </c>
      <c r="F206" s="102">
        <f t="shared" si="20"/>
        <v>0</v>
      </c>
      <c r="G206" s="102">
        <f t="shared" si="21"/>
        <v>0</v>
      </c>
    </row>
    <row r="207" spans="1:7">
      <c r="A207" s="102">
        <v>199</v>
      </c>
      <c r="B207" s="102">
        <f t="shared" si="22"/>
        <v>0</v>
      </c>
      <c r="C207" s="102">
        <f t="shared" si="23"/>
        <v>0</v>
      </c>
      <c r="D207" s="102">
        <f t="shared" si="18"/>
        <v>0</v>
      </c>
      <c r="E207" s="102">
        <f t="shared" si="19"/>
        <v>0</v>
      </c>
      <c r="F207" s="102">
        <f t="shared" si="20"/>
        <v>0</v>
      </c>
      <c r="G207" s="102">
        <f t="shared" si="21"/>
        <v>0</v>
      </c>
    </row>
    <row r="208" spans="1:7">
      <c r="A208" s="102">
        <v>200</v>
      </c>
      <c r="B208" s="102">
        <f t="shared" si="22"/>
        <v>0</v>
      </c>
      <c r="C208" s="102">
        <f t="shared" si="23"/>
        <v>0</v>
      </c>
      <c r="D208" s="102">
        <f t="shared" si="18"/>
        <v>0</v>
      </c>
      <c r="E208" s="102">
        <f t="shared" si="19"/>
        <v>0</v>
      </c>
      <c r="F208" s="102">
        <f t="shared" si="20"/>
        <v>0</v>
      </c>
      <c r="G208" s="102">
        <f t="shared" si="21"/>
        <v>0</v>
      </c>
    </row>
    <row r="209" spans="1:7">
      <c r="A209" s="102">
        <v>201</v>
      </c>
      <c r="B209" s="102">
        <f t="shared" si="22"/>
        <v>0</v>
      </c>
      <c r="C209" s="102">
        <f t="shared" si="23"/>
        <v>0</v>
      </c>
      <c r="D209" s="102">
        <f t="shared" si="18"/>
        <v>0</v>
      </c>
      <c r="E209" s="102">
        <f t="shared" si="19"/>
        <v>0</v>
      </c>
      <c r="F209" s="102">
        <f t="shared" si="20"/>
        <v>0</v>
      </c>
      <c r="G209" s="102">
        <f t="shared" si="21"/>
        <v>0</v>
      </c>
    </row>
    <row r="210" spans="1:7">
      <c r="A210" s="102">
        <v>202</v>
      </c>
      <c r="B210" s="102">
        <f t="shared" si="22"/>
        <v>0</v>
      </c>
      <c r="C210" s="102">
        <f t="shared" si="23"/>
        <v>0</v>
      </c>
      <c r="D210" s="102">
        <f t="shared" si="18"/>
        <v>0</v>
      </c>
      <c r="E210" s="102">
        <f t="shared" si="19"/>
        <v>0</v>
      </c>
      <c r="F210" s="102">
        <f t="shared" si="20"/>
        <v>0</v>
      </c>
      <c r="G210" s="102">
        <f t="shared" si="21"/>
        <v>0</v>
      </c>
    </row>
    <row r="211" spans="1:7">
      <c r="A211" s="102">
        <v>203</v>
      </c>
      <c r="B211" s="102">
        <f t="shared" si="22"/>
        <v>0</v>
      </c>
      <c r="C211" s="102">
        <f t="shared" si="23"/>
        <v>0</v>
      </c>
      <c r="D211" s="102">
        <f t="shared" si="18"/>
        <v>0</v>
      </c>
      <c r="E211" s="102">
        <f t="shared" si="19"/>
        <v>0</v>
      </c>
      <c r="F211" s="102">
        <f t="shared" si="20"/>
        <v>0</v>
      </c>
      <c r="G211" s="102">
        <f t="shared" si="21"/>
        <v>0</v>
      </c>
    </row>
    <row r="212" spans="1:7">
      <c r="A212" s="102">
        <v>204</v>
      </c>
      <c r="B212" s="102">
        <f t="shared" si="22"/>
        <v>0</v>
      </c>
      <c r="C212" s="102">
        <f t="shared" si="23"/>
        <v>0</v>
      </c>
      <c r="D212" s="102">
        <f t="shared" si="18"/>
        <v>0</v>
      </c>
      <c r="E212" s="102">
        <f t="shared" si="19"/>
        <v>0</v>
      </c>
      <c r="F212" s="102">
        <f t="shared" si="20"/>
        <v>0</v>
      </c>
      <c r="G212" s="102">
        <f t="shared" si="21"/>
        <v>0</v>
      </c>
    </row>
    <row r="213" spans="1:7">
      <c r="A213" s="102">
        <v>205</v>
      </c>
      <c r="B213" s="102">
        <f t="shared" si="22"/>
        <v>0</v>
      </c>
      <c r="C213" s="102">
        <f t="shared" si="23"/>
        <v>0</v>
      </c>
      <c r="D213" s="102">
        <f t="shared" si="18"/>
        <v>0</v>
      </c>
      <c r="E213" s="102">
        <f t="shared" si="19"/>
        <v>0</v>
      </c>
      <c r="F213" s="102">
        <f t="shared" si="20"/>
        <v>0</v>
      </c>
      <c r="G213" s="102">
        <f t="shared" si="21"/>
        <v>0</v>
      </c>
    </row>
    <row r="214" spans="1:7">
      <c r="A214" s="102">
        <v>206</v>
      </c>
      <c r="B214" s="102">
        <f t="shared" si="22"/>
        <v>0</v>
      </c>
      <c r="C214" s="102">
        <f t="shared" si="23"/>
        <v>0</v>
      </c>
      <c r="D214" s="102">
        <f t="shared" si="18"/>
        <v>0</v>
      </c>
      <c r="E214" s="102">
        <f t="shared" si="19"/>
        <v>0</v>
      </c>
      <c r="F214" s="102">
        <f t="shared" si="20"/>
        <v>0</v>
      </c>
      <c r="G214" s="102">
        <f t="shared" si="21"/>
        <v>0</v>
      </c>
    </row>
    <row r="215" spans="1:7">
      <c r="A215" s="102">
        <v>207</v>
      </c>
      <c r="B215" s="102">
        <f t="shared" si="22"/>
        <v>0</v>
      </c>
      <c r="C215" s="102">
        <f t="shared" si="23"/>
        <v>0</v>
      </c>
      <c r="D215" s="102">
        <f t="shared" si="18"/>
        <v>0</v>
      </c>
      <c r="E215" s="102">
        <f t="shared" si="19"/>
        <v>0</v>
      </c>
      <c r="F215" s="102">
        <f t="shared" si="20"/>
        <v>0</v>
      </c>
      <c r="G215" s="102">
        <f t="shared" si="21"/>
        <v>0</v>
      </c>
    </row>
    <row r="216" spans="1:7">
      <c r="A216" s="102">
        <v>208</v>
      </c>
      <c r="B216" s="102">
        <f t="shared" si="22"/>
        <v>0</v>
      </c>
      <c r="C216" s="102">
        <f t="shared" si="23"/>
        <v>0</v>
      </c>
      <c r="D216" s="102">
        <f t="shared" si="18"/>
        <v>0</v>
      </c>
      <c r="E216" s="102">
        <f t="shared" si="19"/>
        <v>0</v>
      </c>
      <c r="F216" s="102">
        <f t="shared" si="20"/>
        <v>0</v>
      </c>
      <c r="G216" s="102">
        <f t="shared" si="21"/>
        <v>0</v>
      </c>
    </row>
    <row r="217" spans="1:7">
      <c r="A217" s="102">
        <v>209</v>
      </c>
      <c r="B217" s="102">
        <f t="shared" si="22"/>
        <v>0</v>
      </c>
      <c r="C217" s="102">
        <f t="shared" si="23"/>
        <v>0</v>
      </c>
      <c r="D217" s="102">
        <f t="shared" si="18"/>
        <v>0</v>
      </c>
      <c r="E217" s="102">
        <f t="shared" si="19"/>
        <v>0</v>
      </c>
      <c r="F217" s="102">
        <f t="shared" si="20"/>
        <v>0</v>
      </c>
      <c r="G217" s="102">
        <f t="shared" si="21"/>
        <v>0</v>
      </c>
    </row>
    <row r="218" spans="1:7">
      <c r="A218" s="102">
        <v>210</v>
      </c>
      <c r="B218" s="102">
        <f t="shared" si="22"/>
        <v>0</v>
      </c>
      <c r="C218" s="102">
        <f t="shared" si="23"/>
        <v>0</v>
      </c>
      <c r="D218" s="102">
        <f t="shared" si="18"/>
        <v>0</v>
      </c>
      <c r="E218" s="102">
        <f t="shared" si="19"/>
        <v>0</v>
      </c>
      <c r="F218" s="102">
        <f t="shared" si="20"/>
        <v>0</v>
      </c>
      <c r="G218" s="102">
        <f t="shared" si="21"/>
        <v>0</v>
      </c>
    </row>
    <row r="219" spans="1:7">
      <c r="A219" s="102">
        <v>211</v>
      </c>
      <c r="B219" s="102">
        <f t="shared" si="22"/>
        <v>0</v>
      </c>
      <c r="C219" s="102">
        <f t="shared" si="23"/>
        <v>0</v>
      </c>
      <c r="D219" s="102">
        <f t="shared" si="18"/>
        <v>0</v>
      </c>
      <c r="E219" s="102">
        <f t="shared" si="19"/>
        <v>0</v>
      </c>
      <c r="F219" s="102">
        <f t="shared" si="20"/>
        <v>0</v>
      </c>
      <c r="G219" s="102">
        <f t="shared" si="21"/>
        <v>0</v>
      </c>
    </row>
    <row r="220" spans="1:7">
      <c r="A220" s="102">
        <v>212</v>
      </c>
      <c r="B220" s="102">
        <f t="shared" si="22"/>
        <v>0</v>
      </c>
      <c r="C220" s="102">
        <f t="shared" si="23"/>
        <v>0</v>
      </c>
      <c r="D220" s="102">
        <f t="shared" si="18"/>
        <v>0</v>
      </c>
      <c r="E220" s="102">
        <f t="shared" si="19"/>
        <v>0</v>
      </c>
      <c r="F220" s="102">
        <f t="shared" si="20"/>
        <v>0</v>
      </c>
      <c r="G220" s="102">
        <f t="shared" si="21"/>
        <v>0</v>
      </c>
    </row>
    <row r="221" spans="1:7">
      <c r="A221" s="102">
        <v>213</v>
      </c>
      <c r="B221" s="102">
        <f t="shared" si="22"/>
        <v>0</v>
      </c>
      <c r="C221" s="102">
        <f t="shared" si="23"/>
        <v>0</v>
      </c>
      <c r="D221" s="102">
        <f t="shared" si="18"/>
        <v>0</v>
      </c>
      <c r="E221" s="102">
        <f t="shared" si="19"/>
        <v>0</v>
      </c>
      <c r="F221" s="102">
        <f t="shared" si="20"/>
        <v>0</v>
      </c>
      <c r="G221" s="102">
        <f t="shared" si="21"/>
        <v>0</v>
      </c>
    </row>
    <row r="222" spans="1:7">
      <c r="A222" s="102">
        <v>214</v>
      </c>
      <c r="B222" s="102">
        <f t="shared" si="22"/>
        <v>0</v>
      </c>
      <c r="C222" s="102">
        <f t="shared" si="23"/>
        <v>0</v>
      </c>
      <c r="D222" s="102">
        <f t="shared" si="18"/>
        <v>0</v>
      </c>
      <c r="E222" s="102">
        <f t="shared" si="19"/>
        <v>0</v>
      </c>
      <c r="F222" s="102">
        <f t="shared" si="20"/>
        <v>0</v>
      </c>
      <c r="G222" s="102">
        <f t="shared" si="21"/>
        <v>0</v>
      </c>
    </row>
    <row r="223" spans="1:7">
      <c r="A223" s="102">
        <v>215</v>
      </c>
      <c r="B223" s="102">
        <f t="shared" si="22"/>
        <v>0</v>
      </c>
      <c r="C223" s="102">
        <f t="shared" si="23"/>
        <v>0</v>
      </c>
      <c r="D223" s="102">
        <f t="shared" si="18"/>
        <v>0</v>
      </c>
      <c r="E223" s="102">
        <f t="shared" si="19"/>
        <v>0</v>
      </c>
      <c r="F223" s="102">
        <f t="shared" si="20"/>
        <v>0</v>
      </c>
      <c r="G223" s="102">
        <f t="shared" si="21"/>
        <v>0</v>
      </c>
    </row>
    <row r="224" spans="1:7">
      <c r="A224" s="102">
        <v>216</v>
      </c>
      <c r="B224" s="102">
        <f t="shared" si="22"/>
        <v>0</v>
      </c>
      <c r="C224" s="102">
        <f t="shared" si="23"/>
        <v>0</v>
      </c>
      <c r="D224" s="102">
        <f t="shared" si="18"/>
        <v>0</v>
      </c>
      <c r="E224" s="102">
        <f t="shared" si="19"/>
        <v>0</v>
      </c>
      <c r="F224" s="102">
        <f t="shared" si="20"/>
        <v>0</v>
      </c>
      <c r="G224" s="102">
        <f t="shared" si="21"/>
        <v>0</v>
      </c>
    </row>
    <row r="225" spans="1:7">
      <c r="A225" s="102">
        <v>217</v>
      </c>
      <c r="B225" s="102">
        <f t="shared" si="22"/>
        <v>0</v>
      </c>
      <c r="C225" s="102">
        <f t="shared" si="23"/>
        <v>0</v>
      </c>
      <c r="D225" s="102">
        <f t="shared" si="18"/>
        <v>0</v>
      </c>
      <c r="E225" s="102">
        <f t="shared" si="19"/>
        <v>0</v>
      </c>
      <c r="F225" s="102">
        <f t="shared" si="20"/>
        <v>0</v>
      </c>
      <c r="G225" s="102">
        <f t="shared" si="21"/>
        <v>0</v>
      </c>
    </row>
    <row r="226" spans="1:7">
      <c r="A226" s="102">
        <v>218</v>
      </c>
      <c r="B226" s="102">
        <f t="shared" si="22"/>
        <v>0</v>
      </c>
      <c r="C226" s="102">
        <f t="shared" si="23"/>
        <v>0</v>
      </c>
      <c r="D226" s="102">
        <f t="shared" si="18"/>
        <v>0</v>
      </c>
      <c r="E226" s="102">
        <f t="shared" si="19"/>
        <v>0</v>
      </c>
      <c r="F226" s="102">
        <f t="shared" si="20"/>
        <v>0</v>
      </c>
      <c r="G226" s="102">
        <f t="shared" si="21"/>
        <v>0</v>
      </c>
    </row>
    <row r="227" spans="1:7">
      <c r="A227" s="102">
        <v>219</v>
      </c>
      <c r="B227" s="102">
        <f t="shared" si="22"/>
        <v>0</v>
      </c>
      <c r="C227" s="102">
        <f t="shared" si="23"/>
        <v>0</v>
      </c>
      <c r="D227" s="102">
        <f t="shared" si="18"/>
        <v>0</v>
      </c>
      <c r="E227" s="102">
        <f t="shared" si="19"/>
        <v>0</v>
      </c>
      <c r="F227" s="102">
        <f t="shared" si="20"/>
        <v>0</v>
      </c>
      <c r="G227" s="102">
        <f t="shared" si="21"/>
        <v>0</v>
      </c>
    </row>
    <row r="228" spans="1:7">
      <c r="A228" s="102">
        <v>220</v>
      </c>
      <c r="B228" s="102">
        <f t="shared" si="22"/>
        <v>0</v>
      </c>
      <c r="C228" s="102">
        <f t="shared" si="23"/>
        <v>0</v>
      </c>
      <c r="D228" s="102">
        <f t="shared" si="18"/>
        <v>0</v>
      </c>
      <c r="E228" s="102">
        <f t="shared" si="19"/>
        <v>0</v>
      </c>
      <c r="F228" s="102">
        <f t="shared" si="20"/>
        <v>0</v>
      </c>
      <c r="G228" s="102">
        <f t="shared" si="21"/>
        <v>0</v>
      </c>
    </row>
    <row r="229" spans="1:7">
      <c r="A229" s="102">
        <v>221</v>
      </c>
      <c r="B229" s="102">
        <f t="shared" si="22"/>
        <v>0</v>
      </c>
      <c r="C229" s="102">
        <f t="shared" si="23"/>
        <v>0</v>
      </c>
      <c r="D229" s="102">
        <f t="shared" si="18"/>
        <v>0</v>
      </c>
      <c r="E229" s="102">
        <f t="shared" si="19"/>
        <v>0</v>
      </c>
      <c r="F229" s="102">
        <f t="shared" si="20"/>
        <v>0</v>
      </c>
      <c r="G229" s="102">
        <f t="shared" si="21"/>
        <v>0</v>
      </c>
    </row>
    <row r="230" spans="1:7">
      <c r="A230" s="102">
        <v>222</v>
      </c>
      <c r="B230" s="102">
        <f t="shared" si="22"/>
        <v>0</v>
      </c>
      <c r="C230" s="102">
        <f t="shared" si="23"/>
        <v>0</v>
      </c>
      <c r="D230" s="102">
        <f t="shared" si="18"/>
        <v>0</v>
      </c>
      <c r="E230" s="102">
        <f t="shared" si="19"/>
        <v>0</v>
      </c>
      <c r="F230" s="102">
        <f t="shared" si="20"/>
        <v>0</v>
      </c>
      <c r="G230" s="102">
        <f t="shared" si="21"/>
        <v>0</v>
      </c>
    </row>
    <row r="231" spans="1:7">
      <c r="A231" s="102">
        <v>223</v>
      </c>
      <c r="B231" s="102">
        <f t="shared" si="22"/>
        <v>0</v>
      </c>
      <c r="C231" s="102">
        <f t="shared" si="23"/>
        <v>0</v>
      </c>
      <c r="D231" s="102">
        <f t="shared" si="18"/>
        <v>0</v>
      </c>
      <c r="E231" s="102">
        <f t="shared" si="19"/>
        <v>0</v>
      </c>
      <c r="F231" s="102">
        <f t="shared" si="20"/>
        <v>0</v>
      </c>
      <c r="G231" s="102">
        <f t="shared" si="21"/>
        <v>0</v>
      </c>
    </row>
    <row r="232" spans="1:7">
      <c r="A232" s="102">
        <v>224</v>
      </c>
      <c r="B232" s="102">
        <f t="shared" si="22"/>
        <v>0</v>
      </c>
      <c r="C232" s="102">
        <f t="shared" si="23"/>
        <v>0</v>
      </c>
      <c r="D232" s="102">
        <f t="shared" si="18"/>
        <v>0</v>
      </c>
      <c r="E232" s="102">
        <f t="shared" si="19"/>
        <v>0</v>
      </c>
      <c r="F232" s="102">
        <f t="shared" si="20"/>
        <v>0</v>
      </c>
      <c r="G232" s="102">
        <f t="shared" si="21"/>
        <v>0</v>
      </c>
    </row>
    <row r="233" spans="1:7">
      <c r="A233" s="102">
        <v>225</v>
      </c>
      <c r="B233" s="102">
        <f t="shared" si="22"/>
        <v>0</v>
      </c>
      <c r="C233" s="102">
        <f t="shared" si="23"/>
        <v>0</v>
      </c>
      <c r="D233" s="102">
        <f t="shared" si="18"/>
        <v>0</v>
      </c>
      <c r="E233" s="102">
        <f t="shared" si="19"/>
        <v>0</v>
      </c>
      <c r="F233" s="102">
        <f t="shared" si="20"/>
        <v>0</v>
      </c>
      <c r="G233" s="102">
        <f t="shared" si="21"/>
        <v>0</v>
      </c>
    </row>
    <row r="234" spans="1:7">
      <c r="A234" s="102">
        <v>226</v>
      </c>
      <c r="B234" s="102">
        <f t="shared" si="22"/>
        <v>0</v>
      </c>
      <c r="C234" s="102">
        <f t="shared" si="23"/>
        <v>0</v>
      </c>
      <c r="D234" s="102">
        <f t="shared" si="18"/>
        <v>0</v>
      </c>
      <c r="E234" s="102">
        <f t="shared" si="19"/>
        <v>0</v>
      </c>
      <c r="F234" s="102">
        <f t="shared" si="20"/>
        <v>0</v>
      </c>
      <c r="G234" s="102">
        <f t="shared" si="21"/>
        <v>0</v>
      </c>
    </row>
    <row r="235" spans="1:7">
      <c r="A235" s="102">
        <v>227</v>
      </c>
      <c r="B235" s="102">
        <f t="shared" si="22"/>
        <v>0</v>
      </c>
      <c r="C235" s="102">
        <f t="shared" si="23"/>
        <v>0</v>
      </c>
      <c r="D235" s="102">
        <f t="shared" si="18"/>
        <v>0</v>
      </c>
      <c r="E235" s="102">
        <f t="shared" si="19"/>
        <v>0</v>
      </c>
      <c r="F235" s="102">
        <f t="shared" si="20"/>
        <v>0</v>
      </c>
      <c r="G235" s="102">
        <f t="shared" si="21"/>
        <v>0</v>
      </c>
    </row>
    <row r="236" spans="1:7">
      <c r="A236" s="102">
        <v>228</v>
      </c>
      <c r="B236" s="102">
        <f t="shared" si="22"/>
        <v>0</v>
      </c>
      <c r="C236" s="102">
        <f t="shared" si="23"/>
        <v>0</v>
      </c>
      <c r="D236" s="102">
        <f t="shared" si="18"/>
        <v>0</v>
      </c>
      <c r="E236" s="102">
        <f t="shared" si="19"/>
        <v>0</v>
      </c>
      <c r="F236" s="102">
        <f t="shared" si="20"/>
        <v>0</v>
      </c>
      <c r="G236" s="102">
        <f t="shared" si="21"/>
        <v>0</v>
      </c>
    </row>
    <row r="237" spans="1:7">
      <c r="A237" s="102">
        <v>229</v>
      </c>
      <c r="B237" s="102">
        <f t="shared" si="22"/>
        <v>0</v>
      </c>
      <c r="C237" s="102">
        <f t="shared" si="23"/>
        <v>0</v>
      </c>
      <c r="D237" s="102">
        <f t="shared" si="18"/>
        <v>0</v>
      </c>
      <c r="E237" s="102">
        <f t="shared" si="19"/>
        <v>0</v>
      </c>
      <c r="F237" s="102">
        <f t="shared" si="20"/>
        <v>0</v>
      </c>
      <c r="G237" s="102">
        <f t="shared" si="21"/>
        <v>0</v>
      </c>
    </row>
    <row r="238" spans="1:7">
      <c r="A238" s="102">
        <v>230</v>
      </c>
      <c r="B238" s="102">
        <f t="shared" si="22"/>
        <v>0</v>
      </c>
      <c r="C238" s="102">
        <f t="shared" si="23"/>
        <v>0</v>
      </c>
      <c r="D238" s="102">
        <f t="shared" si="18"/>
        <v>0</v>
      </c>
      <c r="E238" s="102">
        <f t="shared" si="19"/>
        <v>0</v>
      </c>
      <c r="F238" s="102">
        <f t="shared" si="20"/>
        <v>0</v>
      </c>
      <c r="G238" s="102">
        <f t="shared" si="21"/>
        <v>0</v>
      </c>
    </row>
    <row r="239" spans="1:7">
      <c r="A239" s="102">
        <v>231</v>
      </c>
      <c r="B239" s="102">
        <f t="shared" si="22"/>
        <v>0</v>
      </c>
      <c r="C239" s="102">
        <f t="shared" si="23"/>
        <v>0</v>
      </c>
      <c r="D239" s="102">
        <f t="shared" si="18"/>
        <v>0</v>
      </c>
      <c r="E239" s="102">
        <f t="shared" si="19"/>
        <v>0</v>
      </c>
      <c r="F239" s="102">
        <f t="shared" si="20"/>
        <v>0</v>
      </c>
      <c r="G239" s="102">
        <f t="shared" si="21"/>
        <v>0</v>
      </c>
    </row>
    <row r="240" spans="1:7">
      <c r="A240" s="102">
        <v>232</v>
      </c>
      <c r="B240" s="102">
        <f t="shared" si="22"/>
        <v>0</v>
      </c>
      <c r="C240" s="102">
        <f t="shared" si="23"/>
        <v>0</v>
      </c>
      <c r="D240" s="102">
        <f t="shared" si="18"/>
        <v>0</v>
      </c>
      <c r="E240" s="102">
        <f t="shared" si="19"/>
        <v>0</v>
      </c>
      <c r="F240" s="102">
        <f t="shared" si="20"/>
        <v>0</v>
      </c>
      <c r="G240" s="102">
        <f t="shared" si="21"/>
        <v>0</v>
      </c>
    </row>
    <row r="241" spans="1:7">
      <c r="A241" s="102">
        <v>233</v>
      </c>
      <c r="B241" s="102">
        <f t="shared" si="22"/>
        <v>0</v>
      </c>
      <c r="C241" s="102">
        <f t="shared" si="23"/>
        <v>0</v>
      </c>
      <c r="D241" s="102">
        <f t="shared" si="18"/>
        <v>0</v>
      </c>
      <c r="E241" s="102">
        <f t="shared" si="19"/>
        <v>0</v>
      </c>
      <c r="F241" s="102">
        <f t="shared" si="20"/>
        <v>0</v>
      </c>
      <c r="G241" s="102">
        <f t="shared" si="21"/>
        <v>0</v>
      </c>
    </row>
    <row r="242" spans="1:7">
      <c r="A242" s="102">
        <v>234</v>
      </c>
      <c r="B242" s="102">
        <f t="shared" si="22"/>
        <v>0</v>
      </c>
      <c r="C242" s="102">
        <f t="shared" si="23"/>
        <v>0</v>
      </c>
      <c r="D242" s="102">
        <f t="shared" si="18"/>
        <v>0</v>
      </c>
      <c r="E242" s="102">
        <f t="shared" si="19"/>
        <v>0</v>
      </c>
      <c r="F242" s="102">
        <f t="shared" si="20"/>
        <v>0</v>
      </c>
      <c r="G242" s="102">
        <f t="shared" si="21"/>
        <v>0</v>
      </c>
    </row>
    <row r="243" spans="1:7">
      <c r="A243" s="102">
        <v>235</v>
      </c>
      <c r="B243" s="102">
        <f t="shared" si="22"/>
        <v>0</v>
      </c>
      <c r="C243" s="102">
        <f t="shared" si="23"/>
        <v>0</v>
      </c>
      <c r="D243" s="102">
        <f t="shared" si="18"/>
        <v>0</v>
      </c>
      <c r="E243" s="102">
        <f t="shared" si="19"/>
        <v>0</v>
      </c>
      <c r="F243" s="102">
        <f t="shared" si="20"/>
        <v>0</v>
      </c>
      <c r="G243" s="102">
        <f t="shared" si="21"/>
        <v>0</v>
      </c>
    </row>
    <row r="244" spans="1:7">
      <c r="A244" s="102">
        <v>236</v>
      </c>
      <c r="B244" s="102">
        <f t="shared" si="22"/>
        <v>0</v>
      </c>
      <c r="C244" s="102">
        <f t="shared" si="23"/>
        <v>0</v>
      </c>
      <c r="D244" s="102">
        <f t="shared" si="18"/>
        <v>0</v>
      </c>
      <c r="E244" s="102">
        <f t="shared" si="19"/>
        <v>0</v>
      </c>
      <c r="F244" s="102">
        <f t="shared" si="20"/>
        <v>0</v>
      </c>
      <c r="G244" s="102">
        <f t="shared" si="21"/>
        <v>0</v>
      </c>
    </row>
    <row r="245" spans="1:7">
      <c r="A245" s="102">
        <v>237</v>
      </c>
      <c r="B245" s="102">
        <f t="shared" si="22"/>
        <v>0</v>
      </c>
      <c r="C245" s="102">
        <f t="shared" si="23"/>
        <v>0</v>
      </c>
      <c r="D245" s="102">
        <f t="shared" si="18"/>
        <v>0</v>
      </c>
      <c r="E245" s="102">
        <f t="shared" si="19"/>
        <v>0</v>
      </c>
      <c r="F245" s="102">
        <f t="shared" si="20"/>
        <v>0</v>
      </c>
      <c r="G245" s="102">
        <f t="shared" si="21"/>
        <v>0</v>
      </c>
    </row>
    <row r="246" spans="1:7">
      <c r="A246" s="102">
        <v>238</v>
      </c>
      <c r="B246" s="102">
        <f t="shared" si="22"/>
        <v>0</v>
      </c>
      <c r="C246" s="102">
        <f t="shared" si="23"/>
        <v>0</v>
      </c>
      <c r="D246" s="102">
        <f t="shared" si="18"/>
        <v>0</v>
      </c>
      <c r="E246" s="102">
        <f t="shared" si="19"/>
        <v>0</v>
      </c>
      <c r="F246" s="102">
        <f t="shared" si="20"/>
        <v>0</v>
      </c>
      <c r="G246" s="102">
        <f t="shared" si="21"/>
        <v>0</v>
      </c>
    </row>
    <row r="247" spans="1:7">
      <c r="A247" s="102">
        <v>239</v>
      </c>
      <c r="B247" s="102">
        <f t="shared" si="22"/>
        <v>0</v>
      </c>
      <c r="C247" s="102">
        <f t="shared" si="23"/>
        <v>0</v>
      </c>
      <c r="D247" s="102">
        <f t="shared" si="18"/>
        <v>0</v>
      </c>
      <c r="E247" s="102">
        <f t="shared" si="19"/>
        <v>0</v>
      </c>
      <c r="F247" s="102">
        <f t="shared" si="20"/>
        <v>0</v>
      </c>
      <c r="G247" s="102">
        <f t="shared" si="21"/>
        <v>0</v>
      </c>
    </row>
    <row r="248" spans="1:7">
      <c r="A248" s="102">
        <v>240</v>
      </c>
      <c r="B248" s="102">
        <f t="shared" si="22"/>
        <v>0</v>
      </c>
      <c r="C248" s="102">
        <f t="shared" si="23"/>
        <v>0</v>
      </c>
      <c r="D248" s="102">
        <f t="shared" si="18"/>
        <v>0</v>
      </c>
      <c r="E248" s="102">
        <f t="shared" si="19"/>
        <v>0</v>
      </c>
      <c r="F248" s="102">
        <f t="shared" si="20"/>
        <v>0</v>
      </c>
      <c r="G248" s="102">
        <f t="shared" si="21"/>
        <v>0</v>
      </c>
    </row>
    <row r="249" spans="1:7">
      <c r="A249" s="102">
        <v>241</v>
      </c>
      <c r="B249" s="102">
        <f t="shared" si="22"/>
        <v>0</v>
      </c>
      <c r="C249" s="102">
        <f t="shared" si="23"/>
        <v>0</v>
      </c>
      <c r="D249" s="102">
        <f t="shared" si="18"/>
        <v>0</v>
      </c>
      <c r="E249" s="102">
        <f t="shared" si="19"/>
        <v>0</v>
      </c>
      <c r="F249" s="102">
        <f t="shared" si="20"/>
        <v>0</v>
      </c>
      <c r="G249" s="102">
        <f t="shared" si="21"/>
        <v>0</v>
      </c>
    </row>
    <row r="250" spans="1:7">
      <c r="A250" s="102">
        <v>242</v>
      </c>
      <c r="B250" s="102">
        <f t="shared" si="22"/>
        <v>0</v>
      </c>
      <c r="C250" s="102">
        <f t="shared" si="23"/>
        <v>0</v>
      </c>
      <c r="D250" s="102">
        <f t="shared" si="18"/>
        <v>0</v>
      </c>
      <c r="E250" s="102">
        <f t="shared" si="19"/>
        <v>0</v>
      </c>
      <c r="F250" s="102">
        <f t="shared" si="20"/>
        <v>0</v>
      </c>
      <c r="G250" s="102">
        <f t="shared" si="21"/>
        <v>0</v>
      </c>
    </row>
    <row r="251" spans="1:7">
      <c r="A251" s="102">
        <v>243</v>
      </c>
      <c r="B251" s="102">
        <f t="shared" si="22"/>
        <v>0</v>
      </c>
      <c r="C251" s="102">
        <f t="shared" si="23"/>
        <v>0</v>
      </c>
      <c r="D251" s="102">
        <f t="shared" si="18"/>
        <v>0</v>
      </c>
      <c r="E251" s="102">
        <f t="shared" si="19"/>
        <v>0</v>
      </c>
      <c r="F251" s="102">
        <f t="shared" si="20"/>
        <v>0</v>
      </c>
      <c r="G251" s="102">
        <f t="shared" si="21"/>
        <v>0</v>
      </c>
    </row>
    <row r="252" spans="1:7">
      <c r="A252" s="102">
        <v>244</v>
      </c>
      <c r="B252" s="102">
        <f t="shared" si="22"/>
        <v>0</v>
      </c>
      <c r="C252" s="102">
        <f t="shared" si="23"/>
        <v>0</v>
      </c>
      <c r="D252" s="102">
        <f t="shared" si="18"/>
        <v>0</v>
      </c>
      <c r="E252" s="102">
        <f t="shared" si="19"/>
        <v>0</v>
      </c>
      <c r="F252" s="102">
        <f t="shared" si="20"/>
        <v>0</v>
      </c>
      <c r="G252" s="102">
        <f t="shared" si="21"/>
        <v>0</v>
      </c>
    </row>
    <row r="253" spans="1:7">
      <c r="A253" s="102">
        <v>245</v>
      </c>
      <c r="B253" s="102">
        <f t="shared" si="22"/>
        <v>0</v>
      </c>
      <c r="C253" s="102">
        <f t="shared" si="23"/>
        <v>0</v>
      </c>
      <c r="D253" s="102">
        <f t="shared" si="18"/>
        <v>0</v>
      </c>
      <c r="E253" s="102">
        <f t="shared" si="19"/>
        <v>0</v>
      </c>
      <c r="F253" s="102">
        <f t="shared" si="20"/>
        <v>0</v>
      </c>
      <c r="G253" s="102">
        <f t="shared" si="21"/>
        <v>0</v>
      </c>
    </row>
    <row r="254" spans="1:7">
      <c r="A254" s="102">
        <v>246</v>
      </c>
      <c r="B254" s="102">
        <f t="shared" si="22"/>
        <v>0</v>
      </c>
      <c r="C254" s="102">
        <f t="shared" si="23"/>
        <v>0</v>
      </c>
      <c r="D254" s="102">
        <f t="shared" si="18"/>
        <v>0</v>
      </c>
      <c r="E254" s="102">
        <f t="shared" si="19"/>
        <v>0</v>
      </c>
      <c r="F254" s="102">
        <f t="shared" si="20"/>
        <v>0</v>
      </c>
      <c r="G254" s="102">
        <f t="shared" si="21"/>
        <v>0</v>
      </c>
    </row>
    <row r="255" spans="1:7">
      <c r="A255" s="102">
        <v>247</v>
      </c>
      <c r="B255" s="102">
        <f t="shared" si="22"/>
        <v>0</v>
      </c>
      <c r="C255" s="102">
        <f t="shared" si="23"/>
        <v>0</v>
      </c>
      <c r="D255" s="102">
        <f t="shared" si="18"/>
        <v>0</v>
      </c>
      <c r="E255" s="102">
        <f t="shared" si="19"/>
        <v>0</v>
      </c>
      <c r="F255" s="102">
        <f t="shared" si="20"/>
        <v>0</v>
      </c>
      <c r="G255" s="102">
        <f t="shared" si="21"/>
        <v>0</v>
      </c>
    </row>
    <row r="256" spans="1:7">
      <c r="A256" s="102">
        <v>248</v>
      </c>
      <c r="B256" s="102">
        <f t="shared" si="22"/>
        <v>0</v>
      </c>
      <c r="C256" s="102">
        <f t="shared" si="23"/>
        <v>0</v>
      </c>
      <c r="D256" s="102">
        <f t="shared" si="18"/>
        <v>0</v>
      </c>
      <c r="E256" s="102">
        <f t="shared" si="19"/>
        <v>0</v>
      </c>
      <c r="F256" s="102">
        <f t="shared" si="20"/>
        <v>0</v>
      </c>
      <c r="G256" s="102">
        <f t="shared" si="21"/>
        <v>0</v>
      </c>
    </row>
    <row r="257" spans="1:7">
      <c r="A257" s="102">
        <v>249</v>
      </c>
      <c r="B257" s="102">
        <f t="shared" si="22"/>
        <v>0</v>
      </c>
      <c r="C257" s="102">
        <f t="shared" si="23"/>
        <v>0</v>
      </c>
      <c r="D257" s="102">
        <f t="shared" si="18"/>
        <v>0</v>
      </c>
      <c r="E257" s="102">
        <f t="shared" si="19"/>
        <v>0</v>
      </c>
      <c r="F257" s="102">
        <f t="shared" si="20"/>
        <v>0</v>
      </c>
      <c r="G257" s="102">
        <f t="shared" si="21"/>
        <v>0</v>
      </c>
    </row>
    <row r="258" spans="1:7">
      <c r="A258" s="102">
        <v>250</v>
      </c>
      <c r="B258" s="102">
        <f t="shared" si="22"/>
        <v>0</v>
      </c>
      <c r="C258" s="102">
        <f t="shared" si="23"/>
        <v>0</v>
      </c>
      <c r="D258" s="102">
        <f t="shared" si="18"/>
        <v>0</v>
      </c>
      <c r="E258" s="102">
        <f t="shared" si="19"/>
        <v>0</v>
      </c>
      <c r="F258" s="102">
        <f t="shared" si="20"/>
        <v>0</v>
      </c>
      <c r="G258" s="102">
        <f t="shared" si="21"/>
        <v>0</v>
      </c>
    </row>
    <row r="259" spans="1:7">
      <c r="A259" s="102">
        <v>251</v>
      </c>
      <c r="B259" s="102">
        <f t="shared" si="22"/>
        <v>0</v>
      </c>
      <c r="C259" s="102">
        <f t="shared" si="23"/>
        <v>0</v>
      </c>
      <c r="D259" s="102">
        <f t="shared" si="18"/>
        <v>0</v>
      </c>
      <c r="E259" s="102">
        <f t="shared" si="19"/>
        <v>0</v>
      </c>
      <c r="F259" s="102">
        <f t="shared" si="20"/>
        <v>0</v>
      </c>
      <c r="G259" s="102">
        <f t="shared" si="21"/>
        <v>0</v>
      </c>
    </row>
    <row r="260" spans="1:7">
      <c r="A260" s="102">
        <v>252</v>
      </c>
      <c r="B260" s="102">
        <f t="shared" si="22"/>
        <v>0</v>
      </c>
      <c r="C260" s="102">
        <f t="shared" si="23"/>
        <v>0</v>
      </c>
      <c r="D260" s="102">
        <f t="shared" si="18"/>
        <v>0</v>
      </c>
      <c r="E260" s="102">
        <f t="shared" si="19"/>
        <v>0</v>
      </c>
      <c r="F260" s="102">
        <f t="shared" si="20"/>
        <v>0</v>
      </c>
      <c r="G260" s="102">
        <f t="shared" si="21"/>
        <v>0</v>
      </c>
    </row>
    <row r="261" spans="1:7">
      <c r="A261" s="102">
        <v>253</v>
      </c>
      <c r="B261" s="102">
        <f t="shared" si="22"/>
        <v>0</v>
      </c>
      <c r="C261" s="102">
        <f t="shared" si="23"/>
        <v>0</v>
      </c>
      <c r="D261" s="102">
        <f t="shared" si="18"/>
        <v>0</v>
      </c>
      <c r="E261" s="102">
        <f t="shared" si="19"/>
        <v>0</v>
      </c>
      <c r="F261" s="102">
        <f t="shared" si="20"/>
        <v>0</v>
      </c>
      <c r="G261" s="102">
        <f t="shared" si="21"/>
        <v>0</v>
      </c>
    </row>
    <row r="262" spans="1:7">
      <c r="A262" s="102">
        <v>254</v>
      </c>
      <c r="B262" s="102">
        <f t="shared" si="22"/>
        <v>0</v>
      </c>
      <c r="C262" s="102">
        <f t="shared" si="23"/>
        <v>0</v>
      </c>
      <c r="D262" s="102">
        <f t="shared" si="18"/>
        <v>0</v>
      </c>
      <c r="E262" s="102">
        <f t="shared" si="19"/>
        <v>0</v>
      </c>
      <c r="F262" s="102">
        <f t="shared" si="20"/>
        <v>0</v>
      </c>
      <c r="G262" s="102">
        <f t="shared" si="21"/>
        <v>0</v>
      </c>
    </row>
    <row r="263" spans="1:7">
      <c r="A263" s="102">
        <v>255</v>
      </c>
      <c r="B263" s="102">
        <f t="shared" si="22"/>
        <v>0</v>
      </c>
      <c r="C263" s="102">
        <f t="shared" si="23"/>
        <v>0</v>
      </c>
      <c r="D263" s="102">
        <f t="shared" si="18"/>
        <v>0</v>
      </c>
      <c r="E263" s="102">
        <f t="shared" si="19"/>
        <v>0</v>
      </c>
      <c r="F263" s="102">
        <f t="shared" si="20"/>
        <v>0</v>
      </c>
      <c r="G263" s="102">
        <f t="shared" si="21"/>
        <v>0</v>
      </c>
    </row>
    <row r="264" spans="1:7">
      <c r="A264" s="102">
        <v>256</v>
      </c>
      <c r="B264" s="102">
        <f t="shared" si="22"/>
        <v>0</v>
      </c>
      <c r="C264" s="102">
        <f t="shared" si="23"/>
        <v>0</v>
      </c>
      <c r="D264" s="102">
        <f t="shared" ref="D264:D327" si="24">IF(D$6,HYPGEOMDIST($A264,$A$5,D$4,$A$2),#N/A)</f>
        <v>0</v>
      </c>
      <c r="E264" s="102">
        <f t="shared" ref="E264:E327" si="25">IF(E$6,NORMDIST($A264,$A$5*D$4/$A$2,SQRT( $A$5*D$4/$A$2*($A$2-D$4)/$A$2*($A$2-$A$5)/($A$2-1)),FALSE),#N/A)</f>
        <v>0</v>
      </c>
      <c r="F264" s="102">
        <f t="shared" ref="F264:F327" si="26">IF(F$6,HYPGEOMDIST($A264,$A$5,F$4,$A$2),#N/A)</f>
        <v>0</v>
      </c>
      <c r="G264" s="102">
        <f t="shared" ref="G264:G327" si="27">IF(G$6,NORMDIST($A264,$A$5*F$4/$A$2,SQRT( $A$5*F$4/$A$2*($A$2-F$4)/$A$2*($A$2-$A$5)/($A$2-1)),FALSE),#N/A)</f>
        <v>0</v>
      </c>
    </row>
    <row r="265" spans="1:7">
      <c r="A265" s="102">
        <v>257</v>
      </c>
      <c r="B265" s="102">
        <f t="shared" ref="B265:B328" si="28">IF(B$6,HYPGEOMDIST($A265,$A$5,B$4,$A$2),#N/A)</f>
        <v>0</v>
      </c>
      <c r="C265" s="102">
        <f t="shared" ref="C265:C328" si="29">IF(C$6,NORMDIST($A265,$A$5*B$4/$A$2,SQRT( $A$5*B$4/$A$2*($A$2-B$4)/$A$2*($A$2-$A$5)/($A$2-1)),FALSE),#N/A)</f>
        <v>0</v>
      </c>
      <c r="D265" s="102">
        <f t="shared" si="24"/>
        <v>0</v>
      </c>
      <c r="E265" s="102">
        <f t="shared" si="25"/>
        <v>0</v>
      </c>
      <c r="F265" s="102">
        <f t="shared" si="26"/>
        <v>0</v>
      </c>
      <c r="G265" s="102">
        <f t="shared" si="27"/>
        <v>0</v>
      </c>
    </row>
    <row r="266" spans="1:7">
      <c r="A266" s="102">
        <v>258</v>
      </c>
      <c r="B266" s="102">
        <f t="shared" si="28"/>
        <v>0</v>
      </c>
      <c r="C266" s="102">
        <f t="shared" si="29"/>
        <v>0</v>
      </c>
      <c r="D266" s="102">
        <f t="shared" si="24"/>
        <v>0</v>
      </c>
      <c r="E266" s="102">
        <f t="shared" si="25"/>
        <v>0</v>
      </c>
      <c r="F266" s="102">
        <f t="shared" si="26"/>
        <v>0</v>
      </c>
      <c r="G266" s="102">
        <f t="shared" si="27"/>
        <v>0</v>
      </c>
    </row>
    <row r="267" spans="1:7">
      <c r="A267" s="102">
        <v>259</v>
      </c>
      <c r="B267" s="102">
        <f t="shared" si="28"/>
        <v>0</v>
      </c>
      <c r="C267" s="102">
        <f t="shared" si="29"/>
        <v>0</v>
      </c>
      <c r="D267" s="102">
        <f t="shared" si="24"/>
        <v>0</v>
      </c>
      <c r="E267" s="102">
        <f t="shared" si="25"/>
        <v>0</v>
      </c>
      <c r="F267" s="102">
        <f t="shared" si="26"/>
        <v>0</v>
      </c>
      <c r="G267" s="102">
        <f t="shared" si="27"/>
        <v>0</v>
      </c>
    </row>
    <row r="268" spans="1:7">
      <c r="A268" s="102">
        <v>260</v>
      </c>
      <c r="B268" s="102">
        <f t="shared" si="28"/>
        <v>0</v>
      </c>
      <c r="C268" s="102">
        <f t="shared" si="29"/>
        <v>0</v>
      </c>
      <c r="D268" s="102">
        <f t="shared" si="24"/>
        <v>0</v>
      </c>
      <c r="E268" s="102">
        <f t="shared" si="25"/>
        <v>0</v>
      </c>
      <c r="F268" s="102">
        <f t="shared" si="26"/>
        <v>0</v>
      </c>
      <c r="G268" s="102">
        <f t="shared" si="27"/>
        <v>0</v>
      </c>
    </row>
    <row r="269" spans="1:7">
      <c r="A269" s="102">
        <v>261</v>
      </c>
      <c r="B269" s="102">
        <f t="shared" si="28"/>
        <v>0</v>
      </c>
      <c r="C269" s="102">
        <f t="shared" si="29"/>
        <v>0</v>
      </c>
      <c r="D269" s="102">
        <f t="shared" si="24"/>
        <v>0</v>
      </c>
      <c r="E269" s="102">
        <f t="shared" si="25"/>
        <v>0</v>
      </c>
      <c r="F269" s="102">
        <f t="shared" si="26"/>
        <v>0</v>
      </c>
      <c r="G269" s="102">
        <f t="shared" si="27"/>
        <v>0</v>
      </c>
    </row>
    <row r="270" spans="1:7">
      <c r="A270" s="102">
        <v>262</v>
      </c>
      <c r="B270" s="102">
        <f t="shared" si="28"/>
        <v>0</v>
      </c>
      <c r="C270" s="102">
        <f t="shared" si="29"/>
        <v>0</v>
      </c>
      <c r="D270" s="102">
        <f t="shared" si="24"/>
        <v>0</v>
      </c>
      <c r="E270" s="102">
        <f t="shared" si="25"/>
        <v>0</v>
      </c>
      <c r="F270" s="102">
        <f t="shared" si="26"/>
        <v>0</v>
      </c>
      <c r="G270" s="102">
        <f t="shared" si="27"/>
        <v>0</v>
      </c>
    </row>
    <row r="271" spans="1:7">
      <c r="A271" s="102">
        <v>263</v>
      </c>
      <c r="B271" s="102">
        <f t="shared" si="28"/>
        <v>0</v>
      </c>
      <c r="C271" s="102">
        <f t="shared" si="29"/>
        <v>0</v>
      </c>
      <c r="D271" s="102">
        <f t="shared" si="24"/>
        <v>0</v>
      </c>
      <c r="E271" s="102">
        <f t="shared" si="25"/>
        <v>0</v>
      </c>
      <c r="F271" s="102">
        <f t="shared" si="26"/>
        <v>0</v>
      </c>
      <c r="G271" s="102">
        <f t="shared" si="27"/>
        <v>0</v>
      </c>
    </row>
    <row r="272" spans="1:7">
      <c r="A272" s="102">
        <v>264</v>
      </c>
      <c r="B272" s="102">
        <f t="shared" si="28"/>
        <v>0</v>
      </c>
      <c r="C272" s="102">
        <f t="shared" si="29"/>
        <v>0</v>
      </c>
      <c r="D272" s="102">
        <f t="shared" si="24"/>
        <v>0</v>
      </c>
      <c r="E272" s="102">
        <f t="shared" si="25"/>
        <v>0</v>
      </c>
      <c r="F272" s="102">
        <f t="shared" si="26"/>
        <v>0</v>
      </c>
      <c r="G272" s="102">
        <f t="shared" si="27"/>
        <v>0</v>
      </c>
    </row>
    <row r="273" spans="1:7">
      <c r="A273" s="102">
        <v>265</v>
      </c>
      <c r="B273" s="102">
        <f t="shared" si="28"/>
        <v>0</v>
      </c>
      <c r="C273" s="102">
        <f t="shared" si="29"/>
        <v>0</v>
      </c>
      <c r="D273" s="102">
        <f t="shared" si="24"/>
        <v>0</v>
      </c>
      <c r="E273" s="102">
        <f t="shared" si="25"/>
        <v>0</v>
      </c>
      <c r="F273" s="102">
        <f t="shared" si="26"/>
        <v>0</v>
      </c>
      <c r="G273" s="102">
        <f t="shared" si="27"/>
        <v>0</v>
      </c>
    </row>
    <row r="274" spans="1:7">
      <c r="A274" s="102">
        <v>266</v>
      </c>
      <c r="B274" s="102">
        <f t="shared" si="28"/>
        <v>0</v>
      </c>
      <c r="C274" s="102">
        <f t="shared" si="29"/>
        <v>0</v>
      </c>
      <c r="D274" s="102">
        <f t="shared" si="24"/>
        <v>0</v>
      </c>
      <c r="E274" s="102">
        <f t="shared" si="25"/>
        <v>0</v>
      </c>
      <c r="F274" s="102">
        <f t="shared" si="26"/>
        <v>0</v>
      </c>
      <c r="G274" s="102">
        <f t="shared" si="27"/>
        <v>0</v>
      </c>
    </row>
    <row r="275" spans="1:7">
      <c r="A275" s="102">
        <v>267</v>
      </c>
      <c r="B275" s="102">
        <f t="shared" si="28"/>
        <v>0</v>
      </c>
      <c r="C275" s="102">
        <f t="shared" si="29"/>
        <v>0</v>
      </c>
      <c r="D275" s="102">
        <f t="shared" si="24"/>
        <v>0</v>
      </c>
      <c r="E275" s="102">
        <f t="shared" si="25"/>
        <v>0</v>
      </c>
      <c r="F275" s="102">
        <f t="shared" si="26"/>
        <v>0</v>
      </c>
      <c r="G275" s="102">
        <f t="shared" si="27"/>
        <v>0</v>
      </c>
    </row>
    <row r="276" spans="1:7">
      <c r="A276" s="102">
        <v>268</v>
      </c>
      <c r="B276" s="102">
        <f t="shared" si="28"/>
        <v>0</v>
      </c>
      <c r="C276" s="102">
        <f t="shared" si="29"/>
        <v>0</v>
      </c>
      <c r="D276" s="102">
        <f t="shared" si="24"/>
        <v>0</v>
      </c>
      <c r="E276" s="102">
        <f t="shared" si="25"/>
        <v>0</v>
      </c>
      <c r="F276" s="102">
        <f t="shared" si="26"/>
        <v>0</v>
      </c>
      <c r="G276" s="102">
        <f t="shared" si="27"/>
        <v>0</v>
      </c>
    </row>
    <row r="277" spans="1:7">
      <c r="A277" s="102">
        <v>269</v>
      </c>
      <c r="B277" s="102">
        <f t="shared" si="28"/>
        <v>0</v>
      </c>
      <c r="C277" s="102">
        <f t="shared" si="29"/>
        <v>0</v>
      </c>
      <c r="D277" s="102">
        <f t="shared" si="24"/>
        <v>0</v>
      </c>
      <c r="E277" s="102">
        <f t="shared" si="25"/>
        <v>0</v>
      </c>
      <c r="F277" s="102">
        <f t="shared" si="26"/>
        <v>0</v>
      </c>
      <c r="G277" s="102">
        <f t="shared" si="27"/>
        <v>0</v>
      </c>
    </row>
    <row r="278" spans="1:7">
      <c r="A278" s="102">
        <v>270</v>
      </c>
      <c r="B278" s="102">
        <f t="shared" si="28"/>
        <v>0</v>
      </c>
      <c r="C278" s="102">
        <f t="shared" si="29"/>
        <v>0</v>
      </c>
      <c r="D278" s="102">
        <f t="shared" si="24"/>
        <v>0</v>
      </c>
      <c r="E278" s="102">
        <f t="shared" si="25"/>
        <v>0</v>
      </c>
      <c r="F278" s="102">
        <f t="shared" si="26"/>
        <v>0</v>
      </c>
      <c r="G278" s="102">
        <f t="shared" si="27"/>
        <v>0</v>
      </c>
    </row>
    <row r="279" spans="1:7">
      <c r="A279" s="102">
        <v>271</v>
      </c>
      <c r="B279" s="102">
        <f t="shared" si="28"/>
        <v>0</v>
      </c>
      <c r="C279" s="102">
        <f t="shared" si="29"/>
        <v>0</v>
      </c>
      <c r="D279" s="102">
        <f t="shared" si="24"/>
        <v>0</v>
      </c>
      <c r="E279" s="102">
        <f t="shared" si="25"/>
        <v>0</v>
      </c>
      <c r="F279" s="102">
        <f t="shared" si="26"/>
        <v>0</v>
      </c>
      <c r="G279" s="102">
        <f t="shared" si="27"/>
        <v>0</v>
      </c>
    </row>
    <row r="280" spans="1:7">
      <c r="A280" s="102">
        <v>272</v>
      </c>
      <c r="B280" s="102">
        <f t="shared" si="28"/>
        <v>0</v>
      </c>
      <c r="C280" s="102">
        <f t="shared" si="29"/>
        <v>0</v>
      </c>
      <c r="D280" s="102">
        <f t="shared" si="24"/>
        <v>0</v>
      </c>
      <c r="E280" s="102">
        <f t="shared" si="25"/>
        <v>0</v>
      </c>
      <c r="F280" s="102">
        <f t="shared" si="26"/>
        <v>0</v>
      </c>
      <c r="G280" s="102">
        <f t="shared" si="27"/>
        <v>0</v>
      </c>
    </row>
    <row r="281" spans="1:7">
      <c r="A281" s="102">
        <v>273</v>
      </c>
      <c r="B281" s="102">
        <f t="shared" si="28"/>
        <v>0</v>
      </c>
      <c r="C281" s="102">
        <f t="shared" si="29"/>
        <v>0</v>
      </c>
      <c r="D281" s="102">
        <f t="shared" si="24"/>
        <v>0</v>
      </c>
      <c r="E281" s="102">
        <f t="shared" si="25"/>
        <v>0</v>
      </c>
      <c r="F281" s="102">
        <f t="shared" si="26"/>
        <v>0</v>
      </c>
      <c r="G281" s="102">
        <f t="shared" si="27"/>
        <v>0</v>
      </c>
    </row>
    <row r="282" spans="1:7">
      <c r="A282" s="102">
        <v>274</v>
      </c>
      <c r="B282" s="102">
        <f t="shared" si="28"/>
        <v>0</v>
      </c>
      <c r="C282" s="102">
        <f t="shared" si="29"/>
        <v>0</v>
      </c>
      <c r="D282" s="102">
        <f t="shared" si="24"/>
        <v>0</v>
      </c>
      <c r="E282" s="102">
        <f t="shared" si="25"/>
        <v>0</v>
      </c>
      <c r="F282" s="102">
        <f t="shared" si="26"/>
        <v>0</v>
      </c>
      <c r="G282" s="102">
        <f t="shared" si="27"/>
        <v>0</v>
      </c>
    </row>
    <row r="283" spans="1:7">
      <c r="A283" s="102">
        <v>275</v>
      </c>
      <c r="B283" s="102">
        <f t="shared" si="28"/>
        <v>0</v>
      </c>
      <c r="C283" s="102">
        <f t="shared" si="29"/>
        <v>0</v>
      </c>
      <c r="D283" s="102">
        <f t="shared" si="24"/>
        <v>0</v>
      </c>
      <c r="E283" s="102">
        <f t="shared" si="25"/>
        <v>0</v>
      </c>
      <c r="F283" s="102">
        <f t="shared" si="26"/>
        <v>0</v>
      </c>
      <c r="G283" s="102">
        <f t="shared" si="27"/>
        <v>0</v>
      </c>
    </row>
    <row r="284" spans="1:7">
      <c r="A284" s="102">
        <v>276</v>
      </c>
      <c r="B284" s="102">
        <f t="shared" si="28"/>
        <v>0</v>
      </c>
      <c r="C284" s="102">
        <f t="shared" si="29"/>
        <v>0</v>
      </c>
      <c r="D284" s="102">
        <f t="shared" si="24"/>
        <v>0</v>
      </c>
      <c r="E284" s="102">
        <f t="shared" si="25"/>
        <v>0</v>
      </c>
      <c r="F284" s="102">
        <f t="shared" si="26"/>
        <v>0</v>
      </c>
      <c r="G284" s="102">
        <f t="shared" si="27"/>
        <v>0</v>
      </c>
    </row>
    <row r="285" spans="1:7">
      <c r="A285" s="102">
        <v>277</v>
      </c>
      <c r="B285" s="102">
        <f t="shared" si="28"/>
        <v>0</v>
      </c>
      <c r="C285" s="102">
        <f t="shared" si="29"/>
        <v>0</v>
      </c>
      <c r="D285" s="102">
        <f t="shared" si="24"/>
        <v>0</v>
      </c>
      <c r="E285" s="102">
        <f t="shared" si="25"/>
        <v>0</v>
      </c>
      <c r="F285" s="102">
        <f t="shared" si="26"/>
        <v>0</v>
      </c>
      <c r="G285" s="102">
        <f t="shared" si="27"/>
        <v>0</v>
      </c>
    </row>
    <row r="286" spans="1:7">
      <c r="A286" s="102">
        <v>278</v>
      </c>
      <c r="B286" s="102">
        <f t="shared" si="28"/>
        <v>0</v>
      </c>
      <c r="C286" s="102">
        <f t="shared" si="29"/>
        <v>0</v>
      </c>
      <c r="D286" s="102">
        <f t="shared" si="24"/>
        <v>0</v>
      </c>
      <c r="E286" s="102">
        <f t="shared" si="25"/>
        <v>0</v>
      </c>
      <c r="F286" s="102">
        <f t="shared" si="26"/>
        <v>0</v>
      </c>
      <c r="G286" s="102">
        <f t="shared" si="27"/>
        <v>0</v>
      </c>
    </row>
    <row r="287" spans="1:7">
      <c r="A287" s="102">
        <v>279</v>
      </c>
      <c r="B287" s="102">
        <f t="shared" si="28"/>
        <v>0</v>
      </c>
      <c r="C287" s="102">
        <f t="shared" si="29"/>
        <v>0</v>
      </c>
      <c r="D287" s="102">
        <f t="shared" si="24"/>
        <v>0</v>
      </c>
      <c r="E287" s="102">
        <f t="shared" si="25"/>
        <v>0</v>
      </c>
      <c r="F287" s="102">
        <f t="shared" si="26"/>
        <v>0</v>
      </c>
      <c r="G287" s="102">
        <f t="shared" si="27"/>
        <v>0</v>
      </c>
    </row>
    <row r="288" spans="1:7">
      <c r="A288" s="102">
        <v>280</v>
      </c>
      <c r="B288" s="102">
        <f t="shared" si="28"/>
        <v>0</v>
      </c>
      <c r="C288" s="102">
        <f t="shared" si="29"/>
        <v>0</v>
      </c>
      <c r="D288" s="102">
        <f t="shared" si="24"/>
        <v>0</v>
      </c>
      <c r="E288" s="102">
        <f t="shared" si="25"/>
        <v>0</v>
      </c>
      <c r="F288" s="102">
        <f t="shared" si="26"/>
        <v>0</v>
      </c>
      <c r="G288" s="102">
        <f t="shared" si="27"/>
        <v>0</v>
      </c>
    </row>
    <row r="289" spans="1:7">
      <c r="A289" s="102">
        <v>281</v>
      </c>
      <c r="B289" s="102">
        <f t="shared" si="28"/>
        <v>0</v>
      </c>
      <c r="C289" s="102">
        <f t="shared" si="29"/>
        <v>0</v>
      </c>
      <c r="D289" s="102">
        <f t="shared" si="24"/>
        <v>0</v>
      </c>
      <c r="E289" s="102">
        <f t="shared" si="25"/>
        <v>0</v>
      </c>
      <c r="F289" s="102">
        <f t="shared" si="26"/>
        <v>0</v>
      </c>
      <c r="G289" s="102">
        <f t="shared" si="27"/>
        <v>0</v>
      </c>
    </row>
    <row r="290" spans="1:7">
      <c r="A290" s="102">
        <v>282</v>
      </c>
      <c r="B290" s="102">
        <f t="shared" si="28"/>
        <v>0</v>
      </c>
      <c r="C290" s="102">
        <f t="shared" si="29"/>
        <v>0</v>
      </c>
      <c r="D290" s="102">
        <f t="shared" si="24"/>
        <v>0</v>
      </c>
      <c r="E290" s="102">
        <f t="shared" si="25"/>
        <v>0</v>
      </c>
      <c r="F290" s="102">
        <f t="shared" si="26"/>
        <v>0</v>
      </c>
      <c r="G290" s="102">
        <f t="shared" si="27"/>
        <v>0</v>
      </c>
    </row>
    <row r="291" spans="1:7">
      <c r="A291" s="102">
        <v>283</v>
      </c>
      <c r="B291" s="102">
        <f t="shared" si="28"/>
        <v>0</v>
      </c>
      <c r="C291" s="102">
        <f t="shared" si="29"/>
        <v>0</v>
      </c>
      <c r="D291" s="102">
        <f t="shared" si="24"/>
        <v>0</v>
      </c>
      <c r="E291" s="102">
        <f t="shared" si="25"/>
        <v>0</v>
      </c>
      <c r="F291" s="102">
        <f t="shared" si="26"/>
        <v>0</v>
      </c>
      <c r="G291" s="102">
        <f t="shared" si="27"/>
        <v>0</v>
      </c>
    </row>
    <row r="292" spans="1:7">
      <c r="A292" s="102">
        <v>284</v>
      </c>
      <c r="B292" s="102">
        <f t="shared" si="28"/>
        <v>0</v>
      </c>
      <c r="C292" s="102">
        <f t="shared" si="29"/>
        <v>0</v>
      </c>
      <c r="D292" s="102">
        <f t="shared" si="24"/>
        <v>0</v>
      </c>
      <c r="E292" s="102">
        <f t="shared" si="25"/>
        <v>0</v>
      </c>
      <c r="F292" s="102">
        <f t="shared" si="26"/>
        <v>0</v>
      </c>
      <c r="G292" s="102">
        <f t="shared" si="27"/>
        <v>0</v>
      </c>
    </row>
    <row r="293" spans="1:7">
      <c r="A293" s="102">
        <v>285</v>
      </c>
      <c r="B293" s="102">
        <f t="shared" si="28"/>
        <v>0</v>
      </c>
      <c r="C293" s="102">
        <f t="shared" si="29"/>
        <v>0</v>
      </c>
      <c r="D293" s="102">
        <f t="shared" si="24"/>
        <v>0</v>
      </c>
      <c r="E293" s="102">
        <f t="shared" si="25"/>
        <v>0</v>
      </c>
      <c r="F293" s="102">
        <f t="shared" si="26"/>
        <v>0</v>
      </c>
      <c r="G293" s="102">
        <f t="shared" si="27"/>
        <v>0</v>
      </c>
    </row>
    <row r="294" spans="1:7">
      <c r="A294" s="102">
        <v>286</v>
      </c>
      <c r="B294" s="102">
        <f t="shared" si="28"/>
        <v>0</v>
      </c>
      <c r="C294" s="102">
        <f t="shared" si="29"/>
        <v>0</v>
      </c>
      <c r="D294" s="102">
        <f t="shared" si="24"/>
        <v>0</v>
      </c>
      <c r="E294" s="102">
        <f t="shared" si="25"/>
        <v>0</v>
      </c>
      <c r="F294" s="102">
        <f t="shared" si="26"/>
        <v>0</v>
      </c>
      <c r="G294" s="102">
        <f t="shared" si="27"/>
        <v>0</v>
      </c>
    </row>
    <row r="295" spans="1:7">
      <c r="A295" s="102">
        <v>287</v>
      </c>
      <c r="B295" s="102">
        <f t="shared" si="28"/>
        <v>0</v>
      </c>
      <c r="C295" s="102">
        <f t="shared" si="29"/>
        <v>0</v>
      </c>
      <c r="D295" s="102">
        <f t="shared" si="24"/>
        <v>0</v>
      </c>
      <c r="E295" s="102">
        <f t="shared" si="25"/>
        <v>0</v>
      </c>
      <c r="F295" s="102">
        <f t="shared" si="26"/>
        <v>0</v>
      </c>
      <c r="G295" s="102">
        <f t="shared" si="27"/>
        <v>0</v>
      </c>
    </row>
    <row r="296" spans="1:7">
      <c r="A296" s="102">
        <v>288</v>
      </c>
      <c r="B296" s="102">
        <f t="shared" si="28"/>
        <v>0</v>
      </c>
      <c r="C296" s="102">
        <f t="shared" si="29"/>
        <v>0</v>
      </c>
      <c r="D296" s="102">
        <f t="shared" si="24"/>
        <v>0</v>
      </c>
      <c r="E296" s="102">
        <f t="shared" si="25"/>
        <v>0</v>
      </c>
      <c r="F296" s="102">
        <f t="shared" si="26"/>
        <v>0</v>
      </c>
      <c r="G296" s="102">
        <f t="shared" si="27"/>
        <v>0</v>
      </c>
    </row>
    <row r="297" spans="1:7">
      <c r="A297" s="102">
        <v>289</v>
      </c>
      <c r="B297" s="102">
        <f t="shared" si="28"/>
        <v>0</v>
      </c>
      <c r="C297" s="102">
        <f t="shared" si="29"/>
        <v>0</v>
      </c>
      <c r="D297" s="102">
        <f t="shared" si="24"/>
        <v>0</v>
      </c>
      <c r="E297" s="102">
        <f t="shared" si="25"/>
        <v>0</v>
      </c>
      <c r="F297" s="102">
        <f t="shared" si="26"/>
        <v>0</v>
      </c>
      <c r="G297" s="102">
        <f t="shared" si="27"/>
        <v>0</v>
      </c>
    </row>
    <row r="298" spans="1:7">
      <c r="A298" s="102">
        <v>290</v>
      </c>
      <c r="B298" s="102">
        <f t="shared" si="28"/>
        <v>0</v>
      </c>
      <c r="C298" s="102">
        <f t="shared" si="29"/>
        <v>0</v>
      </c>
      <c r="D298" s="102">
        <f t="shared" si="24"/>
        <v>0</v>
      </c>
      <c r="E298" s="102">
        <f t="shared" si="25"/>
        <v>0</v>
      </c>
      <c r="F298" s="102">
        <f t="shared" si="26"/>
        <v>0</v>
      </c>
      <c r="G298" s="102">
        <f t="shared" si="27"/>
        <v>0</v>
      </c>
    </row>
    <row r="299" spans="1:7">
      <c r="A299" s="102">
        <v>291</v>
      </c>
      <c r="B299" s="102">
        <f t="shared" si="28"/>
        <v>0</v>
      </c>
      <c r="C299" s="102">
        <f t="shared" si="29"/>
        <v>0</v>
      </c>
      <c r="D299" s="102">
        <f t="shared" si="24"/>
        <v>0</v>
      </c>
      <c r="E299" s="102">
        <f t="shared" si="25"/>
        <v>0</v>
      </c>
      <c r="F299" s="102">
        <f t="shared" si="26"/>
        <v>0</v>
      </c>
      <c r="G299" s="102">
        <f t="shared" si="27"/>
        <v>0</v>
      </c>
    </row>
    <row r="300" spans="1:7">
      <c r="A300" s="102">
        <v>292</v>
      </c>
      <c r="B300" s="102">
        <f t="shared" si="28"/>
        <v>0</v>
      </c>
      <c r="C300" s="102">
        <f t="shared" si="29"/>
        <v>0</v>
      </c>
      <c r="D300" s="102">
        <f t="shared" si="24"/>
        <v>0</v>
      </c>
      <c r="E300" s="102">
        <f t="shared" si="25"/>
        <v>0</v>
      </c>
      <c r="F300" s="102">
        <f t="shared" si="26"/>
        <v>0</v>
      </c>
      <c r="G300" s="102">
        <f t="shared" si="27"/>
        <v>0</v>
      </c>
    </row>
    <row r="301" spans="1:7">
      <c r="A301" s="102">
        <v>293</v>
      </c>
      <c r="B301" s="102">
        <f t="shared" si="28"/>
        <v>0</v>
      </c>
      <c r="C301" s="102">
        <f t="shared" si="29"/>
        <v>0</v>
      </c>
      <c r="D301" s="102">
        <f t="shared" si="24"/>
        <v>0</v>
      </c>
      <c r="E301" s="102">
        <f t="shared" si="25"/>
        <v>0</v>
      </c>
      <c r="F301" s="102">
        <f t="shared" si="26"/>
        <v>0</v>
      </c>
      <c r="G301" s="102">
        <f t="shared" si="27"/>
        <v>0</v>
      </c>
    </row>
    <row r="302" spans="1:7">
      <c r="A302" s="102">
        <v>294</v>
      </c>
      <c r="B302" s="102">
        <f t="shared" si="28"/>
        <v>0</v>
      </c>
      <c r="C302" s="102">
        <f t="shared" si="29"/>
        <v>0</v>
      </c>
      <c r="D302" s="102">
        <f t="shared" si="24"/>
        <v>0</v>
      </c>
      <c r="E302" s="102">
        <f t="shared" si="25"/>
        <v>0</v>
      </c>
      <c r="F302" s="102">
        <f t="shared" si="26"/>
        <v>0</v>
      </c>
      <c r="G302" s="102">
        <f t="shared" si="27"/>
        <v>0</v>
      </c>
    </row>
    <row r="303" spans="1:7">
      <c r="A303" s="102">
        <v>295</v>
      </c>
      <c r="B303" s="102">
        <f t="shared" si="28"/>
        <v>0</v>
      </c>
      <c r="C303" s="102">
        <f t="shared" si="29"/>
        <v>0</v>
      </c>
      <c r="D303" s="102">
        <f t="shared" si="24"/>
        <v>0</v>
      </c>
      <c r="E303" s="102">
        <f t="shared" si="25"/>
        <v>0</v>
      </c>
      <c r="F303" s="102">
        <f t="shared" si="26"/>
        <v>0</v>
      </c>
      <c r="G303" s="102">
        <f t="shared" si="27"/>
        <v>0</v>
      </c>
    </row>
    <row r="304" spans="1:7">
      <c r="A304" s="102">
        <v>296</v>
      </c>
      <c r="B304" s="102">
        <f t="shared" si="28"/>
        <v>0</v>
      </c>
      <c r="C304" s="102">
        <f t="shared" si="29"/>
        <v>0</v>
      </c>
      <c r="D304" s="102">
        <f t="shared" si="24"/>
        <v>0</v>
      </c>
      <c r="E304" s="102">
        <f t="shared" si="25"/>
        <v>0</v>
      </c>
      <c r="F304" s="102">
        <f t="shared" si="26"/>
        <v>0</v>
      </c>
      <c r="G304" s="102">
        <f t="shared" si="27"/>
        <v>0</v>
      </c>
    </row>
    <row r="305" spans="1:7">
      <c r="A305" s="102">
        <v>297</v>
      </c>
      <c r="B305" s="102">
        <f t="shared" si="28"/>
        <v>0</v>
      </c>
      <c r="C305" s="102">
        <f t="shared" si="29"/>
        <v>0</v>
      </c>
      <c r="D305" s="102">
        <f t="shared" si="24"/>
        <v>0</v>
      </c>
      <c r="E305" s="102">
        <f t="shared" si="25"/>
        <v>0</v>
      </c>
      <c r="F305" s="102">
        <f t="shared" si="26"/>
        <v>0</v>
      </c>
      <c r="G305" s="102">
        <f t="shared" si="27"/>
        <v>0</v>
      </c>
    </row>
    <row r="306" spans="1:7">
      <c r="A306" s="102">
        <v>298</v>
      </c>
      <c r="B306" s="102">
        <f t="shared" si="28"/>
        <v>0</v>
      </c>
      <c r="C306" s="102">
        <f t="shared" si="29"/>
        <v>0</v>
      </c>
      <c r="D306" s="102">
        <f t="shared" si="24"/>
        <v>0</v>
      </c>
      <c r="E306" s="102">
        <f t="shared" si="25"/>
        <v>0</v>
      </c>
      <c r="F306" s="102">
        <f t="shared" si="26"/>
        <v>0</v>
      </c>
      <c r="G306" s="102">
        <f t="shared" si="27"/>
        <v>0</v>
      </c>
    </row>
    <row r="307" spans="1:7">
      <c r="A307" s="102">
        <v>299</v>
      </c>
      <c r="B307" s="102">
        <f t="shared" si="28"/>
        <v>0</v>
      </c>
      <c r="C307" s="102">
        <f t="shared" si="29"/>
        <v>0</v>
      </c>
      <c r="D307" s="102">
        <f t="shared" si="24"/>
        <v>0</v>
      </c>
      <c r="E307" s="102">
        <f t="shared" si="25"/>
        <v>0</v>
      </c>
      <c r="F307" s="102">
        <f t="shared" si="26"/>
        <v>0</v>
      </c>
      <c r="G307" s="102">
        <f t="shared" si="27"/>
        <v>0</v>
      </c>
    </row>
    <row r="308" spans="1:7">
      <c r="A308" s="102">
        <v>300</v>
      </c>
      <c r="B308" s="102">
        <f t="shared" si="28"/>
        <v>0</v>
      </c>
      <c r="C308" s="102">
        <f t="shared" si="29"/>
        <v>0</v>
      </c>
      <c r="D308" s="102">
        <f t="shared" si="24"/>
        <v>0</v>
      </c>
      <c r="E308" s="102">
        <f t="shared" si="25"/>
        <v>0</v>
      </c>
      <c r="F308" s="102">
        <f t="shared" si="26"/>
        <v>0</v>
      </c>
      <c r="G308" s="102">
        <f t="shared" si="27"/>
        <v>0</v>
      </c>
    </row>
    <row r="309" spans="1:7">
      <c r="A309" s="102">
        <v>301</v>
      </c>
      <c r="B309" s="102">
        <f t="shared" si="28"/>
        <v>0</v>
      </c>
      <c r="C309" s="102">
        <f t="shared" si="29"/>
        <v>0</v>
      </c>
      <c r="D309" s="102">
        <f t="shared" si="24"/>
        <v>0</v>
      </c>
      <c r="E309" s="102">
        <f t="shared" si="25"/>
        <v>0</v>
      </c>
      <c r="F309" s="102">
        <f t="shared" si="26"/>
        <v>0</v>
      </c>
      <c r="G309" s="102">
        <f t="shared" si="27"/>
        <v>0</v>
      </c>
    </row>
    <row r="310" spans="1:7">
      <c r="A310" s="102">
        <v>302</v>
      </c>
      <c r="B310" s="102">
        <f t="shared" si="28"/>
        <v>0</v>
      </c>
      <c r="C310" s="102">
        <f t="shared" si="29"/>
        <v>0</v>
      </c>
      <c r="D310" s="102">
        <f t="shared" si="24"/>
        <v>0</v>
      </c>
      <c r="E310" s="102">
        <f t="shared" si="25"/>
        <v>0</v>
      </c>
      <c r="F310" s="102">
        <f t="shared" si="26"/>
        <v>0</v>
      </c>
      <c r="G310" s="102">
        <f t="shared" si="27"/>
        <v>0</v>
      </c>
    </row>
    <row r="311" spans="1:7">
      <c r="A311" s="102">
        <v>303</v>
      </c>
      <c r="B311" s="102">
        <f t="shared" si="28"/>
        <v>0</v>
      </c>
      <c r="C311" s="102">
        <f t="shared" si="29"/>
        <v>0</v>
      </c>
      <c r="D311" s="102">
        <f t="shared" si="24"/>
        <v>0</v>
      </c>
      <c r="E311" s="102">
        <f t="shared" si="25"/>
        <v>0</v>
      </c>
      <c r="F311" s="102">
        <f t="shared" si="26"/>
        <v>0</v>
      </c>
      <c r="G311" s="102">
        <f t="shared" si="27"/>
        <v>0</v>
      </c>
    </row>
    <row r="312" spans="1:7">
      <c r="A312" s="102">
        <v>304</v>
      </c>
      <c r="B312" s="102">
        <f t="shared" si="28"/>
        <v>0</v>
      </c>
      <c r="C312" s="102">
        <f t="shared" si="29"/>
        <v>0</v>
      </c>
      <c r="D312" s="102">
        <f t="shared" si="24"/>
        <v>0</v>
      </c>
      <c r="E312" s="102">
        <f t="shared" si="25"/>
        <v>0</v>
      </c>
      <c r="F312" s="102">
        <f t="shared" si="26"/>
        <v>0</v>
      </c>
      <c r="G312" s="102">
        <f t="shared" si="27"/>
        <v>0</v>
      </c>
    </row>
    <row r="313" spans="1:7">
      <c r="A313" s="102">
        <v>305</v>
      </c>
      <c r="B313" s="102">
        <f t="shared" si="28"/>
        <v>0</v>
      </c>
      <c r="C313" s="102">
        <f t="shared" si="29"/>
        <v>0</v>
      </c>
      <c r="D313" s="102">
        <f t="shared" si="24"/>
        <v>0</v>
      </c>
      <c r="E313" s="102">
        <f t="shared" si="25"/>
        <v>0</v>
      </c>
      <c r="F313" s="102">
        <f t="shared" si="26"/>
        <v>0</v>
      </c>
      <c r="G313" s="102">
        <f t="shared" si="27"/>
        <v>0</v>
      </c>
    </row>
    <row r="314" spans="1:7">
      <c r="A314" s="102">
        <v>306</v>
      </c>
      <c r="B314" s="102">
        <f t="shared" si="28"/>
        <v>0</v>
      </c>
      <c r="C314" s="102">
        <f t="shared" si="29"/>
        <v>0</v>
      </c>
      <c r="D314" s="102">
        <f t="shared" si="24"/>
        <v>0</v>
      </c>
      <c r="E314" s="102">
        <f t="shared" si="25"/>
        <v>0</v>
      </c>
      <c r="F314" s="102">
        <f t="shared" si="26"/>
        <v>0</v>
      </c>
      <c r="G314" s="102">
        <f t="shared" si="27"/>
        <v>0</v>
      </c>
    </row>
    <row r="315" spans="1:7">
      <c r="A315" s="102">
        <v>307</v>
      </c>
      <c r="B315" s="102">
        <f t="shared" si="28"/>
        <v>0</v>
      </c>
      <c r="C315" s="102">
        <f t="shared" si="29"/>
        <v>0</v>
      </c>
      <c r="D315" s="102">
        <f t="shared" si="24"/>
        <v>0</v>
      </c>
      <c r="E315" s="102">
        <f t="shared" si="25"/>
        <v>0</v>
      </c>
      <c r="F315" s="102">
        <f t="shared" si="26"/>
        <v>0</v>
      </c>
      <c r="G315" s="102">
        <f t="shared" si="27"/>
        <v>0</v>
      </c>
    </row>
    <row r="316" spans="1:7">
      <c r="A316" s="102">
        <v>308</v>
      </c>
      <c r="B316" s="102">
        <f t="shared" si="28"/>
        <v>0</v>
      </c>
      <c r="C316" s="102">
        <f t="shared" si="29"/>
        <v>0</v>
      </c>
      <c r="D316" s="102">
        <f t="shared" si="24"/>
        <v>0</v>
      </c>
      <c r="E316" s="102">
        <f t="shared" si="25"/>
        <v>0</v>
      </c>
      <c r="F316" s="102">
        <f t="shared" si="26"/>
        <v>0</v>
      </c>
      <c r="G316" s="102">
        <f t="shared" si="27"/>
        <v>0</v>
      </c>
    </row>
    <row r="317" spans="1:7">
      <c r="A317" s="102">
        <v>309</v>
      </c>
      <c r="B317" s="102">
        <f t="shared" si="28"/>
        <v>0</v>
      </c>
      <c r="C317" s="102">
        <f t="shared" si="29"/>
        <v>0</v>
      </c>
      <c r="D317" s="102">
        <f t="shared" si="24"/>
        <v>0</v>
      </c>
      <c r="E317" s="102">
        <f t="shared" si="25"/>
        <v>0</v>
      </c>
      <c r="F317" s="102">
        <f t="shared" si="26"/>
        <v>0</v>
      </c>
      <c r="G317" s="102">
        <f t="shared" si="27"/>
        <v>0</v>
      </c>
    </row>
    <row r="318" spans="1:7">
      <c r="A318" s="102">
        <v>310</v>
      </c>
      <c r="B318" s="102">
        <f t="shared" si="28"/>
        <v>0</v>
      </c>
      <c r="C318" s="102">
        <f t="shared" si="29"/>
        <v>0</v>
      </c>
      <c r="D318" s="102">
        <f t="shared" si="24"/>
        <v>0</v>
      </c>
      <c r="E318" s="102">
        <f t="shared" si="25"/>
        <v>0</v>
      </c>
      <c r="F318" s="102">
        <f t="shared" si="26"/>
        <v>0</v>
      </c>
      <c r="G318" s="102">
        <f t="shared" si="27"/>
        <v>0</v>
      </c>
    </row>
    <row r="319" spans="1:7">
      <c r="A319" s="102">
        <v>311</v>
      </c>
      <c r="B319" s="102">
        <f t="shared" si="28"/>
        <v>0</v>
      </c>
      <c r="C319" s="102">
        <f t="shared" si="29"/>
        <v>0</v>
      </c>
      <c r="D319" s="102">
        <f t="shared" si="24"/>
        <v>0</v>
      </c>
      <c r="E319" s="102">
        <f t="shared" si="25"/>
        <v>0</v>
      </c>
      <c r="F319" s="102">
        <f t="shared" si="26"/>
        <v>0</v>
      </c>
      <c r="G319" s="102">
        <f t="shared" si="27"/>
        <v>0</v>
      </c>
    </row>
    <row r="320" spans="1:7">
      <c r="A320" s="102">
        <v>312</v>
      </c>
      <c r="B320" s="102">
        <f t="shared" si="28"/>
        <v>0</v>
      </c>
      <c r="C320" s="102">
        <f t="shared" si="29"/>
        <v>0</v>
      </c>
      <c r="D320" s="102">
        <f t="shared" si="24"/>
        <v>0</v>
      </c>
      <c r="E320" s="102">
        <f t="shared" si="25"/>
        <v>0</v>
      </c>
      <c r="F320" s="102">
        <f t="shared" si="26"/>
        <v>0</v>
      </c>
      <c r="G320" s="102">
        <f t="shared" si="27"/>
        <v>0</v>
      </c>
    </row>
    <row r="321" spans="1:7">
      <c r="A321" s="102">
        <v>313</v>
      </c>
      <c r="B321" s="102">
        <f t="shared" si="28"/>
        <v>0</v>
      </c>
      <c r="C321" s="102">
        <f t="shared" si="29"/>
        <v>0</v>
      </c>
      <c r="D321" s="102">
        <f t="shared" si="24"/>
        <v>0</v>
      </c>
      <c r="E321" s="102">
        <f t="shared" si="25"/>
        <v>0</v>
      </c>
      <c r="F321" s="102">
        <f t="shared" si="26"/>
        <v>0</v>
      </c>
      <c r="G321" s="102">
        <f t="shared" si="27"/>
        <v>0</v>
      </c>
    </row>
    <row r="322" spans="1:7">
      <c r="A322" s="102">
        <v>314</v>
      </c>
      <c r="B322" s="102">
        <f t="shared" si="28"/>
        <v>0</v>
      </c>
      <c r="C322" s="102">
        <f t="shared" si="29"/>
        <v>0</v>
      </c>
      <c r="D322" s="102">
        <f t="shared" si="24"/>
        <v>0</v>
      </c>
      <c r="E322" s="102">
        <f t="shared" si="25"/>
        <v>0</v>
      </c>
      <c r="F322" s="102">
        <f t="shared" si="26"/>
        <v>0</v>
      </c>
      <c r="G322" s="102">
        <f t="shared" si="27"/>
        <v>0</v>
      </c>
    </row>
    <row r="323" spans="1:7">
      <c r="A323" s="102">
        <v>315</v>
      </c>
      <c r="B323" s="102">
        <f t="shared" si="28"/>
        <v>0</v>
      </c>
      <c r="C323" s="102">
        <f t="shared" si="29"/>
        <v>0</v>
      </c>
      <c r="D323" s="102">
        <f t="shared" si="24"/>
        <v>0</v>
      </c>
      <c r="E323" s="102">
        <f t="shared" si="25"/>
        <v>0</v>
      </c>
      <c r="F323" s="102">
        <f t="shared" si="26"/>
        <v>0</v>
      </c>
      <c r="G323" s="102">
        <f t="shared" si="27"/>
        <v>0</v>
      </c>
    </row>
    <row r="324" spans="1:7">
      <c r="A324" s="102">
        <v>316</v>
      </c>
      <c r="B324" s="102">
        <f t="shared" si="28"/>
        <v>0</v>
      </c>
      <c r="C324" s="102">
        <f t="shared" si="29"/>
        <v>0</v>
      </c>
      <c r="D324" s="102">
        <f t="shared" si="24"/>
        <v>0</v>
      </c>
      <c r="E324" s="102">
        <f t="shared" si="25"/>
        <v>0</v>
      </c>
      <c r="F324" s="102">
        <f t="shared" si="26"/>
        <v>0</v>
      </c>
      <c r="G324" s="102">
        <f t="shared" si="27"/>
        <v>0</v>
      </c>
    </row>
    <row r="325" spans="1:7">
      <c r="A325" s="102">
        <v>317</v>
      </c>
      <c r="B325" s="102">
        <f t="shared" si="28"/>
        <v>0</v>
      </c>
      <c r="C325" s="102">
        <f t="shared" si="29"/>
        <v>0</v>
      </c>
      <c r="D325" s="102">
        <f t="shared" si="24"/>
        <v>0</v>
      </c>
      <c r="E325" s="102">
        <f t="shared" si="25"/>
        <v>0</v>
      </c>
      <c r="F325" s="102">
        <f t="shared" si="26"/>
        <v>0</v>
      </c>
      <c r="G325" s="102">
        <f t="shared" si="27"/>
        <v>0</v>
      </c>
    </row>
    <row r="326" spans="1:7">
      <c r="A326" s="102">
        <v>318</v>
      </c>
      <c r="B326" s="102">
        <f t="shared" si="28"/>
        <v>0</v>
      </c>
      <c r="C326" s="102">
        <f t="shared" si="29"/>
        <v>0</v>
      </c>
      <c r="D326" s="102">
        <f t="shared" si="24"/>
        <v>0</v>
      </c>
      <c r="E326" s="102">
        <f t="shared" si="25"/>
        <v>0</v>
      </c>
      <c r="F326" s="102">
        <f t="shared" si="26"/>
        <v>0</v>
      </c>
      <c r="G326" s="102">
        <f t="shared" si="27"/>
        <v>0</v>
      </c>
    </row>
    <row r="327" spans="1:7">
      <c r="A327" s="102">
        <v>319</v>
      </c>
      <c r="B327" s="102">
        <f t="shared" si="28"/>
        <v>0</v>
      </c>
      <c r="C327" s="102">
        <f t="shared" si="29"/>
        <v>0</v>
      </c>
      <c r="D327" s="102">
        <f t="shared" si="24"/>
        <v>0</v>
      </c>
      <c r="E327" s="102">
        <f t="shared" si="25"/>
        <v>0</v>
      </c>
      <c r="F327" s="102">
        <f t="shared" si="26"/>
        <v>0</v>
      </c>
      <c r="G327" s="102">
        <f t="shared" si="27"/>
        <v>0</v>
      </c>
    </row>
    <row r="328" spans="1:7">
      <c r="A328" s="102">
        <v>320</v>
      </c>
      <c r="B328" s="102">
        <f t="shared" si="28"/>
        <v>0</v>
      </c>
      <c r="C328" s="102">
        <f t="shared" si="29"/>
        <v>0</v>
      </c>
      <c r="D328" s="102">
        <f t="shared" ref="D328:D391" si="30">IF(D$6,HYPGEOMDIST($A328,$A$5,D$4,$A$2),#N/A)</f>
        <v>0</v>
      </c>
      <c r="E328" s="102">
        <f t="shared" ref="E328:E391" si="31">IF(E$6,NORMDIST($A328,$A$5*D$4/$A$2,SQRT( $A$5*D$4/$A$2*($A$2-D$4)/$A$2*($A$2-$A$5)/($A$2-1)),FALSE),#N/A)</f>
        <v>0</v>
      </c>
      <c r="F328" s="102">
        <f t="shared" ref="F328:F391" si="32">IF(F$6,HYPGEOMDIST($A328,$A$5,F$4,$A$2),#N/A)</f>
        <v>0</v>
      </c>
      <c r="G328" s="102">
        <f t="shared" ref="G328:G391" si="33">IF(G$6,NORMDIST($A328,$A$5*F$4/$A$2,SQRT( $A$5*F$4/$A$2*($A$2-F$4)/$A$2*($A$2-$A$5)/($A$2-1)),FALSE),#N/A)</f>
        <v>0</v>
      </c>
    </row>
    <row r="329" spans="1:7">
      <c r="A329" s="102">
        <v>321</v>
      </c>
      <c r="B329" s="102">
        <f t="shared" ref="B329:B392" si="34">IF(B$6,HYPGEOMDIST($A329,$A$5,B$4,$A$2),#N/A)</f>
        <v>0</v>
      </c>
      <c r="C329" s="102">
        <f t="shared" ref="C329:C392" si="35">IF(C$6,NORMDIST($A329,$A$5*B$4/$A$2,SQRT( $A$5*B$4/$A$2*($A$2-B$4)/$A$2*($A$2-$A$5)/($A$2-1)),FALSE),#N/A)</f>
        <v>0</v>
      </c>
      <c r="D329" s="102">
        <f t="shared" si="30"/>
        <v>0</v>
      </c>
      <c r="E329" s="102">
        <f t="shared" si="31"/>
        <v>0</v>
      </c>
      <c r="F329" s="102">
        <f t="shared" si="32"/>
        <v>0</v>
      </c>
      <c r="G329" s="102">
        <f t="shared" si="33"/>
        <v>0</v>
      </c>
    </row>
    <row r="330" spans="1:7">
      <c r="A330" s="102">
        <v>322</v>
      </c>
      <c r="B330" s="102">
        <f t="shared" si="34"/>
        <v>0</v>
      </c>
      <c r="C330" s="102">
        <f t="shared" si="35"/>
        <v>0</v>
      </c>
      <c r="D330" s="102">
        <f t="shared" si="30"/>
        <v>0</v>
      </c>
      <c r="E330" s="102">
        <f t="shared" si="31"/>
        <v>0</v>
      </c>
      <c r="F330" s="102">
        <f t="shared" si="32"/>
        <v>0</v>
      </c>
      <c r="G330" s="102">
        <f t="shared" si="33"/>
        <v>0</v>
      </c>
    </row>
    <row r="331" spans="1:7">
      <c r="A331" s="102">
        <v>323</v>
      </c>
      <c r="B331" s="102">
        <f t="shared" si="34"/>
        <v>0</v>
      </c>
      <c r="C331" s="102">
        <f t="shared" si="35"/>
        <v>0</v>
      </c>
      <c r="D331" s="102">
        <f t="shared" si="30"/>
        <v>0</v>
      </c>
      <c r="E331" s="102">
        <f t="shared" si="31"/>
        <v>0</v>
      </c>
      <c r="F331" s="102">
        <f t="shared" si="32"/>
        <v>0</v>
      </c>
      <c r="G331" s="102">
        <f t="shared" si="33"/>
        <v>0</v>
      </c>
    </row>
    <row r="332" spans="1:7">
      <c r="A332" s="102">
        <v>324</v>
      </c>
      <c r="B332" s="102">
        <f t="shared" si="34"/>
        <v>0</v>
      </c>
      <c r="C332" s="102">
        <f t="shared" si="35"/>
        <v>0</v>
      </c>
      <c r="D332" s="102">
        <f t="shared" si="30"/>
        <v>0</v>
      </c>
      <c r="E332" s="102">
        <f t="shared" si="31"/>
        <v>0</v>
      </c>
      <c r="F332" s="102">
        <f t="shared" si="32"/>
        <v>0</v>
      </c>
      <c r="G332" s="102">
        <f t="shared" si="33"/>
        <v>0</v>
      </c>
    </row>
    <row r="333" spans="1:7">
      <c r="A333" s="102">
        <v>325</v>
      </c>
      <c r="B333" s="102">
        <f t="shared" si="34"/>
        <v>0</v>
      </c>
      <c r="C333" s="102">
        <f t="shared" si="35"/>
        <v>0</v>
      </c>
      <c r="D333" s="102">
        <f t="shared" si="30"/>
        <v>0</v>
      </c>
      <c r="E333" s="102">
        <f t="shared" si="31"/>
        <v>0</v>
      </c>
      <c r="F333" s="102">
        <f t="shared" si="32"/>
        <v>0</v>
      </c>
      <c r="G333" s="102">
        <f t="shared" si="33"/>
        <v>0</v>
      </c>
    </row>
    <row r="334" spans="1:7">
      <c r="A334" s="102">
        <v>326</v>
      </c>
      <c r="B334" s="102">
        <f t="shared" si="34"/>
        <v>0</v>
      </c>
      <c r="C334" s="102">
        <f t="shared" si="35"/>
        <v>0</v>
      </c>
      <c r="D334" s="102">
        <f t="shared" si="30"/>
        <v>0</v>
      </c>
      <c r="E334" s="102">
        <f t="shared" si="31"/>
        <v>0</v>
      </c>
      <c r="F334" s="102">
        <f t="shared" si="32"/>
        <v>0</v>
      </c>
      <c r="G334" s="102">
        <f t="shared" si="33"/>
        <v>0</v>
      </c>
    </row>
    <row r="335" spans="1:7">
      <c r="A335" s="102">
        <v>327</v>
      </c>
      <c r="B335" s="102">
        <f t="shared" si="34"/>
        <v>0</v>
      </c>
      <c r="C335" s="102">
        <f t="shared" si="35"/>
        <v>0</v>
      </c>
      <c r="D335" s="102">
        <f t="shared" si="30"/>
        <v>0</v>
      </c>
      <c r="E335" s="102">
        <f t="shared" si="31"/>
        <v>0</v>
      </c>
      <c r="F335" s="102">
        <f t="shared" si="32"/>
        <v>0</v>
      </c>
      <c r="G335" s="102">
        <f t="shared" si="33"/>
        <v>0</v>
      </c>
    </row>
    <row r="336" spans="1:7">
      <c r="A336" s="102">
        <v>328</v>
      </c>
      <c r="B336" s="102">
        <f t="shared" si="34"/>
        <v>0</v>
      </c>
      <c r="C336" s="102">
        <f t="shared" si="35"/>
        <v>0</v>
      </c>
      <c r="D336" s="102">
        <f t="shared" si="30"/>
        <v>0</v>
      </c>
      <c r="E336" s="102">
        <f t="shared" si="31"/>
        <v>0</v>
      </c>
      <c r="F336" s="102">
        <f t="shared" si="32"/>
        <v>0</v>
      </c>
      <c r="G336" s="102">
        <f t="shared" si="33"/>
        <v>0</v>
      </c>
    </row>
    <row r="337" spans="1:7">
      <c r="A337" s="102">
        <v>329</v>
      </c>
      <c r="B337" s="102">
        <f t="shared" si="34"/>
        <v>0</v>
      </c>
      <c r="C337" s="102">
        <f t="shared" si="35"/>
        <v>0</v>
      </c>
      <c r="D337" s="102">
        <f t="shared" si="30"/>
        <v>0</v>
      </c>
      <c r="E337" s="102">
        <f t="shared" si="31"/>
        <v>0</v>
      </c>
      <c r="F337" s="102">
        <f t="shared" si="32"/>
        <v>0</v>
      </c>
      <c r="G337" s="102">
        <f t="shared" si="33"/>
        <v>0</v>
      </c>
    </row>
    <row r="338" spans="1:7">
      <c r="A338" s="102">
        <v>330</v>
      </c>
      <c r="B338" s="102">
        <f t="shared" si="34"/>
        <v>0</v>
      </c>
      <c r="C338" s="102">
        <f t="shared" si="35"/>
        <v>0</v>
      </c>
      <c r="D338" s="102">
        <f t="shared" si="30"/>
        <v>0</v>
      </c>
      <c r="E338" s="102">
        <f t="shared" si="31"/>
        <v>0</v>
      </c>
      <c r="F338" s="102">
        <f t="shared" si="32"/>
        <v>0</v>
      </c>
      <c r="G338" s="102">
        <f t="shared" si="33"/>
        <v>0</v>
      </c>
    </row>
    <row r="339" spans="1:7">
      <c r="A339" s="102">
        <v>331</v>
      </c>
      <c r="B339" s="102">
        <f t="shared" si="34"/>
        <v>0</v>
      </c>
      <c r="C339" s="102">
        <f t="shared" si="35"/>
        <v>0</v>
      </c>
      <c r="D339" s="102">
        <f t="shared" si="30"/>
        <v>0</v>
      </c>
      <c r="E339" s="102">
        <f t="shared" si="31"/>
        <v>0</v>
      </c>
      <c r="F339" s="102">
        <f t="shared" si="32"/>
        <v>0</v>
      </c>
      <c r="G339" s="102">
        <f t="shared" si="33"/>
        <v>0</v>
      </c>
    </row>
    <row r="340" spans="1:7">
      <c r="A340" s="102">
        <v>332</v>
      </c>
      <c r="B340" s="102">
        <f t="shared" si="34"/>
        <v>0</v>
      </c>
      <c r="C340" s="102">
        <f t="shared" si="35"/>
        <v>0</v>
      </c>
      <c r="D340" s="102">
        <f t="shared" si="30"/>
        <v>0</v>
      </c>
      <c r="E340" s="102">
        <f t="shared" si="31"/>
        <v>0</v>
      </c>
      <c r="F340" s="102">
        <f t="shared" si="32"/>
        <v>0</v>
      </c>
      <c r="G340" s="102">
        <f t="shared" si="33"/>
        <v>0</v>
      </c>
    </row>
    <row r="341" spans="1:7">
      <c r="A341" s="102">
        <v>333</v>
      </c>
      <c r="B341" s="102">
        <f t="shared" si="34"/>
        <v>0</v>
      </c>
      <c r="C341" s="102">
        <f t="shared" si="35"/>
        <v>0</v>
      </c>
      <c r="D341" s="102">
        <f t="shared" si="30"/>
        <v>0</v>
      </c>
      <c r="E341" s="102">
        <f t="shared" si="31"/>
        <v>0</v>
      </c>
      <c r="F341" s="102">
        <f t="shared" si="32"/>
        <v>0</v>
      </c>
      <c r="G341" s="102">
        <f t="shared" si="33"/>
        <v>0</v>
      </c>
    </row>
    <row r="342" spans="1:7">
      <c r="A342" s="102">
        <v>334</v>
      </c>
      <c r="B342" s="102">
        <f t="shared" si="34"/>
        <v>0</v>
      </c>
      <c r="C342" s="102">
        <f t="shared" si="35"/>
        <v>0</v>
      </c>
      <c r="D342" s="102">
        <f t="shared" si="30"/>
        <v>0</v>
      </c>
      <c r="E342" s="102">
        <f t="shared" si="31"/>
        <v>0</v>
      </c>
      <c r="F342" s="102">
        <f t="shared" si="32"/>
        <v>0</v>
      </c>
      <c r="G342" s="102">
        <f t="shared" si="33"/>
        <v>0</v>
      </c>
    </row>
    <row r="343" spans="1:7">
      <c r="A343" s="102">
        <v>335</v>
      </c>
      <c r="B343" s="102">
        <f t="shared" si="34"/>
        <v>0</v>
      </c>
      <c r="C343" s="102">
        <f t="shared" si="35"/>
        <v>0</v>
      </c>
      <c r="D343" s="102">
        <f t="shared" si="30"/>
        <v>0</v>
      </c>
      <c r="E343" s="102">
        <f t="shared" si="31"/>
        <v>0</v>
      </c>
      <c r="F343" s="102">
        <f t="shared" si="32"/>
        <v>0</v>
      </c>
      <c r="G343" s="102">
        <f t="shared" si="33"/>
        <v>0</v>
      </c>
    </row>
    <row r="344" spans="1:7">
      <c r="A344" s="102">
        <v>336</v>
      </c>
      <c r="B344" s="102">
        <f t="shared" si="34"/>
        <v>0</v>
      </c>
      <c r="C344" s="102">
        <f t="shared" si="35"/>
        <v>0</v>
      </c>
      <c r="D344" s="102">
        <f t="shared" si="30"/>
        <v>0</v>
      </c>
      <c r="E344" s="102">
        <f t="shared" si="31"/>
        <v>0</v>
      </c>
      <c r="F344" s="102">
        <f t="shared" si="32"/>
        <v>0</v>
      </c>
      <c r="G344" s="102">
        <f t="shared" si="33"/>
        <v>0</v>
      </c>
    </row>
    <row r="345" spans="1:7">
      <c r="A345" s="102">
        <v>337</v>
      </c>
      <c r="B345" s="102">
        <f t="shared" si="34"/>
        <v>0</v>
      </c>
      <c r="C345" s="102">
        <f t="shared" si="35"/>
        <v>0</v>
      </c>
      <c r="D345" s="102">
        <f t="shared" si="30"/>
        <v>0</v>
      </c>
      <c r="E345" s="102">
        <f t="shared" si="31"/>
        <v>0</v>
      </c>
      <c r="F345" s="102">
        <f t="shared" si="32"/>
        <v>0</v>
      </c>
      <c r="G345" s="102">
        <f t="shared" si="33"/>
        <v>0</v>
      </c>
    </row>
    <row r="346" spans="1:7">
      <c r="A346" s="102">
        <v>338</v>
      </c>
      <c r="B346" s="102">
        <f t="shared" si="34"/>
        <v>0</v>
      </c>
      <c r="C346" s="102">
        <f t="shared" si="35"/>
        <v>0</v>
      </c>
      <c r="D346" s="102">
        <f t="shared" si="30"/>
        <v>0</v>
      </c>
      <c r="E346" s="102">
        <f t="shared" si="31"/>
        <v>0</v>
      </c>
      <c r="F346" s="102">
        <f t="shared" si="32"/>
        <v>0</v>
      </c>
      <c r="G346" s="102">
        <f t="shared" si="33"/>
        <v>0</v>
      </c>
    </row>
    <row r="347" spans="1:7">
      <c r="A347" s="102">
        <v>339</v>
      </c>
      <c r="B347" s="102">
        <f t="shared" si="34"/>
        <v>0</v>
      </c>
      <c r="C347" s="102">
        <f t="shared" si="35"/>
        <v>0</v>
      </c>
      <c r="D347" s="102">
        <f t="shared" si="30"/>
        <v>0</v>
      </c>
      <c r="E347" s="102">
        <f t="shared" si="31"/>
        <v>0</v>
      </c>
      <c r="F347" s="102">
        <f t="shared" si="32"/>
        <v>0</v>
      </c>
      <c r="G347" s="102">
        <f t="shared" si="33"/>
        <v>0</v>
      </c>
    </row>
    <row r="348" spans="1:7">
      <c r="A348" s="102">
        <v>340</v>
      </c>
      <c r="B348" s="102">
        <f t="shared" si="34"/>
        <v>0</v>
      </c>
      <c r="C348" s="102">
        <f t="shared" si="35"/>
        <v>0</v>
      </c>
      <c r="D348" s="102">
        <f t="shared" si="30"/>
        <v>0</v>
      </c>
      <c r="E348" s="102">
        <f t="shared" si="31"/>
        <v>0</v>
      </c>
      <c r="F348" s="102">
        <f t="shared" si="32"/>
        <v>0</v>
      </c>
      <c r="G348" s="102">
        <f t="shared" si="33"/>
        <v>0</v>
      </c>
    </row>
    <row r="349" spans="1:7">
      <c r="A349" s="102">
        <v>341</v>
      </c>
      <c r="B349" s="102">
        <f t="shared" si="34"/>
        <v>0</v>
      </c>
      <c r="C349" s="102">
        <f t="shared" si="35"/>
        <v>0</v>
      </c>
      <c r="D349" s="102">
        <f t="shared" si="30"/>
        <v>0</v>
      </c>
      <c r="E349" s="102">
        <f t="shared" si="31"/>
        <v>0</v>
      </c>
      <c r="F349" s="102">
        <f t="shared" si="32"/>
        <v>0</v>
      </c>
      <c r="G349" s="102">
        <f t="shared" si="33"/>
        <v>0</v>
      </c>
    </row>
    <row r="350" spans="1:7">
      <c r="A350" s="102">
        <v>342</v>
      </c>
      <c r="B350" s="102">
        <f t="shared" si="34"/>
        <v>0</v>
      </c>
      <c r="C350" s="102">
        <f t="shared" si="35"/>
        <v>0</v>
      </c>
      <c r="D350" s="102">
        <f t="shared" si="30"/>
        <v>0</v>
      </c>
      <c r="E350" s="102">
        <f t="shared" si="31"/>
        <v>0</v>
      </c>
      <c r="F350" s="102">
        <f t="shared" si="32"/>
        <v>0</v>
      </c>
      <c r="G350" s="102">
        <f t="shared" si="33"/>
        <v>0</v>
      </c>
    </row>
    <row r="351" spans="1:7">
      <c r="A351" s="102">
        <v>343</v>
      </c>
      <c r="B351" s="102">
        <f t="shared" si="34"/>
        <v>0</v>
      </c>
      <c r="C351" s="102">
        <f t="shared" si="35"/>
        <v>0</v>
      </c>
      <c r="D351" s="102">
        <f t="shared" si="30"/>
        <v>0</v>
      </c>
      <c r="E351" s="102">
        <f t="shared" si="31"/>
        <v>0</v>
      </c>
      <c r="F351" s="102">
        <f t="shared" si="32"/>
        <v>0</v>
      </c>
      <c r="G351" s="102">
        <f t="shared" si="33"/>
        <v>0</v>
      </c>
    </row>
    <row r="352" spans="1:7">
      <c r="A352" s="102">
        <v>344</v>
      </c>
      <c r="B352" s="102">
        <f t="shared" si="34"/>
        <v>0</v>
      </c>
      <c r="C352" s="102">
        <f t="shared" si="35"/>
        <v>0</v>
      </c>
      <c r="D352" s="102">
        <f t="shared" si="30"/>
        <v>0</v>
      </c>
      <c r="E352" s="102">
        <f t="shared" si="31"/>
        <v>0</v>
      </c>
      <c r="F352" s="102">
        <f t="shared" si="32"/>
        <v>0</v>
      </c>
      <c r="G352" s="102">
        <f t="shared" si="33"/>
        <v>0</v>
      </c>
    </row>
    <row r="353" spans="1:7">
      <c r="A353" s="102">
        <v>345</v>
      </c>
      <c r="B353" s="102">
        <f t="shared" si="34"/>
        <v>0</v>
      </c>
      <c r="C353" s="102">
        <f t="shared" si="35"/>
        <v>0</v>
      </c>
      <c r="D353" s="102">
        <f t="shared" si="30"/>
        <v>0</v>
      </c>
      <c r="E353" s="102">
        <f t="shared" si="31"/>
        <v>0</v>
      </c>
      <c r="F353" s="102">
        <f t="shared" si="32"/>
        <v>0</v>
      </c>
      <c r="G353" s="102">
        <f t="shared" si="33"/>
        <v>0</v>
      </c>
    </row>
    <row r="354" spans="1:7">
      <c r="A354" s="102">
        <v>346</v>
      </c>
      <c r="B354" s="102">
        <f t="shared" si="34"/>
        <v>0</v>
      </c>
      <c r="C354" s="102">
        <f t="shared" si="35"/>
        <v>0</v>
      </c>
      <c r="D354" s="102">
        <f t="shared" si="30"/>
        <v>0</v>
      </c>
      <c r="E354" s="102">
        <f t="shared" si="31"/>
        <v>0</v>
      </c>
      <c r="F354" s="102">
        <f t="shared" si="32"/>
        <v>0</v>
      </c>
      <c r="G354" s="102">
        <f t="shared" si="33"/>
        <v>0</v>
      </c>
    </row>
    <row r="355" spans="1:7">
      <c r="A355" s="102">
        <v>347</v>
      </c>
      <c r="B355" s="102">
        <f t="shared" si="34"/>
        <v>0</v>
      </c>
      <c r="C355" s="102">
        <f t="shared" si="35"/>
        <v>0</v>
      </c>
      <c r="D355" s="102">
        <f t="shared" si="30"/>
        <v>0</v>
      </c>
      <c r="E355" s="102">
        <f t="shared" si="31"/>
        <v>0</v>
      </c>
      <c r="F355" s="102">
        <f t="shared" si="32"/>
        <v>0</v>
      </c>
      <c r="G355" s="102">
        <f t="shared" si="33"/>
        <v>0</v>
      </c>
    </row>
    <row r="356" spans="1:7">
      <c r="A356" s="102">
        <v>348</v>
      </c>
      <c r="B356" s="102">
        <f t="shared" si="34"/>
        <v>0</v>
      </c>
      <c r="C356" s="102">
        <f t="shared" si="35"/>
        <v>0</v>
      </c>
      <c r="D356" s="102">
        <f t="shared" si="30"/>
        <v>0</v>
      </c>
      <c r="E356" s="102">
        <f t="shared" si="31"/>
        <v>0</v>
      </c>
      <c r="F356" s="102">
        <f t="shared" si="32"/>
        <v>0</v>
      </c>
      <c r="G356" s="102">
        <f t="shared" si="33"/>
        <v>0</v>
      </c>
    </row>
    <row r="357" spans="1:7">
      <c r="A357" s="102">
        <v>349</v>
      </c>
      <c r="B357" s="102">
        <f t="shared" si="34"/>
        <v>0</v>
      </c>
      <c r="C357" s="102">
        <f t="shared" si="35"/>
        <v>0</v>
      </c>
      <c r="D357" s="102">
        <f t="shared" si="30"/>
        <v>0</v>
      </c>
      <c r="E357" s="102">
        <f t="shared" si="31"/>
        <v>0</v>
      </c>
      <c r="F357" s="102">
        <f t="shared" si="32"/>
        <v>0</v>
      </c>
      <c r="G357" s="102">
        <f t="shared" si="33"/>
        <v>0</v>
      </c>
    </row>
    <row r="358" spans="1:7">
      <c r="A358" s="102">
        <v>350</v>
      </c>
      <c r="B358" s="102">
        <f t="shared" si="34"/>
        <v>0</v>
      </c>
      <c r="C358" s="102">
        <f t="shared" si="35"/>
        <v>0</v>
      </c>
      <c r="D358" s="102">
        <f t="shared" si="30"/>
        <v>0</v>
      </c>
      <c r="E358" s="102">
        <f t="shared" si="31"/>
        <v>0</v>
      </c>
      <c r="F358" s="102">
        <f t="shared" si="32"/>
        <v>0</v>
      </c>
      <c r="G358" s="102">
        <f t="shared" si="33"/>
        <v>0</v>
      </c>
    </row>
    <row r="359" spans="1:7">
      <c r="A359" s="102">
        <v>351</v>
      </c>
      <c r="B359" s="102">
        <f t="shared" si="34"/>
        <v>0</v>
      </c>
      <c r="C359" s="102">
        <f t="shared" si="35"/>
        <v>0</v>
      </c>
      <c r="D359" s="102">
        <f t="shared" si="30"/>
        <v>0</v>
      </c>
      <c r="E359" s="102">
        <f t="shared" si="31"/>
        <v>0</v>
      </c>
      <c r="F359" s="102">
        <f t="shared" si="32"/>
        <v>0</v>
      </c>
      <c r="G359" s="102">
        <f t="shared" si="33"/>
        <v>0</v>
      </c>
    </row>
    <row r="360" spans="1:7">
      <c r="A360" s="102">
        <v>352</v>
      </c>
      <c r="B360" s="102">
        <f t="shared" si="34"/>
        <v>0</v>
      </c>
      <c r="C360" s="102">
        <f t="shared" si="35"/>
        <v>0</v>
      </c>
      <c r="D360" s="102">
        <f t="shared" si="30"/>
        <v>0</v>
      </c>
      <c r="E360" s="102">
        <f t="shared" si="31"/>
        <v>0</v>
      </c>
      <c r="F360" s="102">
        <f t="shared" si="32"/>
        <v>0</v>
      </c>
      <c r="G360" s="102">
        <f t="shared" si="33"/>
        <v>0</v>
      </c>
    </row>
    <row r="361" spans="1:7">
      <c r="A361" s="102">
        <v>353</v>
      </c>
      <c r="B361" s="102">
        <f t="shared" si="34"/>
        <v>0</v>
      </c>
      <c r="C361" s="102">
        <f t="shared" si="35"/>
        <v>0</v>
      </c>
      <c r="D361" s="102">
        <f t="shared" si="30"/>
        <v>0</v>
      </c>
      <c r="E361" s="102">
        <f t="shared" si="31"/>
        <v>0</v>
      </c>
      <c r="F361" s="102">
        <f t="shared" si="32"/>
        <v>0</v>
      </c>
      <c r="G361" s="102">
        <f t="shared" si="33"/>
        <v>0</v>
      </c>
    </row>
    <row r="362" spans="1:7">
      <c r="A362" s="102">
        <v>354</v>
      </c>
      <c r="B362" s="102">
        <f t="shared" si="34"/>
        <v>0</v>
      </c>
      <c r="C362" s="102">
        <f t="shared" si="35"/>
        <v>0</v>
      </c>
      <c r="D362" s="102">
        <f t="shared" si="30"/>
        <v>0</v>
      </c>
      <c r="E362" s="102">
        <f t="shared" si="31"/>
        <v>0</v>
      </c>
      <c r="F362" s="102">
        <f t="shared" si="32"/>
        <v>0</v>
      </c>
      <c r="G362" s="102">
        <f t="shared" si="33"/>
        <v>0</v>
      </c>
    </row>
    <row r="363" spans="1:7">
      <c r="A363" s="102">
        <v>355</v>
      </c>
      <c r="B363" s="102">
        <f t="shared" si="34"/>
        <v>0</v>
      </c>
      <c r="C363" s="102">
        <f t="shared" si="35"/>
        <v>0</v>
      </c>
      <c r="D363" s="102">
        <f t="shared" si="30"/>
        <v>0</v>
      </c>
      <c r="E363" s="102">
        <f t="shared" si="31"/>
        <v>0</v>
      </c>
      <c r="F363" s="102">
        <f t="shared" si="32"/>
        <v>0</v>
      </c>
      <c r="G363" s="102">
        <f t="shared" si="33"/>
        <v>0</v>
      </c>
    </row>
    <row r="364" spans="1:7">
      <c r="A364" s="102">
        <v>356</v>
      </c>
      <c r="B364" s="102">
        <f t="shared" si="34"/>
        <v>0</v>
      </c>
      <c r="C364" s="102">
        <f t="shared" si="35"/>
        <v>0</v>
      </c>
      <c r="D364" s="102">
        <f t="shared" si="30"/>
        <v>0</v>
      </c>
      <c r="E364" s="102">
        <f t="shared" si="31"/>
        <v>0</v>
      </c>
      <c r="F364" s="102">
        <f t="shared" si="32"/>
        <v>0</v>
      </c>
      <c r="G364" s="102">
        <f t="shared" si="33"/>
        <v>0</v>
      </c>
    </row>
    <row r="365" spans="1:7">
      <c r="A365" s="102">
        <v>357</v>
      </c>
      <c r="B365" s="102">
        <f t="shared" si="34"/>
        <v>0</v>
      </c>
      <c r="C365" s="102">
        <f t="shared" si="35"/>
        <v>0</v>
      </c>
      <c r="D365" s="102">
        <f t="shared" si="30"/>
        <v>0</v>
      </c>
      <c r="E365" s="102">
        <f t="shared" si="31"/>
        <v>0</v>
      </c>
      <c r="F365" s="102">
        <f t="shared" si="32"/>
        <v>0</v>
      </c>
      <c r="G365" s="102">
        <f t="shared" si="33"/>
        <v>0</v>
      </c>
    </row>
    <row r="366" spans="1:7">
      <c r="A366" s="102">
        <v>358</v>
      </c>
      <c r="B366" s="102">
        <f t="shared" si="34"/>
        <v>0</v>
      </c>
      <c r="C366" s="102">
        <f t="shared" si="35"/>
        <v>0</v>
      </c>
      <c r="D366" s="102">
        <f t="shared" si="30"/>
        <v>0</v>
      </c>
      <c r="E366" s="102">
        <f t="shared" si="31"/>
        <v>0</v>
      </c>
      <c r="F366" s="102">
        <f t="shared" si="32"/>
        <v>0</v>
      </c>
      <c r="G366" s="102">
        <f t="shared" si="33"/>
        <v>0</v>
      </c>
    </row>
    <row r="367" spans="1:7">
      <c r="A367" s="102">
        <v>359</v>
      </c>
      <c r="B367" s="102">
        <f t="shared" si="34"/>
        <v>0</v>
      </c>
      <c r="C367" s="102">
        <f t="shared" si="35"/>
        <v>0</v>
      </c>
      <c r="D367" s="102">
        <f t="shared" si="30"/>
        <v>0</v>
      </c>
      <c r="E367" s="102">
        <f t="shared" si="31"/>
        <v>0</v>
      </c>
      <c r="F367" s="102">
        <f t="shared" si="32"/>
        <v>0</v>
      </c>
      <c r="G367" s="102">
        <f t="shared" si="33"/>
        <v>0</v>
      </c>
    </row>
    <row r="368" spans="1:7">
      <c r="A368" s="102">
        <v>360</v>
      </c>
      <c r="B368" s="102">
        <f t="shared" si="34"/>
        <v>0</v>
      </c>
      <c r="C368" s="102">
        <f t="shared" si="35"/>
        <v>0</v>
      </c>
      <c r="D368" s="102">
        <f t="shared" si="30"/>
        <v>0</v>
      </c>
      <c r="E368" s="102">
        <f t="shared" si="31"/>
        <v>0</v>
      </c>
      <c r="F368" s="102">
        <f t="shared" si="32"/>
        <v>0</v>
      </c>
      <c r="G368" s="102">
        <f t="shared" si="33"/>
        <v>0</v>
      </c>
    </row>
    <row r="369" spans="1:7">
      <c r="A369" s="102">
        <v>361</v>
      </c>
      <c r="B369" s="102">
        <f t="shared" si="34"/>
        <v>0</v>
      </c>
      <c r="C369" s="102">
        <f t="shared" si="35"/>
        <v>0</v>
      </c>
      <c r="D369" s="102">
        <f t="shared" si="30"/>
        <v>0</v>
      </c>
      <c r="E369" s="102">
        <f t="shared" si="31"/>
        <v>0</v>
      </c>
      <c r="F369" s="102">
        <f t="shared" si="32"/>
        <v>0</v>
      </c>
      <c r="G369" s="102">
        <f t="shared" si="33"/>
        <v>0</v>
      </c>
    </row>
    <row r="370" spans="1:7">
      <c r="A370" s="102">
        <v>362</v>
      </c>
      <c r="B370" s="102">
        <f t="shared" si="34"/>
        <v>0</v>
      </c>
      <c r="C370" s="102">
        <f t="shared" si="35"/>
        <v>0</v>
      </c>
      <c r="D370" s="102">
        <f t="shared" si="30"/>
        <v>0</v>
      </c>
      <c r="E370" s="102">
        <f t="shared" si="31"/>
        <v>0</v>
      </c>
      <c r="F370" s="102">
        <f t="shared" si="32"/>
        <v>0</v>
      </c>
      <c r="G370" s="102">
        <f t="shared" si="33"/>
        <v>0</v>
      </c>
    </row>
    <row r="371" spans="1:7">
      <c r="A371" s="102">
        <v>363</v>
      </c>
      <c r="B371" s="102">
        <f t="shared" si="34"/>
        <v>0</v>
      </c>
      <c r="C371" s="102">
        <f t="shared" si="35"/>
        <v>0</v>
      </c>
      <c r="D371" s="102">
        <f t="shared" si="30"/>
        <v>0</v>
      </c>
      <c r="E371" s="102">
        <f t="shared" si="31"/>
        <v>0</v>
      </c>
      <c r="F371" s="102">
        <f t="shared" si="32"/>
        <v>0</v>
      </c>
      <c r="G371" s="102">
        <f t="shared" si="33"/>
        <v>0</v>
      </c>
    </row>
    <row r="372" spans="1:7">
      <c r="A372" s="102">
        <v>364</v>
      </c>
      <c r="B372" s="102">
        <f t="shared" si="34"/>
        <v>0</v>
      </c>
      <c r="C372" s="102">
        <f t="shared" si="35"/>
        <v>0</v>
      </c>
      <c r="D372" s="102">
        <f t="shared" si="30"/>
        <v>0</v>
      </c>
      <c r="E372" s="102">
        <f t="shared" si="31"/>
        <v>0</v>
      </c>
      <c r="F372" s="102">
        <f t="shared" si="32"/>
        <v>0</v>
      </c>
      <c r="G372" s="102">
        <f t="shared" si="33"/>
        <v>0</v>
      </c>
    </row>
    <row r="373" spans="1:7">
      <c r="A373" s="102">
        <v>365</v>
      </c>
      <c r="B373" s="102">
        <f t="shared" si="34"/>
        <v>0</v>
      </c>
      <c r="C373" s="102">
        <f t="shared" si="35"/>
        <v>0</v>
      </c>
      <c r="D373" s="102">
        <f t="shared" si="30"/>
        <v>0</v>
      </c>
      <c r="E373" s="102">
        <f t="shared" si="31"/>
        <v>0</v>
      </c>
      <c r="F373" s="102">
        <f t="shared" si="32"/>
        <v>0</v>
      </c>
      <c r="G373" s="102">
        <f t="shared" si="33"/>
        <v>0</v>
      </c>
    </row>
    <row r="374" spans="1:7">
      <c r="A374" s="102">
        <v>366</v>
      </c>
      <c r="B374" s="102">
        <f t="shared" si="34"/>
        <v>0</v>
      </c>
      <c r="C374" s="102">
        <f t="shared" si="35"/>
        <v>0</v>
      </c>
      <c r="D374" s="102">
        <f t="shared" si="30"/>
        <v>0</v>
      </c>
      <c r="E374" s="102">
        <f t="shared" si="31"/>
        <v>0</v>
      </c>
      <c r="F374" s="102">
        <f t="shared" si="32"/>
        <v>0</v>
      </c>
      <c r="G374" s="102">
        <f t="shared" si="33"/>
        <v>0</v>
      </c>
    </row>
    <row r="375" spans="1:7">
      <c r="A375" s="102">
        <v>367</v>
      </c>
      <c r="B375" s="102">
        <f t="shared" si="34"/>
        <v>0</v>
      </c>
      <c r="C375" s="102">
        <f t="shared" si="35"/>
        <v>0</v>
      </c>
      <c r="D375" s="102">
        <f t="shared" si="30"/>
        <v>0</v>
      </c>
      <c r="E375" s="102">
        <f t="shared" si="31"/>
        <v>0</v>
      </c>
      <c r="F375" s="102">
        <f t="shared" si="32"/>
        <v>0</v>
      </c>
      <c r="G375" s="102">
        <f t="shared" si="33"/>
        <v>0</v>
      </c>
    </row>
    <row r="376" spans="1:7">
      <c r="A376" s="102">
        <v>368</v>
      </c>
      <c r="B376" s="102">
        <f t="shared" si="34"/>
        <v>0</v>
      </c>
      <c r="C376" s="102">
        <f t="shared" si="35"/>
        <v>0</v>
      </c>
      <c r="D376" s="102">
        <f t="shared" si="30"/>
        <v>0</v>
      </c>
      <c r="E376" s="102">
        <f t="shared" si="31"/>
        <v>0</v>
      </c>
      <c r="F376" s="102">
        <f t="shared" si="32"/>
        <v>0</v>
      </c>
      <c r="G376" s="102">
        <f t="shared" si="33"/>
        <v>0</v>
      </c>
    </row>
    <row r="377" spans="1:7">
      <c r="A377" s="102">
        <v>369</v>
      </c>
      <c r="B377" s="102">
        <f t="shared" si="34"/>
        <v>0</v>
      </c>
      <c r="C377" s="102">
        <f t="shared" si="35"/>
        <v>0</v>
      </c>
      <c r="D377" s="102">
        <f t="shared" si="30"/>
        <v>0</v>
      </c>
      <c r="E377" s="102">
        <f t="shared" si="31"/>
        <v>0</v>
      </c>
      <c r="F377" s="102">
        <f t="shared" si="32"/>
        <v>0</v>
      </c>
      <c r="G377" s="102">
        <f t="shared" si="33"/>
        <v>0</v>
      </c>
    </row>
    <row r="378" spans="1:7">
      <c r="A378" s="102">
        <v>370</v>
      </c>
      <c r="B378" s="102">
        <f t="shared" si="34"/>
        <v>0</v>
      </c>
      <c r="C378" s="102">
        <f t="shared" si="35"/>
        <v>0</v>
      </c>
      <c r="D378" s="102">
        <f t="shared" si="30"/>
        <v>0</v>
      </c>
      <c r="E378" s="102">
        <f t="shared" si="31"/>
        <v>0</v>
      </c>
      <c r="F378" s="102">
        <f t="shared" si="32"/>
        <v>0</v>
      </c>
      <c r="G378" s="102">
        <f t="shared" si="33"/>
        <v>0</v>
      </c>
    </row>
    <row r="379" spans="1:7">
      <c r="A379" s="102">
        <v>371</v>
      </c>
      <c r="B379" s="102">
        <f t="shared" si="34"/>
        <v>0</v>
      </c>
      <c r="C379" s="102">
        <f t="shared" si="35"/>
        <v>0</v>
      </c>
      <c r="D379" s="102">
        <f t="shared" si="30"/>
        <v>0</v>
      </c>
      <c r="E379" s="102">
        <f t="shared" si="31"/>
        <v>0</v>
      </c>
      <c r="F379" s="102">
        <f t="shared" si="32"/>
        <v>0</v>
      </c>
      <c r="G379" s="102">
        <f t="shared" si="33"/>
        <v>0</v>
      </c>
    </row>
    <row r="380" spans="1:7">
      <c r="A380" s="102">
        <v>372</v>
      </c>
      <c r="B380" s="102">
        <f t="shared" si="34"/>
        <v>0</v>
      </c>
      <c r="C380" s="102">
        <f t="shared" si="35"/>
        <v>0</v>
      </c>
      <c r="D380" s="102">
        <f t="shared" si="30"/>
        <v>0</v>
      </c>
      <c r="E380" s="102">
        <f t="shared" si="31"/>
        <v>0</v>
      </c>
      <c r="F380" s="102">
        <f t="shared" si="32"/>
        <v>0</v>
      </c>
      <c r="G380" s="102">
        <f t="shared" si="33"/>
        <v>0</v>
      </c>
    </row>
    <row r="381" spans="1:7">
      <c r="A381" s="102">
        <v>373</v>
      </c>
      <c r="B381" s="102">
        <f t="shared" si="34"/>
        <v>0</v>
      </c>
      <c r="C381" s="102">
        <f t="shared" si="35"/>
        <v>0</v>
      </c>
      <c r="D381" s="102">
        <f t="shared" si="30"/>
        <v>0</v>
      </c>
      <c r="E381" s="102">
        <f t="shared" si="31"/>
        <v>0</v>
      </c>
      <c r="F381" s="102">
        <f t="shared" si="32"/>
        <v>0</v>
      </c>
      <c r="G381" s="102">
        <f t="shared" si="33"/>
        <v>0</v>
      </c>
    </row>
    <row r="382" spans="1:7">
      <c r="A382" s="102">
        <v>374</v>
      </c>
      <c r="B382" s="102">
        <f t="shared" si="34"/>
        <v>0</v>
      </c>
      <c r="C382" s="102">
        <f t="shared" si="35"/>
        <v>0</v>
      </c>
      <c r="D382" s="102">
        <f t="shared" si="30"/>
        <v>0</v>
      </c>
      <c r="E382" s="102">
        <f t="shared" si="31"/>
        <v>0</v>
      </c>
      <c r="F382" s="102">
        <f t="shared" si="32"/>
        <v>0</v>
      </c>
      <c r="G382" s="102">
        <f t="shared" si="33"/>
        <v>0</v>
      </c>
    </row>
    <row r="383" spans="1:7">
      <c r="A383" s="102">
        <v>375</v>
      </c>
      <c r="B383" s="102">
        <f t="shared" si="34"/>
        <v>0</v>
      </c>
      <c r="C383" s="102">
        <f t="shared" si="35"/>
        <v>0</v>
      </c>
      <c r="D383" s="102">
        <f t="shared" si="30"/>
        <v>0</v>
      </c>
      <c r="E383" s="102">
        <f t="shared" si="31"/>
        <v>0</v>
      </c>
      <c r="F383" s="102">
        <f t="shared" si="32"/>
        <v>0</v>
      </c>
      <c r="G383" s="102">
        <f t="shared" si="33"/>
        <v>0</v>
      </c>
    </row>
    <row r="384" spans="1:7">
      <c r="A384" s="102">
        <v>376</v>
      </c>
      <c r="B384" s="102">
        <f t="shared" si="34"/>
        <v>0</v>
      </c>
      <c r="C384" s="102">
        <f t="shared" si="35"/>
        <v>0</v>
      </c>
      <c r="D384" s="102">
        <f t="shared" si="30"/>
        <v>0</v>
      </c>
      <c r="E384" s="102">
        <f t="shared" si="31"/>
        <v>0</v>
      </c>
      <c r="F384" s="102">
        <f t="shared" si="32"/>
        <v>0</v>
      </c>
      <c r="G384" s="102">
        <f t="shared" si="33"/>
        <v>0</v>
      </c>
    </row>
    <row r="385" spans="1:7">
      <c r="A385" s="102">
        <v>377</v>
      </c>
      <c r="B385" s="102">
        <f t="shared" si="34"/>
        <v>0</v>
      </c>
      <c r="C385" s="102">
        <f t="shared" si="35"/>
        <v>0</v>
      </c>
      <c r="D385" s="102">
        <f t="shared" si="30"/>
        <v>0</v>
      </c>
      <c r="E385" s="102">
        <f t="shared" si="31"/>
        <v>0</v>
      </c>
      <c r="F385" s="102">
        <f t="shared" si="32"/>
        <v>0</v>
      </c>
      <c r="G385" s="102">
        <f t="shared" si="33"/>
        <v>0</v>
      </c>
    </row>
    <row r="386" spans="1:7">
      <c r="A386" s="102">
        <v>378</v>
      </c>
      <c r="B386" s="102">
        <f t="shared" si="34"/>
        <v>0</v>
      </c>
      <c r="C386" s="102">
        <f t="shared" si="35"/>
        <v>0</v>
      </c>
      <c r="D386" s="102">
        <f t="shared" si="30"/>
        <v>0</v>
      </c>
      <c r="E386" s="102">
        <f t="shared" si="31"/>
        <v>0</v>
      </c>
      <c r="F386" s="102">
        <f t="shared" si="32"/>
        <v>0</v>
      </c>
      <c r="G386" s="102">
        <f t="shared" si="33"/>
        <v>0</v>
      </c>
    </row>
    <row r="387" spans="1:7">
      <c r="A387" s="102">
        <v>379</v>
      </c>
      <c r="B387" s="102">
        <f t="shared" si="34"/>
        <v>0</v>
      </c>
      <c r="C387" s="102">
        <f t="shared" si="35"/>
        <v>0</v>
      </c>
      <c r="D387" s="102">
        <f t="shared" si="30"/>
        <v>0</v>
      </c>
      <c r="E387" s="102">
        <f t="shared" si="31"/>
        <v>0</v>
      </c>
      <c r="F387" s="102">
        <f t="shared" si="32"/>
        <v>0</v>
      </c>
      <c r="G387" s="102">
        <f t="shared" si="33"/>
        <v>0</v>
      </c>
    </row>
    <row r="388" spans="1:7">
      <c r="A388" s="102">
        <v>380</v>
      </c>
      <c r="B388" s="102">
        <f t="shared" si="34"/>
        <v>0</v>
      </c>
      <c r="C388" s="102">
        <f t="shared" si="35"/>
        <v>0</v>
      </c>
      <c r="D388" s="102">
        <f t="shared" si="30"/>
        <v>0</v>
      </c>
      <c r="E388" s="102">
        <f t="shared" si="31"/>
        <v>0</v>
      </c>
      <c r="F388" s="102">
        <f t="shared" si="32"/>
        <v>0</v>
      </c>
      <c r="G388" s="102">
        <f t="shared" si="33"/>
        <v>0</v>
      </c>
    </row>
    <row r="389" spans="1:7">
      <c r="A389" s="102">
        <v>381</v>
      </c>
      <c r="B389" s="102">
        <f t="shared" si="34"/>
        <v>0</v>
      </c>
      <c r="C389" s="102">
        <f t="shared" si="35"/>
        <v>0</v>
      </c>
      <c r="D389" s="102">
        <f t="shared" si="30"/>
        <v>0</v>
      </c>
      <c r="E389" s="102">
        <f t="shared" si="31"/>
        <v>0</v>
      </c>
      <c r="F389" s="102">
        <f t="shared" si="32"/>
        <v>0</v>
      </c>
      <c r="G389" s="102">
        <f t="shared" si="33"/>
        <v>0</v>
      </c>
    </row>
    <row r="390" spans="1:7">
      <c r="A390" s="102">
        <v>382</v>
      </c>
      <c r="B390" s="102">
        <f t="shared" si="34"/>
        <v>0</v>
      </c>
      <c r="C390" s="102">
        <f t="shared" si="35"/>
        <v>0</v>
      </c>
      <c r="D390" s="102">
        <f t="shared" si="30"/>
        <v>0</v>
      </c>
      <c r="E390" s="102">
        <f t="shared" si="31"/>
        <v>0</v>
      </c>
      <c r="F390" s="102">
        <f t="shared" si="32"/>
        <v>0</v>
      </c>
      <c r="G390" s="102">
        <f t="shared" si="33"/>
        <v>0</v>
      </c>
    </row>
    <row r="391" spans="1:7">
      <c r="A391" s="102">
        <v>383</v>
      </c>
      <c r="B391" s="102">
        <f t="shared" si="34"/>
        <v>0</v>
      </c>
      <c r="C391" s="102">
        <f t="shared" si="35"/>
        <v>0</v>
      </c>
      <c r="D391" s="102">
        <f t="shared" si="30"/>
        <v>0</v>
      </c>
      <c r="E391" s="102">
        <f t="shared" si="31"/>
        <v>0</v>
      </c>
      <c r="F391" s="102">
        <f t="shared" si="32"/>
        <v>0</v>
      </c>
      <c r="G391" s="102">
        <f t="shared" si="33"/>
        <v>0</v>
      </c>
    </row>
    <row r="392" spans="1:7">
      <c r="A392" s="102">
        <v>384</v>
      </c>
      <c r="B392" s="102">
        <f t="shared" si="34"/>
        <v>0</v>
      </c>
      <c r="C392" s="102">
        <f t="shared" si="35"/>
        <v>0</v>
      </c>
      <c r="D392" s="102">
        <f t="shared" ref="D392:D455" si="36">IF(D$6,HYPGEOMDIST($A392,$A$5,D$4,$A$2),#N/A)</f>
        <v>0</v>
      </c>
      <c r="E392" s="102">
        <f t="shared" ref="E392:E455" si="37">IF(E$6,NORMDIST($A392,$A$5*D$4/$A$2,SQRT( $A$5*D$4/$A$2*($A$2-D$4)/$A$2*($A$2-$A$5)/($A$2-1)),FALSE),#N/A)</f>
        <v>0</v>
      </c>
      <c r="F392" s="102">
        <f t="shared" ref="F392:F455" si="38">IF(F$6,HYPGEOMDIST($A392,$A$5,F$4,$A$2),#N/A)</f>
        <v>0</v>
      </c>
      <c r="G392" s="102">
        <f t="shared" ref="G392:G455" si="39">IF(G$6,NORMDIST($A392,$A$5*F$4/$A$2,SQRT( $A$5*F$4/$A$2*($A$2-F$4)/$A$2*($A$2-$A$5)/($A$2-1)),FALSE),#N/A)</f>
        <v>0</v>
      </c>
    </row>
    <row r="393" spans="1:7">
      <c r="A393" s="102">
        <v>385</v>
      </c>
      <c r="B393" s="102">
        <f t="shared" ref="B393:B456" si="40">IF(B$6,HYPGEOMDIST($A393,$A$5,B$4,$A$2),#N/A)</f>
        <v>0</v>
      </c>
      <c r="C393" s="102">
        <f t="shared" ref="C393:C456" si="41">IF(C$6,NORMDIST($A393,$A$5*B$4/$A$2,SQRT( $A$5*B$4/$A$2*($A$2-B$4)/$A$2*($A$2-$A$5)/($A$2-1)),FALSE),#N/A)</f>
        <v>0</v>
      </c>
      <c r="D393" s="102">
        <f t="shared" si="36"/>
        <v>0</v>
      </c>
      <c r="E393" s="102">
        <f t="shared" si="37"/>
        <v>0</v>
      </c>
      <c r="F393" s="102">
        <f t="shared" si="38"/>
        <v>0</v>
      </c>
      <c r="G393" s="102">
        <f t="shared" si="39"/>
        <v>0</v>
      </c>
    </row>
    <row r="394" spans="1:7">
      <c r="A394" s="102">
        <v>386</v>
      </c>
      <c r="B394" s="102">
        <f t="shared" si="40"/>
        <v>0</v>
      </c>
      <c r="C394" s="102">
        <f t="shared" si="41"/>
        <v>0</v>
      </c>
      <c r="D394" s="102">
        <f t="shared" si="36"/>
        <v>0</v>
      </c>
      <c r="E394" s="102">
        <f t="shared" si="37"/>
        <v>0</v>
      </c>
      <c r="F394" s="102">
        <f t="shared" si="38"/>
        <v>0</v>
      </c>
      <c r="G394" s="102">
        <f t="shared" si="39"/>
        <v>0</v>
      </c>
    </row>
    <row r="395" spans="1:7">
      <c r="A395" s="102">
        <v>387</v>
      </c>
      <c r="B395" s="102">
        <f t="shared" si="40"/>
        <v>0</v>
      </c>
      <c r="C395" s="102">
        <f t="shared" si="41"/>
        <v>0</v>
      </c>
      <c r="D395" s="102">
        <f t="shared" si="36"/>
        <v>0</v>
      </c>
      <c r="E395" s="102">
        <f t="shared" si="37"/>
        <v>0</v>
      </c>
      <c r="F395" s="102">
        <f t="shared" si="38"/>
        <v>0</v>
      </c>
      <c r="G395" s="102">
        <f t="shared" si="39"/>
        <v>0</v>
      </c>
    </row>
    <row r="396" spans="1:7">
      <c r="A396" s="102">
        <v>388</v>
      </c>
      <c r="B396" s="102">
        <f t="shared" si="40"/>
        <v>0</v>
      </c>
      <c r="C396" s="102">
        <f t="shared" si="41"/>
        <v>0</v>
      </c>
      <c r="D396" s="102">
        <f t="shared" si="36"/>
        <v>0</v>
      </c>
      <c r="E396" s="102">
        <f t="shared" si="37"/>
        <v>0</v>
      </c>
      <c r="F396" s="102">
        <f t="shared" si="38"/>
        <v>0</v>
      </c>
      <c r="G396" s="102">
        <f t="shared" si="39"/>
        <v>0</v>
      </c>
    </row>
    <row r="397" spans="1:7">
      <c r="A397" s="102">
        <v>389</v>
      </c>
      <c r="B397" s="102">
        <f t="shared" si="40"/>
        <v>0</v>
      </c>
      <c r="C397" s="102">
        <f t="shared" si="41"/>
        <v>0</v>
      </c>
      <c r="D397" s="102">
        <f t="shared" si="36"/>
        <v>0</v>
      </c>
      <c r="E397" s="102">
        <f t="shared" si="37"/>
        <v>0</v>
      </c>
      <c r="F397" s="102">
        <f t="shared" si="38"/>
        <v>0</v>
      </c>
      <c r="G397" s="102">
        <f t="shared" si="39"/>
        <v>0</v>
      </c>
    </row>
    <row r="398" spans="1:7">
      <c r="A398" s="102">
        <v>390</v>
      </c>
      <c r="B398" s="102">
        <f t="shared" si="40"/>
        <v>0</v>
      </c>
      <c r="C398" s="102">
        <f t="shared" si="41"/>
        <v>0</v>
      </c>
      <c r="D398" s="102">
        <f t="shared" si="36"/>
        <v>0</v>
      </c>
      <c r="E398" s="102">
        <f t="shared" si="37"/>
        <v>0</v>
      </c>
      <c r="F398" s="102">
        <f t="shared" si="38"/>
        <v>0</v>
      </c>
      <c r="G398" s="102">
        <f t="shared" si="39"/>
        <v>0</v>
      </c>
    </row>
    <row r="399" spans="1:7">
      <c r="A399" s="102">
        <v>391</v>
      </c>
      <c r="B399" s="102">
        <f t="shared" si="40"/>
        <v>0</v>
      </c>
      <c r="C399" s="102">
        <f t="shared" si="41"/>
        <v>0</v>
      </c>
      <c r="D399" s="102">
        <f t="shared" si="36"/>
        <v>0</v>
      </c>
      <c r="E399" s="102">
        <f t="shared" si="37"/>
        <v>0</v>
      </c>
      <c r="F399" s="102">
        <f t="shared" si="38"/>
        <v>0</v>
      </c>
      <c r="G399" s="102">
        <f t="shared" si="39"/>
        <v>0</v>
      </c>
    </row>
    <row r="400" spans="1:7">
      <c r="A400" s="102">
        <v>392</v>
      </c>
      <c r="B400" s="102">
        <f t="shared" si="40"/>
        <v>0</v>
      </c>
      <c r="C400" s="102">
        <f t="shared" si="41"/>
        <v>0</v>
      </c>
      <c r="D400" s="102">
        <f t="shared" si="36"/>
        <v>0</v>
      </c>
      <c r="E400" s="102">
        <f t="shared" si="37"/>
        <v>0</v>
      </c>
      <c r="F400" s="102">
        <f t="shared" si="38"/>
        <v>0</v>
      </c>
      <c r="G400" s="102">
        <f t="shared" si="39"/>
        <v>0</v>
      </c>
    </row>
    <row r="401" spans="1:7">
      <c r="A401" s="102">
        <v>393</v>
      </c>
      <c r="B401" s="102">
        <f t="shared" si="40"/>
        <v>0</v>
      </c>
      <c r="C401" s="102">
        <f t="shared" si="41"/>
        <v>0</v>
      </c>
      <c r="D401" s="102">
        <f t="shared" si="36"/>
        <v>0</v>
      </c>
      <c r="E401" s="102">
        <f t="shared" si="37"/>
        <v>0</v>
      </c>
      <c r="F401" s="102">
        <f t="shared" si="38"/>
        <v>0</v>
      </c>
      <c r="G401" s="102">
        <f t="shared" si="39"/>
        <v>0</v>
      </c>
    </row>
    <row r="402" spans="1:7">
      <c r="A402" s="102">
        <v>394</v>
      </c>
      <c r="B402" s="102">
        <f t="shared" si="40"/>
        <v>0</v>
      </c>
      <c r="C402" s="102">
        <f t="shared" si="41"/>
        <v>0</v>
      </c>
      <c r="D402" s="102">
        <f t="shared" si="36"/>
        <v>0</v>
      </c>
      <c r="E402" s="102">
        <f t="shared" si="37"/>
        <v>0</v>
      </c>
      <c r="F402" s="102">
        <f t="shared" si="38"/>
        <v>0</v>
      </c>
      <c r="G402" s="102">
        <f t="shared" si="39"/>
        <v>0</v>
      </c>
    </row>
    <row r="403" spans="1:7">
      <c r="A403" s="102">
        <v>395</v>
      </c>
      <c r="B403" s="102">
        <f t="shared" si="40"/>
        <v>0</v>
      </c>
      <c r="C403" s="102">
        <f t="shared" si="41"/>
        <v>0</v>
      </c>
      <c r="D403" s="102">
        <f t="shared" si="36"/>
        <v>0</v>
      </c>
      <c r="E403" s="102">
        <f t="shared" si="37"/>
        <v>0</v>
      </c>
      <c r="F403" s="102">
        <f t="shared" si="38"/>
        <v>0</v>
      </c>
      <c r="G403" s="102">
        <f t="shared" si="39"/>
        <v>0</v>
      </c>
    </row>
    <row r="404" spans="1:7">
      <c r="A404" s="102">
        <v>396</v>
      </c>
      <c r="B404" s="102">
        <f t="shared" si="40"/>
        <v>0</v>
      </c>
      <c r="C404" s="102">
        <f t="shared" si="41"/>
        <v>0</v>
      </c>
      <c r="D404" s="102">
        <f t="shared" si="36"/>
        <v>0</v>
      </c>
      <c r="E404" s="102">
        <f t="shared" si="37"/>
        <v>0</v>
      </c>
      <c r="F404" s="102">
        <f t="shared" si="38"/>
        <v>0</v>
      </c>
      <c r="G404" s="102">
        <f t="shared" si="39"/>
        <v>0</v>
      </c>
    </row>
    <row r="405" spans="1:7">
      <c r="A405" s="102">
        <v>397</v>
      </c>
      <c r="B405" s="102">
        <f t="shared" si="40"/>
        <v>0</v>
      </c>
      <c r="C405" s="102">
        <f t="shared" si="41"/>
        <v>0</v>
      </c>
      <c r="D405" s="102">
        <f t="shared" si="36"/>
        <v>0</v>
      </c>
      <c r="E405" s="102">
        <f t="shared" si="37"/>
        <v>0</v>
      </c>
      <c r="F405" s="102">
        <f t="shared" si="38"/>
        <v>0</v>
      </c>
      <c r="G405" s="102">
        <f t="shared" si="39"/>
        <v>0</v>
      </c>
    </row>
    <row r="406" spans="1:7">
      <c r="A406" s="102">
        <v>398</v>
      </c>
      <c r="B406" s="102">
        <f t="shared" si="40"/>
        <v>0</v>
      </c>
      <c r="C406" s="102">
        <f t="shared" si="41"/>
        <v>0</v>
      </c>
      <c r="D406" s="102">
        <f t="shared" si="36"/>
        <v>0</v>
      </c>
      <c r="E406" s="102">
        <f t="shared" si="37"/>
        <v>0</v>
      </c>
      <c r="F406" s="102">
        <f t="shared" si="38"/>
        <v>0</v>
      </c>
      <c r="G406" s="102">
        <f t="shared" si="39"/>
        <v>0</v>
      </c>
    </row>
    <row r="407" spans="1:7">
      <c r="A407" s="102">
        <v>399</v>
      </c>
      <c r="B407" s="102">
        <f t="shared" si="40"/>
        <v>0</v>
      </c>
      <c r="C407" s="102">
        <f t="shared" si="41"/>
        <v>0</v>
      </c>
      <c r="D407" s="102">
        <f t="shared" si="36"/>
        <v>0</v>
      </c>
      <c r="E407" s="102">
        <f t="shared" si="37"/>
        <v>0</v>
      </c>
      <c r="F407" s="102">
        <f t="shared" si="38"/>
        <v>0</v>
      </c>
      <c r="G407" s="102">
        <f t="shared" si="39"/>
        <v>0</v>
      </c>
    </row>
    <row r="408" spans="1:7">
      <c r="A408" s="102">
        <v>400</v>
      </c>
      <c r="B408" s="102">
        <f t="shared" si="40"/>
        <v>0</v>
      </c>
      <c r="C408" s="102">
        <f t="shared" si="41"/>
        <v>0</v>
      </c>
      <c r="D408" s="102">
        <f t="shared" si="36"/>
        <v>0</v>
      </c>
      <c r="E408" s="102">
        <f t="shared" si="37"/>
        <v>0</v>
      </c>
      <c r="F408" s="102">
        <f t="shared" si="38"/>
        <v>0</v>
      </c>
      <c r="G408" s="102">
        <f t="shared" si="39"/>
        <v>0</v>
      </c>
    </row>
    <row r="409" spans="1:7">
      <c r="A409" s="102">
        <v>401</v>
      </c>
      <c r="B409" s="102">
        <f t="shared" si="40"/>
        <v>0</v>
      </c>
      <c r="C409" s="102">
        <f t="shared" si="41"/>
        <v>0</v>
      </c>
      <c r="D409" s="102">
        <f t="shared" si="36"/>
        <v>0</v>
      </c>
      <c r="E409" s="102">
        <f t="shared" si="37"/>
        <v>0</v>
      </c>
      <c r="F409" s="102">
        <f t="shared" si="38"/>
        <v>0</v>
      </c>
      <c r="G409" s="102">
        <f t="shared" si="39"/>
        <v>0</v>
      </c>
    </row>
    <row r="410" spans="1:7">
      <c r="A410" s="102">
        <v>402</v>
      </c>
      <c r="B410" s="102">
        <f t="shared" si="40"/>
        <v>0</v>
      </c>
      <c r="C410" s="102">
        <f t="shared" si="41"/>
        <v>0</v>
      </c>
      <c r="D410" s="102">
        <f t="shared" si="36"/>
        <v>0</v>
      </c>
      <c r="E410" s="102">
        <f t="shared" si="37"/>
        <v>0</v>
      </c>
      <c r="F410" s="102">
        <f t="shared" si="38"/>
        <v>0</v>
      </c>
      <c r="G410" s="102">
        <f t="shared" si="39"/>
        <v>0</v>
      </c>
    </row>
    <row r="411" spans="1:7">
      <c r="A411" s="102">
        <v>403</v>
      </c>
      <c r="B411" s="102">
        <f t="shared" si="40"/>
        <v>0</v>
      </c>
      <c r="C411" s="102">
        <f t="shared" si="41"/>
        <v>0</v>
      </c>
      <c r="D411" s="102">
        <f t="shared" si="36"/>
        <v>0</v>
      </c>
      <c r="E411" s="102">
        <f t="shared" si="37"/>
        <v>0</v>
      </c>
      <c r="F411" s="102">
        <f t="shared" si="38"/>
        <v>0</v>
      </c>
      <c r="G411" s="102">
        <f t="shared" si="39"/>
        <v>0</v>
      </c>
    </row>
    <row r="412" spans="1:7">
      <c r="A412" s="102">
        <v>404</v>
      </c>
      <c r="B412" s="102">
        <f t="shared" si="40"/>
        <v>0</v>
      </c>
      <c r="C412" s="102">
        <f t="shared" si="41"/>
        <v>0</v>
      </c>
      <c r="D412" s="102">
        <f t="shared" si="36"/>
        <v>0</v>
      </c>
      <c r="E412" s="102">
        <f t="shared" si="37"/>
        <v>0</v>
      </c>
      <c r="F412" s="102">
        <f t="shared" si="38"/>
        <v>0</v>
      </c>
      <c r="G412" s="102">
        <f t="shared" si="39"/>
        <v>0</v>
      </c>
    </row>
    <row r="413" spans="1:7">
      <c r="A413" s="102">
        <v>405</v>
      </c>
      <c r="B413" s="102">
        <f t="shared" si="40"/>
        <v>0</v>
      </c>
      <c r="C413" s="102">
        <f t="shared" si="41"/>
        <v>0</v>
      </c>
      <c r="D413" s="102">
        <f t="shared" si="36"/>
        <v>0</v>
      </c>
      <c r="E413" s="102">
        <f t="shared" si="37"/>
        <v>0</v>
      </c>
      <c r="F413" s="102">
        <f t="shared" si="38"/>
        <v>0</v>
      </c>
      <c r="G413" s="102">
        <f t="shared" si="39"/>
        <v>0</v>
      </c>
    </row>
    <row r="414" spans="1:7">
      <c r="A414" s="102">
        <v>406</v>
      </c>
      <c r="B414" s="102">
        <f t="shared" si="40"/>
        <v>0</v>
      </c>
      <c r="C414" s="102">
        <f t="shared" si="41"/>
        <v>0</v>
      </c>
      <c r="D414" s="102">
        <f t="shared" si="36"/>
        <v>0</v>
      </c>
      <c r="E414" s="102">
        <f t="shared" si="37"/>
        <v>0</v>
      </c>
      <c r="F414" s="102">
        <f t="shared" si="38"/>
        <v>0</v>
      </c>
      <c r="G414" s="102">
        <f t="shared" si="39"/>
        <v>0</v>
      </c>
    </row>
    <row r="415" spans="1:7">
      <c r="A415" s="102">
        <v>407</v>
      </c>
      <c r="B415" s="102">
        <f t="shared" si="40"/>
        <v>0</v>
      </c>
      <c r="C415" s="102">
        <f t="shared" si="41"/>
        <v>0</v>
      </c>
      <c r="D415" s="102">
        <f t="shared" si="36"/>
        <v>0</v>
      </c>
      <c r="E415" s="102">
        <f t="shared" si="37"/>
        <v>0</v>
      </c>
      <c r="F415" s="102">
        <f t="shared" si="38"/>
        <v>0</v>
      </c>
      <c r="G415" s="102">
        <f t="shared" si="39"/>
        <v>0</v>
      </c>
    </row>
    <row r="416" spans="1:7">
      <c r="A416" s="102">
        <v>408</v>
      </c>
      <c r="B416" s="102">
        <f t="shared" si="40"/>
        <v>0</v>
      </c>
      <c r="C416" s="102">
        <f t="shared" si="41"/>
        <v>0</v>
      </c>
      <c r="D416" s="102">
        <f t="shared" si="36"/>
        <v>0</v>
      </c>
      <c r="E416" s="102">
        <f t="shared" si="37"/>
        <v>0</v>
      </c>
      <c r="F416" s="102">
        <f t="shared" si="38"/>
        <v>0</v>
      </c>
      <c r="G416" s="102">
        <f t="shared" si="39"/>
        <v>0</v>
      </c>
    </row>
    <row r="417" spans="1:7">
      <c r="A417" s="102">
        <v>409</v>
      </c>
      <c r="B417" s="102">
        <f t="shared" si="40"/>
        <v>0</v>
      </c>
      <c r="C417" s="102">
        <f t="shared" si="41"/>
        <v>0</v>
      </c>
      <c r="D417" s="102">
        <f t="shared" si="36"/>
        <v>0</v>
      </c>
      <c r="E417" s="102">
        <f t="shared" si="37"/>
        <v>0</v>
      </c>
      <c r="F417" s="102">
        <f t="shared" si="38"/>
        <v>0</v>
      </c>
      <c r="G417" s="102">
        <f t="shared" si="39"/>
        <v>0</v>
      </c>
    </row>
    <row r="418" spans="1:7">
      <c r="A418" s="102">
        <v>410</v>
      </c>
      <c r="B418" s="102">
        <f t="shared" si="40"/>
        <v>0</v>
      </c>
      <c r="C418" s="102">
        <f t="shared" si="41"/>
        <v>0</v>
      </c>
      <c r="D418" s="102">
        <f t="shared" si="36"/>
        <v>0</v>
      </c>
      <c r="E418" s="102">
        <f t="shared" si="37"/>
        <v>0</v>
      </c>
      <c r="F418" s="102">
        <f t="shared" si="38"/>
        <v>0</v>
      </c>
      <c r="G418" s="102">
        <f t="shared" si="39"/>
        <v>0</v>
      </c>
    </row>
    <row r="419" spans="1:7">
      <c r="A419" s="102">
        <v>411</v>
      </c>
      <c r="B419" s="102">
        <f t="shared" si="40"/>
        <v>0</v>
      </c>
      <c r="C419" s="102">
        <f t="shared" si="41"/>
        <v>0</v>
      </c>
      <c r="D419" s="102">
        <f t="shared" si="36"/>
        <v>0</v>
      </c>
      <c r="E419" s="102">
        <f t="shared" si="37"/>
        <v>0</v>
      </c>
      <c r="F419" s="102">
        <f t="shared" si="38"/>
        <v>0</v>
      </c>
      <c r="G419" s="102">
        <f t="shared" si="39"/>
        <v>0</v>
      </c>
    </row>
    <row r="420" spans="1:7">
      <c r="A420" s="102">
        <v>412</v>
      </c>
      <c r="B420" s="102">
        <f t="shared" si="40"/>
        <v>0</v>
      </c>
      <c r="C420" s="102">
        <f t="shared" si="41"/>
        <v>0</v>
      </c>
      <c r="D420" s="102">
        <f t="shared" si="36"/>
        <v>0</v>
      </c>
      <c r="E420" s="102">
        <f t="shared" si="37"/>
        <v>0</v>
      </c>
      <c r="F420" s="102">
        <f t="shared" si="38"/>
        <v>0</v>
      </c>
      <c r="G420" s="102">
        <f t="shared" si="39"/>
        <v>0</v>
      </c>
    </row>
    <row r="421" spans="1:7">
      <c r="A421" s="102">
        <v>413</v>
      </c>
      <c r="B421" s="102">
        <f t="shared" si="40"/>
        <v>0</v>
      </c>
      <c r="C421" s="102">
        <f t="shared" si="41"/>
        <v>0</v>
      </c>
      <c r="D421" s="102">
        <f t="shared" si="36"/>
        <v>0</v>
      </c>
      <c r="E421" s="102">
        <f t="shared" si="37"/>
        <v>0</v>
      </c>
      <c r="F421" s="102">
        <f t="shared" si="38"/>
        <v>0</v>
      </c>
      <c r="G421" s="102">
        <f t="shared" si="39"/>
        <v>0</v>
      </c>
    </row>
    <row r="422" spans="1:7">
      <c r="A422" s="102">
        <v>414</v>
      </c>
      <c r="B422" s="102">
        <f t="shared" si="40"/>
        <v>0</v>
      </c>
      <c r="C422" s="102">
        <f t="shared" si="41"/>
        <v>0</v>
      </c>
      <c r="D422" s="102">
        <f t="shared" si="36"/>
        <v>0</v>
      </c>
      <c r="E422" s="102">
        <f t="shared" si="37"/>
        <v>0</v>
      </c>
      <c r="F422" s="102">
        <f t="shared" si="38"/>
        <v>0</v>
      </c>
      <c r="G422" s="102">
        <f t="shared" si="39"/>
        <v>0</v>
      </c>
    </row>
    <row r="423" spans="1:7">
      <c r="A423" s="102">
        <v>415</v>
      </c>
      <c r="B423" s="102">
        <f t="shared" si="40"/>
        <v>0</v>
      </c>
      <c r="C423" s="102">
        <f t="shared" si="41"/>
        <v>0</v>
      </c>
      <c r="D423" s="102">
        <f t="shared" si="36"/>
        <v>0</v>
      </c>
      <c r="E423" s="102">
        <f t="shared" si="37"/>
        <v>0</v>
      </c>
      <c r="F423" s="102">
        <f t="shared" si="38"/>
        <v>0</v>
      </c>
      <c r="G423" s="102">
        <f t="shared" si="39"/>
        <v>0</v>
      </c>
    </row>
    <row r="424" spans="1:7">
      <c r="A424" s="102">
        <v>416</v>
      </c>
      <c r="B424" s="102">
        <f t="shared" si="40"/>
        <v>0</v>
      </c>
      <c r="C424" s="102">
        <f t="shared" si="41"/>
        <v>0</v>
      </c>
      <c r="D424" s="102">
        <f t="shared" si="36"/>
        <v>0</v>
      </c>
      <c r="E424" s="102">
        <f t="shared" si="37"/>
        <v>0</v>
      </c>
      <c r="F424" s="102">
        <f t="shared" si="38"/>
        <v>0</v>
      </c>
      <c r="G424" s="102">
        <f t="shared" si="39"/>
        <v>0</v>
      </c>
    </row>
    <row r="425" spans="1:7">
      <c r="A425" s="102">
        <v>417</v>
      </c>
      <c r="B425" s="102">
        <f t="shared" si="40"/>
        <v>0</v>
      </c>
      <c r="C425" s="102">
        <f t="shared" si="41"/>
        <v>0</v>
      </c>
      <c r="D425" s="102">
        <f t="shared" si="36"/>
        <v>0</v>
      </c>
      <c r="E425" s="102">
        <f t="shared" si="37"/>
        <v>0</v>
      </c>
      <c r="F425" s="102">
        <f t="shared" si="38"/>
        <v>0</v>
      </c>
      <c r="G425" s="102">
        <f t="shared" si="39"/>
        <v>0</v>
      </c>
    </row>
    <row r="426" spans="1:7">
      <c r="A426" s="102">
        <v>418</v>
      </c>
      <c r="B426" s="102">
        <f t="shared" si="40"/>
        <v>0</v>
      </c>
      <c r="C426" s="102">
        <f t="shared" si="41"/>
        <v>0</v>
      </c>
      <c r="D426" s="102">
        <f t="shared" si="36"/>
        <v>0</v>
      </c>
      <c r="E426" s="102">
        <f t="shared" si="37"/>
        <v>0</v>
      </c>
      <c r="F426" s="102">
        <f t="shared" si="38"/>
        <v>0</v>
      </c>
      <c r="G426" s="102">
        <f t="shared" si="39"/>
        <v>0</v>
      </c>
    </row>
    <row r="427" spans="1:7">
      <c r="A427" s="102">
        <v>419</v>
      </c>
      <c r="B427" s="102">
        <f t="shared" si="40"/>
        <v>0</v>
      </c>
      <c r="C427" s="102">
        <f t="shared" si="41"/>
        <v>0</v>
      </c>
      <c r="D427" s="102">
        <f t="shared" si="36"/>
        <v>0</v>
      </c>
      <c r="E427" s="102">
        <f t="shared" si="37"/>
        <v>0</v>
      </c>
      <c r="F427" s="102">
        <f t="shared" si="38"/>
        <v>0</v>
      </c>
      <c r="G427" s="102">
        <f t="shared" si="39"/>
        <v>0</v>
      </c>
    </row>
    <row r="428" spans="1:7">
      <c r="A428" s="102">
        <v>420</v>
      </c>
      <c r="B428" s="102">
        <f t="shared" si="40"/>
        <v>0</v>
      </c>
      <c r="C428" s="102">
        <f t="shared" si="41"/>
        <v>0</v>
      </c>
      <c r="D428" s="102">
        <f t="shared" si="36"/>
        <v>0</v>
      </c>
      <c r="E428" s="102">
        <f t="shared" si="37"/>
        <v>0</v>
      </c>
      <c r="F428" s="102">
        <f t="shared" si="38"/>
        <v>0</v>
      </c>
      <c r="G428" s="102">
        <f t="shared" si="39"/>
        <v>0</v>
      </c>
    </row>
    <row r="429" spans="1:7">
      <c r="A429" s="102">
        <v>421</v>
      </c>
      <c r="B429" s="102">
        <f t="shared" si="40"/>
        <v>0</v>
      </c>
      <c r="C429" s="102">
        <f t="shared" si="41"/>
        <v>0</v>
      </c>
      <c r="D429" s="102">
        <f t="shared" si="36"/>
        <v>0</v>
      </c>
      <c r="E429" s="102">
        <f t="shared" si="37"/>
        <v>0</v>
      </c>
      <c r="F429" s="102">
        <f t="shared" si="38"/>
        <v>0</v>
      </c>
      <c r="G429" s="102">
        <f t="shared" si="39"/>
        <v>0</v>
      </c>
    </row>
    <row r="430" spans="1:7">
      <c r="A430" s="102">
        <v>422</v>
      </c>
      <c r="B430" s="102">
        <f t="shared" si="40"/>
        <v>0</v>
      </c>
      <c r="C430" s="102">
        <f t="shared" si="41"/>
        <v>0</v>
      </c>
      <c r="D430" s="102">
        <f t="shared" si="36"/>
        <v>0</v>
      </c>
      <c r="E430" s="102">
        <f t="shared" si="37"/>
        <v>0</v>
      </c>
      <c r="F430" s="102">
        <f t="shared" si="38"/>
        <v>0</v>
      </c>
      <c r="G430" s="102">
        <f t="shared" si="39"/>
        <v>0</v>
      </c>
    </row>
    <row r="431" spans="1:7">
      <c r="A431" s="102">
        <v>423</v>
      </c>
      <c r="B431" s="102">
        <f t="shared" si="40"/>
        <v>0</v>
      </c>
      <c r="C431" s="102">
        <f t="shared" si="41"/>
        <v>0</v>
      </c>
      <c r="D431" s="102">
        <f t="shared" si="36"/>
        <v>0</v>
      </c>
      <c r="E431" s="102">
        <f t="shared" si="37"/>
        <v>0</v>
      </c>
      <c r="F431" s="102">
        <f t="shared" si="38"/>
        <v>0</v>
      </c>
      <c r="G431" s="102">
        <f t="shared" si="39"/>
        <v>0</v>
      </c>
    </row>
    <row r="432" spans="1:7">
      <c r="A432" s="102">
        <v>424</v>
      </c>
      <c r="B432" s="102">
        <f t="shared" si="40"/>
        <v>0</v>
      </c>
      <c r="C432" s="102">
        <f t="shared" si="41"/>
        <v>0</v>
      </c>
      <c r="D432" s="102">
        <f t="shared" si="36"/>
        <v>0</v>
      </c>
      <c r="E432" s="102">
        <f t="shared" si="37"/>
        <v>0</v>
      </c>
      <c r="F432" s="102">
        <f t="shared" si="38"/>
        <v>0</v>
      </c>
      <c r="G432" s="102">
        <f t="shared" si="39"/>
        <v>0</v>
      </c>
    </row>
    <row r="433" spans="1:7">
      <c r="A433" s="102">
        <v>425</v>
      </c>
      <c r="B433" s="102">
        <f t="shared" si="40"/>
        <v>0</v>
      </c>
      <c r="C433" s="102">
        <f t="shared" si="41"/>
        <v>0</v>
      </c>
      <c r="D433" s="102">
        <f t="shared" si="36"/>
        <v>0</v>
      </c>
      <c r="E433" s="102">
        <f t="shared" si="37"/>
        <v>0</v>
      </c>
      <c r="F433" s="102">
        <f t="shared" si="38"/>
        <v>0</v>
      </c>
      <c r="G433" s="102">
        <f t="shared" si="39"/>
        <v>0</v>
      </c>
    </row>
    <row r="434" spans="1:7">
      <c r="A434" s="102">
        <v>426</v>
      </c>
      <c r="B434" s="102">
        <f t="shared" si="40"/>
        <v>0</v>
      </c>
      <c r="C434" s="102">
        <f t="shared" si="41"/>
        <v>0</v>
      </c>
      <c r="D434" s="102">
        <f t="shared" si="36"/>
        <v>0</v>
      </c>
      <c r="E434" s="102">
        <f t="shared" si="37"/>
        <v>0</v>
      </c>
      <c r="F434" s="102">
        <f t="shared" si="38"/>
        <v>0</v>
      </c>
      <c r="G434" s="102">
        <f t="shared" si="39"/>
        <v>0</v>
      </c>
    </row>
    <row r="435" spans="1:7">
      <c r="A435" s="102">
        <v>427</v>
      </c>
      <c r="B435" s="102">
        <f t="shared" si="40"/>
        <v>0</v>
      </c>
      <c r="C435" s="102">
        <f t="shared" si="41"/>
        <v>0</v>
      </c>
      <c r="D435" s="102">
        <f t="shared" si="36"/>
        <v>0</v>
      </c>
      <c r="E435" s="102">
        <f t="shared" si="37"/>
        <v>0</v>
      </c>
      <c r="F435" s="102">
        <f t="shared" si="38"/>
        <v>0</v>
      </c>
      <c r="G435" s="102">
        <f t="shared" si="39"/>
        <v>0</v>
      </c>
    </row>
    <row r="436" spans="1:7">
      <c r="A436" s="102">
        <v>428</v>
      </c>
      <c r="B436" s="102">
        <f t="shared" si="40"/>
        <v>0</v>
      </c>
      <c r="C436" s="102">
        <f t="shared" si="41"/>
        <v>0</v>
      </c>
      <c r="D436" s="102">
        <f t="shared" si="36"/>
        <v>0</v>
      </c>
      <c r="E436" s="102">
        <f t="shared" si="37"/>
        <v>0</v>
      </c>
      <c r="F436" s="102">
        <f t="shared" si="38"/>
        <v>0</v>
      </c>
      <c r="G436" s="102">
        <f t="shared" si="39"/>
        <v>0</v>
      </c>
    </row>
    <row r="437" spans="1:7">
      <c r="A437" s="102">
        <v>429</v>
      </c>
      <c r="B437" s="102">
        <f t="shared" si="40"/>
        <v>0</v>
      </c>
      <c r="C437" s="102">
        <f t="shared" si="41"/>
        <v>0</v>
      </c>
      <c r="D437" s="102">
        <f t="shared" si="36"/>
        <v>0</v>
      </c>
      <c r="E437" s="102">
        <f t="shared" si="37"/>
        <v>0</v>
      </c>
      <c r="F437" s="102">
        <f t="shared" si="38"/>
        <v>0</v>
      </c>
      <c r="G437" s="102">
        <f t="shared" si="39"/>
        <v>0</v>
      </c>
    </row>
    <row r="438" spans="1:7">
      <c r="A438" s="102">
        <v>430</v>
      </c>
      <c r="B438" s="102">
        <f t="shared" si="40"/>
        <v>0</v>
      </c>
      <c r="C438" s="102">
        <f t="shared" si="41"/>
        <v>0</v>
      </c>
      <c r="D438" s="102">
        <f t="shared" si="36"/>
        <v>0</v>
      </c>
      <c r="E438" s="102">
        <f t="shared" si="37"/>
        <v>0</v>
      </c>
      <c r="F438" s="102">
        <f t="shared" si="38"/>
        <v>0</v>
      </c>
      <c r="G438" s="102">
        <f t="shared" si="39"/>
        <v>0</v>
      </c>
    </row>
    <row r="439" spans="1:7">
      <c r="A439" s="102">
        <v>431</v>
      </c>
      <c r="B439" s="102">
        <f t="shared" si="40"/>
        <v>0</v>
      </c>
      <c r="C439" s="102">
        <f t="shared" si="41"/>
        <v>0</v>
      </c>
      <c r="D439" s="102">
        <f t="shared" si="36"/>
        <v>0</v>
      </c>
      <c r="E439" s="102">
        <f t="shared" si="37"/>
        <v>0</v>
      </c>
      <c r="F439" s="102">
        <f t="shared" si="38"/>
        <v>0</v>
      </c>
      <c r="G439" s="102">
        <f t="shared" si="39"/>
        <v>0</v>
      </c>
    </row>
    <row r="440" spans="1:7">
      <c r="A440" s="102">
        <v>432</v>
      </c>
      <c r="B440" s="102">
        <f t="shared" si="40"/>
        <v>0</v>
      </c>
      <c r="C440" s="102">
        <f t="shared" si="41"/>
        <v>0</v>
      </c>
      <c r="D440" s="102">
        <f t="shared" si="36"/>
        <v>0</v>
      </c>
      <c r="E440" s="102">
        <f t="shared" si="37"/>
        <v>0</v>
      </c>
      <c r="F440" s="102">
        <f t="shared" si="38"/>
        <v>0</v>
      </c>
      <c r="G440" s="102">
        <f t="shared" si="39"/>
        <v>0</v>
      </c>
    </row>
    <row r="441" spans="1:7">
      <c r="A441" s="102">
        <v>433</v>
      </c>
      <c r="B441" s="102">
        <f t="shared" si="40"/>
        <v>0</v>
      </c>
      <c r="C441" s="102">
        <f t="shared" si="41"/>
        <v>0</v>
      </c>
      <c r="D441" s="102">
        <f t="shared" si="36"/>
        <v>0</v>
      </c>
      <c r="E441" s="102">
        <f t="shared" si="37"/>
        <v>0</v>
      </c>
      <c r="F441" s="102">
        <f t="shared" si="38"/>
        <v>0</v>
      </c>
      <c r="G441" s="102">
        <f t="shared" si="39"/>
        <v>0</v>
      </c>
    </row>
    <row r="442" spans="1:7">
      <c r="A442" s="102">
        <v>434</v>
      </c>
      <c r="B442" s="102">
        <f t="shared" si="40"/>
        <v>0</v>
      </c>
      <c r="C442" s="102">
        <f t="shared" si="41"/>
        <v>0</v>
      </c>
      <c r="D442" s="102">
        <f t="shared" si="36"/>
        <v>0</v>
      </c>
      <c r="E442" s="102">
        <f t="shared" si="37"/>
        <v>0</v>
      </c>
      <c r="F442" s="102">
        <f t="shared" si="38"/>
        <v>0</v>
      </c>
      <c r="G442" s="102">
        <f t="shared" si="39"/>
        <v>0</v>
      </c>
    </row>
    <row r="443" spans="1:7">
      <c r="A443" s="102">
        <v>435</v>
      </c>
      <c r="B443" s="102">
        <f t="shared" si="40"/>
        <v>0</v>
      </c>
      <c r="C443" s="102">
        <f t="shared" si="41"/>
        <v>0</v>
      </c>
      <c r="D443" s="102">
        <f t="shared" si="36"/>
        <v>0</v>
      </c>
      <c r="E443" s="102">
        <f t="shared" si="37"/>
        <v>0</v>
      </c>
      <c r="F443" s="102">
        <f t="shared" si="38"/>
        <v>0</v>
      </c>
      <c r="G443" s="102">
        <f t="shared" si="39"/>
        <v>0</v>
      </c>
    </row>
    <row r="444" spans="1:7">
      <c r="A444" s="102">
        <v>436</v>
      </c>
      <c r="B444" s="102">
        <f t="shared" si="40"/>
        <v>0</v>
      </c>
      <c r="C444" s="102">
        <f t="shared" si="41"/>
        <v>0</v>
      </c>
      <c r="D444" s="102">
        <f t="shared" si="36"/>
        <v>0</v>
      </c>
      <c r="E444" s="102">
        <f t="shared" si="37"/>
        <v>0</v>
      </c>
      <c r="F444" s="102">
        <f t="shared" si="38"/>
        <v>0</v>
      </c>
      <c r="G444" s="102">
        <f t="shared" si="39"/>
        <v>0</v>
      </c>
    </row>
    <row r="445" spans="1:7">
      <c r="A445" s="102">
        <v>437</v>
      </c>
      <c r="B445" s="102">
        <f t="shared" si="40"/>
        <v>0</v>
      </c>
      <c r="C445" s="102">
        <f t="shared" si="41"/>
        <v>0</v>
      </c>
      <c r="D445" s="102">
        <f t="shared" si="36"/>
        <v>0</v>
      </c>
      <c r="E445" s="102">
        <f t="shared" si="37"/>
        <v>0</v>
      </c>
      <c r="F445" s="102">
        <f t="shared" si="38"/>
        <v>0</v>
      </c>
      <c r="G445" s="102">
        <f t="shared" si="39"/>
        <v>0</v>
      </c>
    </row>
    <row r="446" spans="1:7">
      <c r="A446" s="102">
        <v>438</v>
      </c>
      <c r="B446" s="102">
        <f t="shared" si="40"/>
        <v>0</v>
      </c>
      <c r="C446" s="102">
        <f t="shared" si="41"/>
        <v>0</v>
      </c>
      <c r="D446" s="102">
        <f t="shared" si="36"/>
        <v>0</v>
      </c>
      <c r="E446" s="102">
        <f t="shared" si="37"/>
        <v>0</v>
      </c>
      <c r="F446" s="102">
        <f t="shared" si="38"/>
        <v>0</v>
      </c>
      <c r="G446" s="102">
        <f t="shared" si="39"/>
        <v>0</v>
      </c>
    </row>
    <row r="447" spans="1:7">
      <c r="A447" s="102">
        <v>439</v>
      </c>
      <c r="B447" s="102">
        <f t="shared" si="40"/>
        <v>0</v>
      </c>
      <c r="C447" s="102">
        <f t="shared" si="41"/>
        <v>0</v>
      </c>
      <c r="D447" s="102">
        <f t="shared" si="36"/>
        <v>0</v>
      </c>
      <c r="E447" s="102">
        <f t="shared" si="37"/>
        <v>0</v>
      </c>
      <c r="F447" s="102">
        <f t="shared" si="38"/>
        <v>0</v>
      </c>
      <c r="G447" s="102">
        <f t="shared" si="39"/>
        <v>0</v>
      </c>
    </row>
    <row r="448" spans="1:7">
      <c r="A448" s="102">
        <v>440</v>
      </c>
      <c r="B448" s="102">
        <f t="shared" si="40"/>
        <v>0</v>
      </c>
      <c r="C448" s="102">
        <f t="shared" si="41"/>
        <v>0</v>
      </c>
      <c r="D448" s="102">
        <f t="shared" si="36"/>
        <v>0</v>
      </c>
      <c r="E448" s="102">
        <f t="shared" si="37"/>
        <v>0</v>
      </c>
      <c r="F448" s="102">
        <f t="shared" si="38"/>
        <v>0</v>
      </c>
      <c r="G448" s="102">
        <f t="shared" si="39"/>
        <v>0</v>
      </c>
    </row>
    <row r="449" spans="1:7">
      <c r="A449" s="102">
        <v>441</v>
      </c>
      <c r="B449" s="102">
        <f t="shared" si="40"/>
        <v>0</v>
      </c>
      <c r="C449" s="102">
        <f t="shared" si="41"/>
        <v>0</v>
      </c>
      <c r="D449" s="102">
        <f t="shared" si="36"/>
        <v>0</v>
      </c>
      <c r="E449" s="102">
        <f t="shared" si="37"/>
        <v>0</v>
      </c>
      <c r="F449" s="102">
        <f t="shared" si="38"/>
        <v>0</v>
      </c>
      <c r="G449" s="102">
        <f t="shared" si="39"/>
        <v>0</v>
      </c>
    </row>
    <row r="450" spans="1:7">
      <c r="A450" s="102">
        <v>442</v>
      </c>
      <c r="B450" s="102">
        <f t="shared" si="40"/>
        <v>0</v>
      </c>
      <c r="C450" s="102">
        <f t="shared" si="41"/>
        <v>0</v>
      </c>
      <c r="D450" s="102">
        <f t="shared" si="36"/>
        <v>0</v>
      </c>
      <c r="E450" s="102">
        <f t="shared" si="37"/>
        <v>0</v>
      </c>
      <c r="F450" s="102">
        <f t="shared" si="38"/>
        <v>0</v>
      </c>
      <c r="G450" s="102">
        <f t="shared" si="39"/>
        <v>0</v>
      </c>
    </row>
    <row r="451" spans="1:7">
      <c r="A451" s="102">
        <v>443</v>
      </c>
      <c r="B451" s="102">
        <f t="shared" si="40"/>
        <v>0</v>
      </c>
      <c r="C451" s="102">
        <f t="shared" si="41"/>
        <v>0</v>
      </c>
      <c r="D451" s="102">
        <f t="shared" si="36"/>
        <v>0</v>
      </c>
      <c r="E451" s="102">
        <f t="shared" si="37"/>
        <v>0</v>
      </c>
      <c r="F451" s="102">
        <f t="shared" si="38"/>
        <v>0</v>
      </c>
      <c r="G451" s="102">
        <f t="shared" si="39"/>
        <v>0</v>
      </c>
    </row>
    <row r="452" spans="1:7">
      <c r="A452" s="102">
        <v>444</v>
      </c>
      <c r="B452" s="102">
        <f t="shared" si="40"/>
        <v>0</v>
      </c>
      <c r="C452" s="102">
        <f t="shared" si="41"/>
        <v>0</v>
      </c>
      <c r="D452" s="102">
        <f t="shared" si="36"/>
        <v>0</v>
      </c>
      <c r="E452" s="102">
        <f t="shared" si="37"/>
        <v>0</v>
      </c>
      <c r="F452" s="102">
        <f t="shared" si="38"/>
        <v>0</v>
      </c>
      <c r="G452" s="102">
        <f t="shared" si="39"/>
        <v>0</v>
      </c>
    </row>
    <row r="453" spans="1:7">
      <c r="A453" s="102">
        <v>445</v>
      </c>
      <c r="B453" s="102">
        <f t="shared" si="40"/>
        <v>0</v>
      </c>
      <c r="C453" s="102">
        <f t="shared" si="41"/>
        <v>0</v>
      </c>
      <c r="D453" s="102">
        <f t="shared" si="36"/>
        <v>0</v>
      </c>
      <c r="E453" s="102">
        <f t="shared" si="37"/>
        <v>0</v>
      </c>
      <c r="F453" s="102">
        <f t="shared" si="38"/>
        <v>0</v>
      </c>
      <c r="G453" s="102">
        <f t="shared" si="39"/>
        <v>0</v>
      </c>
    </row>
    <row r="454" spans="1:7">
      <c r="A454" s="102">
        <v>446</v>
      </c>
      <c r="B454" s="102">
        <f t="shared" si="40"/>
        <v>0</v>
      </c>
      <c r="C454" s="102">
        <f t="shared" si="41"/>
        <v>0</v>
      </c>
      <c r="D454" s="102">
        <f t="shared" si="36"/>
        <v>0</v>
      </c>
      <c r="E454" s="102">
        <f t="shared" si="37"/>
        <v>0</v>
      </c>
      <c r="F454" s="102">
        <f t="shared" si="38"/>
        <v>0</v>
      </c>
      <c r="G454" s="102">
        <f t="shared" si="39"/>
        <v>0</v>
      </c>
    </row>
    <row r="455" spans="1:7">
      <c r="A455" s="102">
        <v>447</v>
      </c>
      <c r="B455" s="102">
        <f t="shared" si="40"/>
        <v>0</v>
      </c>
      <c r="C455" s="102">
        <f t="shared" si="41"/>
        <v>0</v>
      </c>
      <c r="D455" s="102">
        <f t="shared" si="36"/>
        <v>0</v>
      </c>
      <c r="E455" s="102">
        <f t="shared" si="37"/>
        <v>0</v>
      </c>
      <c r="F455" s="102">
        <f t="shared" si="38"/>
        <v>0</v>
      </c>
      <c r="G455" s="102">
        <f t="shared" si="39"/>
        <v>0</v>
      </c>
    </row>
    <row r="456" spans="1:7">
      <c r="A456" s="102">
        <v>448</v>
      </c>
      <c r="B456" s="102">
        <f t="shared" si="40"/>
        <v>0</v>
      </c>
      <c r="C456" s="102">
        <f t="shared" si="41"/>
        <v>0</v>
      </c>
      <c r="D456" s="102">
        <f t="shared" ref="D456:D519" si="42">IF(D$6,HYPGEOMDIST($A456,$A$5,D$4,$A$2),#N/A)</f>
        <v>0</v>
      </c>
      <c r="E456" s="102">
        <f t="shared" ref="E456:E519" si="43">IF(E$6,NORMDIST($A456,$A$5*D$4/$A$2,SQRT( $A$5*D$4/$A$2*($A$2-D$4)/$A$2*($A$2-$A$5)/($A$2-1)),FALSE),#N/A)</f>
        <v>0</v>
      </c>
      <c r="F456" s="102">
        <f t="shared" ref="F456:F519" si="44">IF(F$6,HYPGEOMDIST($A456,$A$5,F$4,$A$2),#N/A)</f>
        <v>0</v>
      </c>
      <c r="G456" s="102">
        <f t="shared" ref="G456:G519" si="45">IF(G$6,NORMDIST($A456,$A$5*F$4/$A$2,SQRT( $A$5*F$4/$A$2*($A$2-F$4)/$A$2*($A$2-$A$5)/($A$2-1)),FALSE),#N/A)</f>
        <v>0</v>
      </c>
    </row>
    <row r="457" spans="1:7">
      <c r="A457" s="102">
        <v>449</v>
      </c>
      <c r="B457" s="102">
        <f t="shared" ref="B457:B520" si="46">IF(B$6,HYPGEOMDIST($A457,$A$5,B$4,$A$2),#N/A)</f>
        <v>0</v>
      </c>
      <c r="C457" s="102">
        <f t="shared" ref="C457:C520" si="47">IF(C$6,NORMDIST($A457,$A$5*B$4/$A$2,SQRT( $A$5*B$4/$A$2*($A$2-B$4)/$A$2*($A$2-$A$5)/($A$2-1)),FALSE),#N/A)</f>
        <v>0</v>
      </c>
      <c r="D457" s="102">
        <f t="shared" si="42"/>
        <v>0</v>
      </c>
      <c r="E457" s="102">
        <f t="shared" si="43"/>
        <v>0</v>
      </c>
      <c r="F457" s="102">
        <f t="shared" si="44"/>
        <v>0</v>
      </c>
      <c r="G457" s="102">
        <f t="shared" si="45"/>
        <v>0</v>
      </c>
    </row>
    <row r="458" spans="1:7">
      <c r="A458" s="102">
        <v>450</v>
      </c>
      <c r="B458" s="102">
        <f t="shared" si="46"/>
        <v>0</v>
      </c>
      <c r="C458" s="102">
        <f t="shared" si="47"/>
        <v>0</v>
      </c>
      <c r="D458" s="102">
        <f t="shared" si="42"/>
        <v>0</v>
      </c>
      <c r="E458" s="102">
        <f t="shared" si="43"/>
        <v>0</v>
      </c>
      <c r="F458" s="102">
        <f t="shared" si="44"/>
        <v>0</v>
      </c>
      <c r="G458" s="102">
        <f t="shared" si="45"/>
        <v>0</v>
      </c>
    </row>
    <row r="459" spans="1:7">
      <c r="A459" s="102">
        <v>451</v>
      </c>
      <c r="B459" s="102">
        <f t="shared" si="46"/>
        <v>0</v>
      </c>
      <c r="C459" s="102">
        <f t="shared" si="47"/>
        <v>0</v>
      </c>
      <c r="D459" s="102">
        <f t="shared" si="42"/>
        <v>0</v>
      </c>
      <c r="E459" s="102">
        <f t="shared" si="43"/>
        <v>0</v>
      </c>
      <c r="F459" s="102">
        <f t="shared" si="44"/>
        <v>0</v>
      </c>
      <c r="G459" s="102">
        <f t="shared" si="45"/>
        <v>0</v>
      </c>
    </row>
    <row r="460" spans="1:7">
      <c r="A460" s="102">
        <v>452</v>
      </c>
      <c r="B460" s="102">
        <f t="shared" si="46"/>
        <v>0</v>
      </c>
      <c r="C460" s="102">
        <f t="shared" si="47"/>
        <v>0</v>
      </c>
      <c r="D460" s="102">
        <f t="shared" si="42"/>
        <v>0</v>
      </c>
      <c r="E460" s="102">
        <f t="shared" si="43"/>
        <v>0</v>
      </c>
      <c r="F460" s="102">
        <f t="shared" si="44"/>
        <v>0</v>
      </c>
      <c r="G460" s="102">
        <f t="shared" si="45"/>
        <v>0</v>
      </c>
    </row>
    <row r="461" spans="1:7">
      <c r="A461" s="102">
        <v>453</v>
      </c>
      <c r="B461" s="102">
        <f t="shared" si="46"/>
        <v>0</v>
      </c>
      <c r="C461" s="102">
        <f t="shared" si="47"/>
        <v>0</v>
      </c>
      <c r="D461" s="102">
        <f t="shared" si="42"/>
        <v>0</v>
      </c>
      <c r="E461" s="102">
        <f t="shared" si="43"/>
        <v>0</v>
      </c>
      <c r="F461" s="102">
        <f t="shared" si="44"/>
        <v>0</v>
      </c>
      <c r="G461" s="102">
        <f t="shared" si="45"/>
        <v>0</v>
      </c>
    </row>
    <row r="462" spans="1:7">
      <c r="A462" s="102">
        <v>454</v>
      </c>
      <c r="B462" s="102">
        <f t="shared" si="46"/>
        <v>0</v>
      </c>
      <c r="C462" s="102">
        <f t="shared" si="47"/>
        <v>0</v>
      </c>
      <c r="D462" s="102">
        <f t="shared" si="42"/>
        <v>0</v>
      </c>
      <c r="E462" s="102">
        <f t="shared" si="43"/>
        <v>0</v>
      </c>
      <c r="F462" s="102">
        <f t="shared" si="44"/>
        <v>0</v>
      </c>
      <c r="G462" s="102">
        <f t="shared" si="45"/>
        <v>0</v>
      </c>
    </row>
    <row r="463" spans="1:7">
      <c r="A463" s="102">
        <v>455</v>
      </c>
      <c r="B463" s="102">
        <f t="shared" si="46"/>
        <v>0</v>
      </c>
      <c r="C463" s="102">
        <f t="shared" si="47"/>
        <v>0</v>
      </c>
      <c r="D463" s="102">
        <f t="shared" si="42"/>
        <v>0</v>
      </c>
      <c r="E463" s="102">
        <f t="shared" si="43"/>
        <v>0</v>
      </c>
      <c r="F463" s="102">
        <f t="shared" si="44"/>
        <v>0</v>
      </c>
      <c r="G463" s="102">
        <f t="shared" si="45"/>
        <v>0</v>
      </c>
    </row>
    <row r="464" spans="1:7">
      <c r="A464" s="102">
        <v>456</v>
      </c>
      <c r="B464" s="102">
        <f t="shared" si="46"/>
        <v>0</v>
      </c>
      <c r="C464" s="102">
        <f t="shared" si="47"/>
        <v>0</v>
      </c>
      <c r="D464" s="102">
        <f t="shared" si="42"/>
        <v>0</v>
      </c>
      <c r="E464" s="102">
        <f t="shared" si="43"/>
        <v>0</v>
      </c>
      <c r="F464" s="102">
        <f t="shared" si="44"/>
        <v>0</v>
      </c>
      <c r="G464" s="102">
        <f t="shared" si="45"/>
        <v>0</v>
      </c>
    </row>
    <row r="465" spans="1:7">
      <c r="A465" s="102">
        <v>457</v>
      </c>
      <c r="B465" s="102">
        <f t="shared" si="46"/>
        <v>0</v>
      </c>
      <c r="C465" s="102">
        <f t="shared" si="47"/>
        <v>0</v>
      </c>
      <c r="D465" s="102">
        <f t="shared" si="42"/>
        <v>0</v>
      </c>
      <c r="E465" s="102">
        <f t="shared" si="43"/>
        <v>0</v>
      </c>
      <c r="F465" s="102">
        <f t="shared" si="44"/>
        <v>0</v>
      </c>
      <c r="G465" s="102">
        <f t="shared" si="45"/>
        <v>0</v>
      </c>
    </row>
    <row r="466" spans="1:7">
      <c r="A466" s="102">
        <v>458</v>
      </c>
      <c r="B466" s="102">
        <f t="shared" si="46"/>
        <v>0</v>
      </c>
      <c r="C466" s="102">
        <f t="shared" si="47"/>
        <v>0</v>
      </c>
      <c r="D466" s="102">
        <f t="shared" si="42"/>
        <v>0</v>
      </c>
      <c r="E466" s="102">
        <f t="shared" si="43"/>
        <v>0</v>
      </c>
      <c r="F466" s="102">
        <f t="shared" si="44"/>
        <v>0</v>
      </c>
      <c r="G466" s="102">
        <f t="shared" si="45"/>
        <v>0</v>
      </c>
    </row>
    <row r="467" spans="1:7">
      <c r="A467" s="102">
        <v>459</v>
      </c>
      <c r="B467" s="102">
        <f t="shared" si="46"/>
        <v>0</v>
      </c>
      <c r="C467" s="102">
        <f t="shared" si="47"/>
        <v>0</v>
      </c>
      <c r="D467" s="102">
        <f t="shared" si="42"/>
        <v>0</v>
      </c>
      <c r="E467" s="102">
        <f t="shared" si="43"/>
        <v>0</v>
      </c>
      <c r="F467" s="102">
        <f t="shared" si="44"/>
        <v>0</v>
      </c>
      <c r="G467" s="102">
        <f t="shared" si="45"/>
        <v>0</v>
      </c>
    </row>
    <row r="468" spans="1:7">
      <c r="A468" s="102">
        <v>460</v>
      </c>
      <c r="B468" s="102">
        <f t="shared" si="46"/>
        <v>0</v>
      </c>
      <c r="C468" s="102">
        <f t="shared" si="47"/>
        <v>0</v>
      </c>
      <c r="D468" s="102">
        <f t="shared" si="42"/>
        <v>0</v>
      </c>
      <c r="E468" s="102">
        <f t="shared" si="43"/>
        <v>0</v>
      </c>
      <c r="F468" s="102">
        <f t="shared" si="44"/>
        <v>0</v>
      </c>
      <c r="G468" s="102">
        <f t="shared" si="45"/>
        <v>0</v>
      </c>
    </row>
    <row r="469" spans="1:7">
      <c r="A469" s="102">
        <v>461</v>
      </c>
      <c r="B469" s="102">
        <f t="shared" si="46"/>
        <v>0</v>
      </c>
      <c r="C469" s="102">
        <f t="shared" si="47"/>
        <v>0</v>
      </c>
      <c r="D469" s="102">
        <f t="shared" si="42"/>
        <v>0</v>
      </c>
      <c r="E469" s="102">
        <f t="shared" si="43"/>
        <v>0</v>
      </c>
      <c r="F469" s="102">
        <f t="shared" si="44"/>
        <v>0</v>
      </c>
      <c r="G469" s="102">
        <f t="shared" si="45"/>
        <v>0</v>
      </c>
    </row>
    <row r="470" spans="1:7">
      <c r="A470" s="102">
        <v>462</v>
      </c>
      <c r="B470" s="102">
        <f t="shared" si="46"/>
        <v>0</v>
      </c>
      <c r="C470" s="102">
        <f t="shared" si="47"/>
        <v>0</v>
      </c>
      <c r="D470" s="102">
        <f t="shared" si="42"/>
        <v>0</v>
      </c>
      <c r="E470" s="102">
        <f t="shared" si="43"/>
        <v>0</v>
      </c>
      <c r="F470" s="102">
        <f t="shared" si="44"/>
        <v>0</v>
      </c>
      <c r="G470" s="102">
        <f t="shared" si="45"/>
        <v>0</v>
      </c>
    </row>
    <row r="471" spans="1:7">
      <c r="A471" s="102">
        <v>463</v>
      </c>
      <c r="B471" s="102">
        <f t="shared" si="46"/>
        <v>0</v>
      </c>
      <c r="C471" s="102">
        <f t="shared" si="47"/>
        <v>0</v>
      </c>
      <c r="D471" s="102">
        <f t="shared" si="42"/>
        <v>0</v>
      </c>
      <c r="E471" s="102">
        <f t="shared" si="43"/>
        <v>0</v>
      </c>
      <c r="F471" s="102">
        <f t="shared" si="44"/>
        <v>0</v>
      </c>
      <c r="G471" s="102">
        <f t="shared" si="45"/>
        <v>0</v>
      </c>
    </row>
    <row r="472" spans="1:7">
      <c r="A472" s="102">
        <v>464</v>
      </c>
      <c r="B472" s="102">
        <f t="shared" si="46"/>
        <v>0</v>
      </c>
      <c r="C472" s="102">
        <f t="shared" si="47"/>
        <v>0</v>
      </c>
      <c r="D472" s="102">
        <f t="shared" si="42"/>
        <v>0</v>
      </c>
      <c r="E472" s="102">
        <f t="shared" si="43"/>
        <v>0</v>
      </c>
      <c r="F472" s="102">
        <f t="shared" si="44"/>
        <v>0</v>
      </c>
      <c r="G472" s="102">
        <f t="shared" si="45"/>
        <v>0</v>
      </c>
    </row>
    <row r="473" spans="1:7">
      <c r="A473" s="102">
        <v>465</v>
      </c>
      <c r="B473" s="102">
        <f t="shared" si="46"/>
        <v>0</v>
      </c>
      <c r="C473" s="102">
        <f t="shared" si="47"/>
        <v>0</v>
      </c>
      <c r="D473" s="102">
        <f t="shared" si="42"/>
        <v>0</v>
      </c>
      <c r="E473" s="102">
        <f t="shared" si="43"/>
        <v>0</v>
      </c>
      <c r="F473" s="102">
        <f t="shared" si="44"/>
        <v>0</v>
      </c>
      <c r="G473" s="102">
        <f t="shared" si="45"/>
        <v>0</v>
      </c>
    </row>
    <row r="474" spans="1:7">
      <c r="A474" s="102">
        <v>466</v>
      </c>
      <c r="B474" s="102">
        <f t="shared" si="46"/>
        <v>0</v>
      </c>
      <c r="C474" s="102">
        <f t="shared" si="47"/>
        <v>0</v>
      </c>
      <c r="D474" s="102">
        <f t="shared" si="42"/>
        <v>0</v>
      </c>
      <c r="E474" s="102">
        <f t="shared" si="43"/>
        <v>0</v>
      </c>
      <c r="F474" s="102">
        <f t="shared" si="44"/>
        <v>0</v>
      </c>
      <c r="G474" s="102">
        <f t="shared" si="45"/>
        <v>0</v>
      </c>
    </row>
    <row r="475" spans="1:7">
      <c r="A475" s="102">
        <v>467</v>
      </c>
      <c r="B475" s="102">
        <f t="shared" si="46"/>
        <v>0</v>
      </c>
      <c r="C475" s="102">
        <f t="shared" si="47"/>
        <v>0</v>
      </c>
      <c r="D475" s="102">
        <f t="shared" si="42"/>
        <v>0</v>
      </c>
      <c r="E475" s="102">
        <f t="shared" si="43"/>
        <v>0</v>
      </c>
      <c r="F475" s="102">
        <f t="shared" si="44"/>
        <v>0</v>
      </c>
      <c r="G475" s="102">
        <f t="shared" si="45"/>
        <v>0</v>
      </c>
    </row>
    <row r="476" spans="1:7">
      <c r="A476" s="102">
        <v>468</v>
      </c>
      <c r="B476" s="102">
        <f t="shared" si="46"/>
        <v>0</v>
      </c>
      <c r="C476" s="102">
        <f t="shared" si="47"/>
        <v>0</v>
      </c>
      <c r="D476" s="102">
        <f t="shared" si="42"/>
        <v>0</v>
      </c>
      <c r="E476" s="102">
        <f t="shared" si="43"/>
        <v>0</v>
      </c>
      <c r="F476" s="102">
        <f t="shared" si="44"/>
        <v>0</v>
      </c>
      <c r="G476" s="102">
        <f t="shared" si="45"/>
        <v>0</v>
      </c>
    </row>
    <row r="477" spans="1:7">
      <c r="A477" s="102">
        <v>469</v>
      </c>
      <c r="B477" s="102">
        <f t="shared" si="46"/>
        <v>0</v>
      </c>
      <c r="C477" s="102">
        <f t="shared" si="47"/>
        <v>0</v>
      </c>
      <c r="D477" s="102">
        <f t="shared" si="42"/>
        <v>0</v>
      </c>
      <c r="E477" s="102">
        <f t="shared" si="43"/>
        <v>0</v>
      </c>
      <c r="F477" s="102">
        <f t="shared" si="44"/>
        <v>0</v>
      </c>
      <c r="G477" s="102">
        <f t="shared" si="45"/>
        <v>0</v>
      </c>
    </row>
    <row r="478" spans="1:7">
      <c r="A478" s="102">
        <v>470</v>
      </c>
      <c r="B478" s="102">
        <f t="shared" si="46"/>
        <v>0</v>
      </c>
      <c r="C478" s="102">
        <f t="shared" si="47"/>
        <v>0</v>
      </c>
      <c r="D478" s="102">
        <f t="shared" si="42"/>
        <v>0</v>
      </c>
      <c r="E478" s="102">
        <f t="shared" si="43"/>
        <v>0</v>
      </c>
      <c r="F478" s="102">
        <f t="shared" si="44"/>
        <v>0</v>
      </c>
      <c r="G478" s="102">
        <f t="shared" si="45"/>
        <v>0</v>
      </c>
    </row>
    <row r="479" spans="1:7">
      <c r="A479" s="102">
        <v>471</v>
      </c>
      <c r="B479" s="102">
        <f t="shared" si="46"/>
        <v>0</v>
      </c>
      <c r="C479" s="102">
        <f t="shared" si="47"/>
        <v>0</v>
      </c>
      <c r="D479" s="102">
        <f t="shared" si="42"/>
        <v>0</v>
      </c>
      <c r="E479" s="102">
        <f t="shared" si="43"/>
        <v>0</v>
      </c>
      <c r="F479" s="102">
        <f t="shared" si="44"/>
        <v>0</v>
      </c>
      <c r="G479" s="102">
        <f t="shared" si="45"/>
        <v>0</v>
      </c>
    </row>
    <row r="480" spans="1:7">
      <c r="A480" s="102">
        <v>472</v>
      </c>
      <c r="B480" s="102">
        <f t="shared" si="46"/>
        <v>0</v>
      </c>
      <c r="C480" s="102">
        <f t="shared" si="47"/>
        <v>0</v>
      </c>
      <c r="D480" s="102">
        <f t="shared" si="42"/>
        <v>0</v>
      </c>
      <c r="E480" s="102">
        <f t="shared" si="43"/>
        <v>0</v>
      </c>
      <c r="F480" s="102">
        <f t="shared" si="44"/>
        <v>0</v>
      </c>
      <c r="G480" s="102">
        <f t="shared" si="45"/>
        <v>0</v>
      </c>
    </row>
    <row r="481" spans="1:7">
      <c r="A481" s="102">
        <v>473</v>
      </c>
      <c r="B481" s="102">
        <f t="shared" si="46"/>
        <v>0</v>
      </c>
      <c r="C481" s="102">
        <f t="shared" si="47"/>
        <v>0</v>
      </c>
      <c r="D481" s="102">
        <f t="shared" si="42"/>
        <v>0</v>
      </c>
      <c r="E481" s="102">
        <f t="shared" si="43"/>
        <v>0</v>
      </c>
      <c r="F481" s="102">
        <f t="shared" si="44"/>
        <v>0</v>
      </c>
      <c r="G481" s="102">
        <f t="shared" si="45"/>
        <v>0</v>
      </c>
    </row>
    <row r="482" spans="1:7">
      <c r="A482" s="102">
        <v>474</v>
      </c>
      <c r="B482" s="102">
        <f t="shared" si="46"/>
        <v>0</v>
      </c>
      <c r="C482" s="102">
        <f t="shared" si="47"/>
        <v>0</v>
      </c>
      <c r="D482" s="102">
        <f t="shared" si="42"/>
        <v>0</v>
      </c>
      <c r="E482" s="102">
        <f t="shared" si="43"/>
        <v>0</v>
      </c>
      <c r="F482" s="102">
        <f t="shared" si="44"/>
        <v>0</v>
      </c>
      <c r="G482" s="102">
        <f t="shared" si="45"/>
        <v>0</v>
      </c>
    </row>
    <row r="483" spans="1:7">
      <c r="A483" s="102">
        <v>475</v>
      </c>
      <c r="B483" s="102">
        <f t="shared" si="46"/>
        <v>0</v>
      </c>
      <c r="C483" s="102">
        <f t="shared" si="47"/>
        <v>0</v>
      </c>
      <c r="D483" s="102">
        <f t="shared" si="42"/>
        <v>0</v>
      </c>
      <c r="E483" s="102">
        <f t="shared" si="43"/>
        <v>0</v>
      </c>
      <c r="F483" s="102">
        <f t="shared" si="44"/>
        <v>0</v>
      </c>
      <c r="G483" s="102">
        <f t="shared" si="45"/>
        <v>0</v>
      </c>
    </row>
    <row r="484" spans="1:7">
      <c r="A484" s="102">
        <v>476</v>
      </c>
      <c r="B484" s="102">
        <f t="shared" si="46"/>
        <v>0</v>
      </c>
      <c r="C484" s="102">
        <f t="shared" si="47"/>
        <v>0</v>
      </c>
      <c r="D484" s="102">
        <f t="shared" si="42"/>
        <v>0</v>
      </c>
      <c r="E484" s="102">
        <f t="shared" si="43"/>
        <v>0</v>
      </c>
      <c r="F484" s="102">
        <f t="shared" si="44"/>
        <v>0</v>
      </c>
      <c r="G484" s="102">
        <f t="shared" si="45"/>
        <v>0</v>
      </c>
    </row>
    <row r="485" spans="1:7">
      <c r="A485" s="102">
        <v>477</v>
      </c>
      <c r="B485" s="102">
        <f t="shared" si="46"/>
        <v>0</v>
      </c>
      <c r="C485" s="102">
        <f t="shared" si="47"/>
        <v>0</v>
      </c>
      <c r="D485" s="102">
        <f t="shared" si="42"/>
        <v>0</v>
      </c>
      <c r="E485" s="102">
        <f t="shared" si="43"/>
        <v>0</v>
      </c>
      <c r="F485" s="102">
        <f t="shared" si="44"/>
        <v>0</v>
      </c>
      <c r="G485" s="102">
        <f t="shared" si="45"/>
        <v>0</v>
      </c>
    </row>
    <row r="486" spans="1:7">
      <c r="A486" s="102">
        <v>478</v>
      </c>
      <c r="B486" s="102">
        <f t="shared" si="46"/>
        <v>0</v>
      </c>
      <c r="C486" s="102">
        <f t="shared" si="47"/>
        <v>0</v>
      </c>
      <c r="D486" s="102">
        <f t="shared" si="42"/>
        <v>0</v>
      </c>
      <c r="E486" s="102">
        <f t="shared" si="43"/>
        <v>0</v>
      </c>
      <c r="F486" s="102">
        <f t="shared" si="44"/>
        <v>0</v>
      </c>
      <c r="G486" s="102">
        <f t="shared" si="45"/>
        <v>0</v>
      </c>
    </row>
    <row r="487" spans="1:7">
      <c r="A487" s="102">
        <v>479</v>
      </c>
      <c r="B487" s="102">
        <f t="shared" si="46"/>
        <v>0</v>
      </c>
      <c r="C487" s="102">
        <f t="shared" si="47"/>
        <v>0</v>
      </c>
      <c r="D487" s="102">
        <f t="shared" si="42"/>
        <v>0</v>
      </c>
      <c r="E487" s="102">
        <f t="shared" si="43"/>
        <v>0</v>
      </c>
      <c r="F487" s="102">
        <f t="shared" si="44"/>
        <v>0</v>
      </c>
      <c r="G487" s="102">
        <f t="shared" si="45"/>
        <v>0</v>
      </c>
    </row>
    <row r="488" spans="1:7">
      <c r="A488" s="102">
        <v>480</v>
      </c>
      <c r="B488" s="102">
        <f t="shared" si="46"/>
        <v>0</v>
      </c>
      <c r="C488" s="102">
        <f t="shared" si="47"/>
        <v>0</v>
      </c>
      <c r="D488" s="102">
        <f t="shared" si="42"/>
        <v>0</v>
      </c>
      <c r="E488" s="102">
        <f t="shared" si="43"/>
        <v>0</v>
      </c>
      <c r="F488" s="102">
        <f t="shared" si="44"/>
        <v>0</v>
      </c>
      <c r="G488" s="102">
        <f t="shared" si="45"/>
        <v>0</v>
      </c>
    </row>
    <row r="489" spans="1:7">
      <c r="A489" s="102">
        <v>481</v>
      </c>
      <c r="B489" s="102">
        <f t="shared" si="46"/>
        <v>0</v>
      </c>
      <c r="C489" s="102">
        <f t="shared" si="47"/>
        <v>0</v>
      </c>
      <c r="D489" s="102">
        <f t="shared" si="42"/>
        <v>0</v>
      </c>
      <c r="E489" s="102">
        <f t="shared" si="43"/>
        <v>0</v>
      </c>
      <c r="F489" s="102">
        <f t="shared" si="44"/>
        <v>0</v>
      </c>
      <c r="G489" s="102">
        <f t="shared" si="45"/>
        <v>0</v>
      </c>
    </row>
    <row r="490" spans="1:7">
      <c r="A490" s="102">
        <v>482</v>
      </c>
      <c r="B490" s="102">
        <f t="shared" si="46"/>
        <v>0</v>
      </c>
      <c r="C490" s="102">
        <f t="shared" si="47"/>
        <v>0</v>
      </c>
      <c r="D490" s="102">
        <f t="shared" si="42"/>
        <v>0</v>
      </c>
      <c r="E490" s="102">
        <f t="shared" si="43"/>
        <v>0</v>
      </c>
      <c r="F490" s="102">
        <f t="shared" si="44"/>
        <v>0</v>
      </c>
      <c r="G490" s="102">
        <f t="shared" si="45"/>
        <v>0</v>
      </c>
    </row>
    <row r="491" spans="1:7">
      <c r="A491" s="102">
        <v>483</v>
      </c>
      <c r="B491" s="102">
        <f t="shared" si="46"/>
        <v>0</v>
      </c>
      <c r="C491" s="102">
        <f t="shared" si="47"/>
        <v>0</v>
      </c>
      <c r="D491" s="102">
        <f t="shared" si="42"/>
        <v>0</v>
      </c>
      <c r="E491" s="102">
        <f t="shared" si="43"/>
        <v>0</v>
      </c>
      <c r="F491" s="102">
        <f t="shared" si="44"/>
        <v>0</v>
      </c>
      <c r="G491" s="102">
        <f t="shared" si="45"/>
        <v>0</v>
      </c>
    </row>
    <row r="492" spans="1:7">
      <c r="A492" s="102">
        <v>484</v>
      </c>
      <c r="B492" s="102">
        <f t="shared" si="46"/>
        <v>0</v>
      </c>
      <c r="C492" s="102">
        <f t="shared" si="47"/>
        <v>0</v>
      </c>
      <c r="D492" s="102">
        <f t="shared" si="42"/>
        <v>0</v>
      </c>
      <c r="E492" s="102">
        <f t="shared" si="43"/>
        <v>0</v>
      </c>
      <c r="F492" s="102">
        <f t="shared" si="44"/>
        <v>0</v>
      </c>
      <c r="G492" s="102">
        <f t="shared" si="45"/>
        <v>0</v>
      </c>
    </row>
    <row r="493" spans="1:7">
      <c r="A493" s="102">
        <v>485</v>
      </c>
      <c r="B493" s="102">
        <f t="shared" si="46"/>
        <v>0</v>
      </c>
      <c r="C493" s="102">
        <f t="shared" si="47"/>
        <v>0</v>
      </c>
      <c r="D493" s="102">
        <f t="shared" si="42"/>
        <v>0</v>
      </c>
      <c r="E493" s="102">
        <f t="shared" si="43"/>
        <v>0</v>
      </c>
      <c r="F493" s="102">
        <f t="shared" si="44"/>
        <v>0</v>
      </c>
      <c r="G493" s="102">
        <f t="shared" si="45"/>
        <v>0</v>
      </c>
    </row>
    <row r="494" spans="1:7">
      <c r="A494" s="102">
        <v>486</v>
      </c>
      <c r="B494" s="102">
        <f t="shared" si="46"/>
        <v>0</v>
      </c>
      <c r="C494" s="102">
        <f t="shared" si="47"/>
        <v>0</v>
      </c>
      <c r="D494" s="102">
        <f t="shared" si="42"/>
        <v>0</v>
      </c>
      <c r="E494" s="102">
        <f t="shared" si="43"/>
        <v>0</v>
      </c>
      <c r="F494" s="102">
        <f t="shared" si="44"/>
        <v>0</v>
      </c>
      <c r="G494" s="102">
        <f t="shared" si="45"/>
        <v>0</v>
      </c>
    </row>
    <row r="495" spans="1:7">
      <c r="A495" s="102">
        <v>487</v>
      </c>
      <c r="B495" s="102">
        <f t="shared" si="46"/>
        <v>0</v>
      </c>
      <c r="C495" s="102">
        <f t="shared" si="47"/>
        <v>0</v>
      </c>
      <c r="D495" s="102">
        <f t="shared" si="42"/>
        <v>0</v>
      </c>
      <c r="E495" s="102">
        <f t="shared" si="43"/>
        <v>0</v>
      </c>
      <c r="F495" s="102">
        <f t="shared" si="44"/>
        <v>0</v>
      </c>
      <c r="G495" s="102">
        <f t="shared" si="45"/>
        <v>0</v>
      </c>
    </row>
    <row r="496" spans="1:7">
      <c r="A496" s="102">
        <v>488</v>
      </c>
      <c r="B496" s="102">
        <f t="shared" si="46"/>
        <v>0</v>
      </c>
      <c r="C496" s="102">
        <f t="shared" si="47"/>
        <v>0</v>
      </c>
      <c r="D496" s="102">
        <f t="shared" si="42"/>
        <v>0</v>
      </c>
      <c r="E496" s="102">
        <f t="shared" si="43"/>
        <v>0</v>
      </c>
      <c r="F496" s="102">
        <f t="shared" si="44"/>
        <v>0</v>
      </c>
      <c r="G496" s="102">
        <f t="shared" si="45"/>
        <v>0</v>
      </c>
    </row>
    <row r="497" spans="1:7">
      <c r="A497" s="102">
        <v>489</v>
      </c>
      <c r="B497" s="102">
        <f t="shared" si="46"/>
        <v>0</v>
      </c>
      <c r="C497" s="102">
        <f t="shared" si="47"/>
        <v>0</v>
      </c>
      <c r="D497" s="102">
        <f t="shared" si="42"/>
        <v>0</v>
      </c>
      <c r="E497" s="102">
        <f t="shared" si="43"/>
        <v>0</v>
      </c>
      <c r="F497" s="102">
        <f t="shared" si="44"/>
        <v>0</v>
      </c>
      <c r="G497" s="102">
        <f t="shared" si="45"/>
        <v>0</v>
      </c>
    </row>
    <row r="498" spans="1:7">
      <c r="A498" s="102">
        <v>490</v>
      </c>
      <c r="B498" s="102">
        <f t="shared" si="46"/>
        <v>0</v>
      </c>
      <c r="C498" s="102">
        <f t="shared" si="47"/>
        <v>0</v>
      </c>
      <c r="D498" s="102">
        <f t="shared" si="42"/>
        <v>0</v>
      </c>
      <c r="E498" s="102">
        <f t="shared" si="43"/>
        <v>0</v>
      </c>
      <c r="F498" s="102">
        <f t="shared" si="44"/>
        <v>0</v>
      </c>
      <c r="G498" s="102">
        <f t="shared" si="45"/>
        <v>0</v>
      </c>
    </row>
    <row r="499" spans="1:7">
      <c r="A499" s="102">
        <v>491</v>
      </c>
      <c r="B499" s="102">
        <f t="shared" si="46"/>
        <v>0</v>
      </c>
      <c r="C499" s="102">
        <f t="shared" si="47"/>
        <v>0</v>
      </c>
      <c r="D499" s="102">
        <f t="shared" si="42"/>
        <v>0</v>
      </c>
      <c r="E499" s="102">
        <f t="shared" si="43"/>
        <v>0</v>
      </c>
      <c r="F499" s="102">
        <f t="shared" si="44"/>
        <v>0</v>
      </c>
      <c r="G499" s="102">
        <f t="shared" si="45"/>
        <v>0</v>
      </c>
    </row>
    <row r="500" spans="1:7">
      <c r="A500" s="102">
        <v>492</v>
      </c>
      <c r="B500" s="102">
        <f t="shared" si="46"/>
        <v>0</v>
      </c>
      <c r="C500" s="102">
        <f t="shared" si="47"/>
        <v>0</v>
      </c>
      <c r="D500" s="102">
        <f t="shared" si="42"/>
        <v>0</v>
      </c>
      <c r="E500" s="102">
        <f t="shared" si="43"/>
        <v>0</v>
      </c>
      <c r="F500" s="102">
        <f t="shared" si="44"/>
        <v>0</v>
      </c>
      <c r="G500" s="102">
        <f t="shared" si="45"/>
        <v>0</v>
      </c>
    </row>
    <row r="501" spans="1:7">
      <c r="A501" s="102">
        <v>493</v>
      </c>
      <c r="B501" s="102">
        <f t="shared" si="46"/>
        <v>0</v>
      </c>
      <c r="C501" s="102">
        <f t="shared" si="47"/>
        <v>0</v>
      </c>
      <c r="D501" s="102">
        <f t="shared" si="42"/>
        <v>0</v>
      </c>
      <c r="E501" s="102">
        <f t="shared" si="43"/>
        <v>0</v>
      </c>
      <c r="F501" s="102">
        <f t="shared" si="44"/>
        <v>0</v>
      </c>
      <c r="G501" s="102">
        <f t="shared" si="45"/>
        <v>0</v>
      </c>
    </row>
    <row r="502" spans="1:7">
      <c r="A502" s="102">
        <v>494</v>
      </c>
      <c r="B502" s="102">
        <f t="shared" si="46"/>
        <v>0</v>
      </c>
      <c r="C502" s="102">
        <f t="shared" si="47"/>
        <v>0</v>
      </c>
      <c r="D502" s="102">
        <f t="shared" si="42"/>
        <v>0</v>
      </c>
      <c r="E502" s="102">
        <f t="shared" si="43"/>
        <v>0</v>
      </c>
      <c r="F502" s="102">
        <f t="shared" si="44"/>
        <v>0</v>
      </c>
      <c r="G502" s="102">
        <f t="shared" si="45"/>
        <v>0</v>
      </c>
    </row>
    <row r="503" spans="1:7">
      <c r="A503" s="102">
        <v>495</v>
      </c>
      <c r="B503" s="102">
        <f t="shared" si="46"/>
        <v>0</v>
      </c>
      <c r="C503" s="102">
        <f t="shared" si="47"/>
        <v>0</v>
      </c>
      <c r="D503" s="102">
        <f t="shared" si="42"/>
        <v>0</v>
      </c>
      <c r="E503" s="102">
        <f t="shared" si="43"/>
        <v>0</v>
      </c>
      <c r="F503" s="102">
        <f t="shared" si="44"/>
        <v>0</v>
      </c>
      <c r="G503" s="102">
        <f t="shared" si="45"/>
        <v>0</v>
      </c>
    </row>
    <row r="504" spans="1:7">
      <c r="A504" s="102">
        <v>496</v>
      </c>
      <c r="B504" s="102">
        <f t="shared" si="46"/>
        <v>0</v>
      </c>
      <c r="C504" s="102">
        <f t="shared" si="47"/>
        <v>0</v>
      </c>
      <c r="D504" s="102">
        <f t="shared" si="42"/>
        <v>0</v>
      </c>
      <c r="E504" s="102">
        <f t="shared" si="43"/>
        <v>0</v>
      </c>
      <c r="F504" s="102">
        <f t="shared" si="44"/>
        <v>0</v>
      </c>
      <c r="G504" s="102">
        <f t="shared" si="45"/>
        <v>0</v>
      </c>
    </row>
    <row r="505" spans="1:7">
      <c r="A505" s="102">
        <v>497</v>
      </c>
      <c r="B505" s="102">
        <f t="shared" si="46"/>
        <v>0</v>
      </c>
      <c r="C505" s="102">
        <f t="shared" si="47"/>
        <v>0</v>
      </c>
      <c r="D505" s="102">
        <f t="shared" si="42"/>
        <v>0</v>
      </c>
      <c r="E505" s="102">
        <f t="shared" si="43"/>
        <v>0</v>
      </c>
      <c r="F505" s="102">
        <f t="shared" si="44"/>
        <v>0</v>
      </c>
      <c r="G505" s="102">
        <f t="shared" si="45"/>
        <v>0</v>
      </c>
    </row>
    <row r="506" spans="1:7">
      <c r="A506" s="102">
        <v>498</v>
      </c>
      <c r="B506" s="102">
        <f t="shared" si="46"/>
        <v>0</v>
      </c>
      <c r="C506" s="102">
        <f t="shared" si="47"/>
        <v>0</v>
      </c>
      <c r="D506" s="102">
        <f t="shared" si="42"/>
        <v>0</v>
      </c>
      <c r="E506" s="102">
        <f t="shared" si="43"/>
        <v>0</v>
      </c>
      <c r="F506" s="102">
        <f t="shared" si="44"/>
        <v>0</v>
      </c>
      <c r="G506" s="102">
        <f t="shared" si="45"/>
        <v>0</v>
      </c>
    </row>
    <row r="507" spans="1:7">
      <c r="A507" s="102">
        <v>499</v>
      </c>
      <c r="B507" s="102">
        <f t="shared" si="46"/>
        <v>0</v>
      </c>
      <c r="C507" s="102">
        <f t="shared" si="47"/>
        <v>0</v>
      </c>
      <c r="D507" s="102">
        <f t="shared" si="42"/>
        <v>0</v>
      </c>
      <c r="E507" s="102">
        <f t="shared" si="43"/>
        <v>0</v>
      </c>
      <c r="F507" s="102">
        <f t="shared" si="44"/>
        <v>0</v>
      </c>
      <c r="G507" s="102">
        <f t="shared" si="45"/>
        <v>0</v>
      </c>
    </row>
    <row r="508" spans="1:7">
      <c r="A508" s="102">
        <v>500</v>
      </c>
      <c r="B508" s="102">
        <f t="shared" si="46"/>
        <v>0</v>
      </c>
      <c r="C508" s="102">
        <f t="shared" si="47"/>
        <v>0</v>
      </c>
      <c r="D508" s="102">
        <f t="shared" si="42"/>
        <v>0</v>
      </c>
      <c r="E508" s="102">
        <f t="shared" si="43"/>
        <v>0</v>
      </c>
      <c r="F508" s="102">
        <f t="shared" si="44"/>
        <v>0</v>
      </c>
      <c r="G508" s="102">
        <f t="shared" si="45"/>
        <v>0</v>
      </c>
    </row>
    <row r="509" spans="1:7">
      <c r="A509" s="102">
        <v>501</v>
      </c>
      <c r="B509" s="102">
        <f t="shared" si="46"/>
        <v>0</v>
      </c>
      <c r="C509" s="102">
        <f t="shared" si="47"/>
        <v>0</v>
      </c>
      <c r="D509" s="102">
        <f t="shared" si="42"/>
        <v>0</v>
      </c>
      <c r="E509" s="102">
        <f t="shared" si="43"/>
        <v>0</v>
      </c>
      <c r="F509" s="102">
        <f t="shared" si="44"/>
        <v>0</v>
      </c>
      <c r="G509" s="102">
        <f t="shared" si="45"/>
        <v>0</v>
      </c>
    </row>
    <row r="510" spans="1:7">
      <c r="A510" s="102">
        <v>502</v>
      </c>
      <c r="B510" s="102">
        <f t="shared" si="46"/>
        <v>0</v>
      </c>
      <c r="C510" s="102">
        <f t="shared" si="47"/>
        <v>0</v>
      </c>
      <c r="D510" s="102">
        <f t="shared" si="42"/>
        <v>0</v>
      </c>
      <c r="E510" s="102">
        <f t="shared" si="43"/>
        <v>0</v>
      </c>
      <c r="F510" s="102">
        <f t="shared" si="44"/>
        <v>0</v>
      </c>
      <c r="G510" s="102">
        <f t="shared" si="45"/>
        <v>0</v>
      </c>
    </row>
    <row r="511" spans="1:7">
      <c r="A511" s="102">
        <v>503</v>
      </c>
      <c r="B511" s="102">
        <f t="shared" si="46"/>
        <v>0</v>
      </c>
      <c r="C511" s="102">
        <f t="shared" si="47"/>
        <v>0</v>
      </c>
      <c r="D511" s="102">
        <f t="shared" si="42"/>
        <v>0</v>
      </c>
      <c r="E511" s="102">
        <f t="shared" si="43"/>
        <v>0</v>
      </c>
      <c r="F511" s="102">
        <f t="shared" si="44"/>
        <v>0</v>
      </c>
      <c r="G511" s="102">
        <f t="shared" si="45"/>
        <v>0</v>
      </c>
    </row>
    <row r="512" spans="1:7">
      <c r="A512" s="102">
        <v>504</v>
      </c>
      <c r="B512" s="102">
        <f t="shared" si="46"/>
        <v>0</v>
      </c>
      <c r="C512" s="102">
        <f t="shared" si="47"/>
        <v>0</v>
      </c>
      <c r="D512" s="102">
        <f t="shared" si="42"/>
        <v>0</v>
      </c>
      <c r="E512" s="102">
        <f t="shared" si="43"/>
        <v>0</v>
      </c>
      <c r="F512" s="102">
        <f t="shared" si="44"/>
        <v>0</v>
      </c>
      <c r="G512" s="102">
        <f t="shared" si="45"/>
        <v>0</v>
      </c>
    </row>
    <row r="513" spans="1:7">
      <c r="A513" s="102">
        <v>505</v>
      </c>
      <c r="B513" s="102">
        <f t="shared" si="46"/>
        <v>0</v>
      </c>
      <c r="C513" s="102">
        <f t="shared" si="47"/>
        <v>0</v>
      </c>
      <c r="D513" s="102">
        <f t="shared" si="42"/>
        <v>0</v>
      </c>
      <c r="E513" s="102">
        <f t="shared" si="43"/>
        <v>0</v>
      </c>
      <c r="F513" s="102">
        <f t="shared" si="44"/>
        <v>0</v>
      </c>
      <c r="G513" s="102">
        <f t="shared" si="45"/>
        <v>0</v>
      </c>
    </row>
    <row r="514" spans="1:7">
      <c r="A514" s="102">
        <v>506</v>
      </c>
      <c r="B514" s="102">
        <f t="shared" si="46"/>
        <v>0</v>
      </c>
      <c r="C514" s="102">
        <f t="shared" si="47"/>
        <v>0</v>
      </c>
      <c r="D514" s="102">
        <f t="shared" si="42"/>
        <v>0</v>
      </c>
      <c r="E514" s="102">
        <f t="shared" si="43"/>
        <v>0</v>
      </c>
      <c r="F514" s="102">
        <f t="shared" si="44"/>
        <v>0</v>
      </c>
      <c r="G514" s="102">
        <f t="shared" si="45"/>
        <v>0</v>
      </c>
    </row>
    <row r="515" spans="1:7">
      <c r="A515" s="102">
        <v>507</v>
      </c>
      <c r="B515" s="102">
        <f t="shared" si="46"/>
        <v>0</v>
      </c>
      <c r="C515" s="102">
        <f t="shared" si="47"/>
        <v>0</v>
      </c>
      <c r="D515" s="102">
        <f t="shared" si="42"/>
        <v>0</v>
      </c>
      <c r="E515" s="102">
        <f t="shared" si="43"/>
        <v>0</v>
      </c>
      <c r="F515" s="102">
        <f t="shared" si="44"/>
        <v>0</v>
      </c>
      <c r="G515" s="102">
        <f t="shared" si="45"/>
        <v>0</v>
      </c>
    </row>
    <row r="516" spans="1:7">
      <c r="A516" s="102">
        <v>508</v>
      </c>
      <c r="B516" s="102">
        <f t="shared" si="46"/>
        <v>0</v>
      </c>
      <c r="C516" s="102">
        <f t="shared" si="47"/>
        <v>0</v>
      </c>
      <c r="D516" s="102">
        <f t="shared" si="42"/>
        <v>0</v>
      </c>
      <c r="E516" s="102">
        <f t="shared" si="43"/>
        <v>0</v>
      </c>
      <c r="F516" s="102">
        <f t="shared" si="44"/>
        <v>0</v>
      </c>
      <c r="G516" s="102">
        <f t="shared" si="45"/>
        <v>0</v>
      </c>
    </row>
    <row r="517" spans="1:7">
      <c r="A517" s="102">
        <v>509</v>
      </c>
      <c r="B517" s="102">
        <f t="shared" si="46"/>
        <v>0</v>
      </c>
      <c r="C517" s="102">
        <f t="shared" si="47"/>
        <v>0</v>
      </c>
      <c r="D517" s="102">
        <f t="shared" si="42"/>
        <v>0</v>
      </c>
      <c r="E517" s="102">
        <f t="shared" si="43"/>
        <v>0</v>
      </c>
      <c r="F517" s="102">
        <f t="shared" si="44"/>
        <v>0</v>
      </c>
      <c r="G517" s="102">
        <f t="shared" si="45"/>
        <v>0</v>
      </c>
    </row>
    <row r="518" spans="1:7">
      <c r="A518" s="102">
        <v>510</v>
      </c>
      <c r="B518" s="102">
        <f t="shared" si="46"/>
        <v>0</v>
      </c>
      <c r="C518" s="102">
        <f t="shared" si="47"/>
        <v>0</v>
      </c>
      <c r="D518" s="102">
        <f t="shared" si="42"/>
        <v>0</v>
      </c>
      <c r="E518" s="102">
        <f t="shared" si="43"/>
        <v>0</v>
      </c>
      <c r="F518" s="102">
        <f t="shared" si="44"/>
        <v>0</v>
      </c>
      <c r="G518" s="102">
        <f t="shared" si="45"/>
        <v>0</v>
      </c>
    </row>
    <row r="519" spans="1:7">
      <c r="A519" s="102">
        <v>511</v>
      </c>
      <c r="B519" s="102">
        <f t="shared" si="46"/>
        <v>0</v>
      </c>
      <c r="C519" s="102">
        <f t="shared" si="47"/>
        <v>0</v>
      </c>
      <c r="D519" s="102">
        <f t="shared" si="42"/>
        <v>0</v>
      </c>
      <c r="E519" s="102">
        <f t="shared" si="43"/>
        <v>0</v>
      </c>
      <c r="F519" s="102">
        <f t="shared" si="44"/>
        <v>0</v>
      </c>
      <c r="G519" s="102">
        <f t="shared" si="45"/>
        <v>0</v>
      </c>
    </row>
    <row r="520" spans="1:7">
      <c r="A520" s="102">
        <v>512</v>
      </c>
      <c r="B520" s="102">
        <f t="shared" si="46"/>
        <v>0</v>
      </c>
      <c r="C520" s="102">
        <f t="shared" si="47"/>
        <v>0</v>
      </c>
      <c r="D520" s="102">
        <f t="shared" ref="D520:D583" si="48">IF(D$6,HYPGEOMDIST($A520,$A$5,D$4,$A$2),#N/A)</f>
        <v>0</v>
      </c>
      <c r="E520" s="102">
        <f t="shared" ref="E520:E583" si="49">IF(E$6,NORMDIST($A520,$A$5*D$4/$A$2,SQRT( $A$5*D$4/$A$2*($A$2-D$4)/$A$2*($A$2-$A$5)/($A$2-1)),FALSE),#N/A)</f>
        <v>0</v>
      </c>
      <c r="F520" s="102">
        <f t="shared" ref="F520:F583" si="50">IF(F$6,HYPGEOMDIST($A520,$A$5,F$4,$A$2),#N/A)</f>
        <v>0</v>
      </c>
      <c r="G520" s="102">
        <f t="shared" ref="G520:G583" si="51">IF(G$6,NORMDIST($A520,$A$5*F$4/$A$2,SQRT( $A$5*F$4/$A$2*($A$2-F$4)/$A$2*($A$2-$A$5)/($A$2-1)),FALSE),#N/A)</f>
        <v>0</v>
      </c>
    </row>
    <row r="521" spans="1:7">
      <c r="A521" s="102">
        <v>513</v>
      </c>
      <c r="B521" s="102">
        <f t="shared" ref="B521:B584" si="52">IF(B$6,HYPGEOMDIST($A521,$A$5,B$4,$A$2),#N/A)</f>
        <v>0</v>
      </c>
      <c r="C521" s="102">
        <f t="shared" ref="C521:C584" si="53">IF(C$6,NORMDIST($A521,$A$5*B$4/$A$2,SQRT( $A$5*B$4/$A$2*($A$2-B$4)/$A$2*($A$2-$A$5)/($A$2-1)),FALSE),#N/A)</f>
        <v>0</v>
      </c>
      <c r="D521" s="102">
        <f t="shared" si="48"/>
        <v>0</v>
      </c>
      <c r="E521" s="102">
        <f t="shared" si="49"/>
        <v>0</v>
      </c>
      <c r="F521" s="102">
        <f t="shared" si="50"/>
        <v>0</v>
      </c>
      <c r="G521" s="102">
        <f t="shared" si="51"/>
        <v>0</v>
      </c>
    </row>
    <row r="522" spans="1:7">
      <c r="A522" s="102">
        <v>514</v>
      </c>
      <c r="B522" s="102">
        <f t="shared" si="52"/>
        <v>0</v>
      </c>
      <c r="C522" s="102">
        <f t="shared" si="53"/>
        <v>0</v>
      </c>
      <c r="D522" s="102">
        <f t="shared" si="48"/>
        <v>0</v>
      </c>
      <c r="E522" s="102">
        <f t="shared" si="49"/>
        <v>0</v>
      </c>
      <c r="F522" s="102">
        <f t="shared" si="50"/>
        <v>0</v>
      </c>
      <c r="G522" s="102">
        <f t="shared" si="51"/>
        <v>0</v>
      </c>
    </row>
    <row r="523" spans="1:7">
      <c r="A523" s="102">
        <v>515</v>
      </c>
      <c r="B523" s="102">
        <f t="shared" si="52"/>
        <v>0</v>
      </c>
      <c r="C523" s="102">
        <f t="shared" si="53"/>
        <v>0</v>
      </c>
      <c r="D523" s="102">
        <f t="shared" si="48"/>
        <v>0</v>
      </c>
      <c r="E523" s="102">
        <f t="shared" si="49"/>
        <v>0</v>
      </c>
      <c r="F523" s="102">
        <f t="shared" si="50"/>
        <v>0</v>
      </c>
      <c r="G523" s="102">
        <f t="shared" si="51"/>
        <v>0</v>
      </c>
    </row>
    <row r="524" spans="1:7">
      <c r="A524" s="102">
        <v>516</v>
      </c>
      <c r="B524" s="102">
        <f t="shared" si="52"/>
        <v>0</v>
      </c>
      <c r="C524" s="102">
        <f t="shared" si="53"/>
        <v>0</v>
      </c>
      <c r="D524" s="102">
        <f t="shared" si="48"/>
        <v>0</v>
      </c>
      <c r="E524" s="102">
        <f t="shared" si="49"/>
        <v>0</v>
      </c>
      <c r="F524" s="102">
        <f t="shared" si="50"/>
        <v>0</v>
      </c>
      <c r="G524" s="102">
        <f t="shared" si="51"/>
        <v>0</v>
      </c>
    </row>
    <row r="525" spans="1:7">
      <c r="A525" s="102">
        <v>517</v>
      </c>
      <c r="B525" s="102">
        <f t="shared" si="52"/>
        <v>0</v>
      </c>
      <c r="C525" s="102">
        <f t="shared" si="53"/>
        <v>0</v>
      </c>
      <c r="D525" s="102">
        <f t="shared" si="48"/>
        <v>0</v>
      </c>
      <c r="E525" s="102">
        <f t="shared" si="49"/>
        <v>0</v>
      </c>
      <c r="F525" s="102">
        <f t="shared" si="50"/>
        <v>0</v>
      </c>
      <c r="G525" s="102">
        <f t="shared" si="51"/>
        <v>0</v>
      </c>
    </row>
    <row r="526" spans="1:7">
      <c r="A526" s="102">
        <v>518</v>
      </c>
      <c r="B526" s="102">
        <f t="shared" si="52"/>
        <v>0</v>
      </c>
      <c r="C526" s="102">
        <f t="shared" si="53"/>
        <v>0</v>
      </c>
      <c r="D526" s="102">
        <f t="shared" si="48"/>
        <v>0</v>
      </c>
      <c r="E526" s="102">
        <f t="shared" si="49"/>
        <v>0</v>
      </c>
      <c r="F526" s="102">
        <f t="shared" si="50"/>
        <v>0</v>
      </c>
      <c r="G526" s="102">
        <f t="shared" si="51"/>
        <v>0</v>
      </c>
    </row>
    <row r="527" spans="1:7">
      <c r="A527" s="102">
        <v>519</v>
      </c>
      <c r="B527" s="102">
        <f t="shared" si="52"/>
        <v>0</v>
      </c>
      <c r="C527" s="102">
        <f t="shared" si="53"/>
        <v>0</v>
      </c>
      <c r="D527" s="102">
        <f t="shared" si="48"/>
        <v>0</v>
      </c>
      <c r="E527" s="102">
        <f t="shared" si="49"/>
        <v>0</v>
      </c>
      <c r="F527" s="102">
        <f t="shared" si="50"/>
        <v>0</v>
      </c>
      <c r="G527" s="102">
        <f t="shared" si="51"/>
        <v>0</v>
      </c>
    </row>
    <row r="528" spans="1:7">
      <c r="A528" s="102">
        <v>520</v>
      </c>
      <c r="B528" s="102">
        <f t="shared" si="52"/>
        <v>0</v>
      </c>
      <c r="C528" s="102">
        <f t="shared" si="53"/>
        <v>0</v>
      </c>
      <c r="D528" s="102">
        <f t="shared" si="48"/>
        <v>0</v>
      </c>
      <c r="E528" s="102">
        <f t="shared" si="49"/>
        <v>0</v>
      </c>
      <c r="F528" s="102">
        <f t="shared" si="50"/>
        <v>0</v>
      </c>
      <c r="G528" s="102">
        <f t="shared" si="51"/>
        <v>0</v>
      </c>
    </row>
    <row r="529" spans="1:7">
      <c r="A529" s="102">
        <v>521</v>
      </c>
      <c r="B529" s="102">
        <f t="shared" si="52"/>
        <v>0</v>
      </c>
      <c r="C529" s="102">
        <f t="shared" si="53"/>
        <v>0</v>
      </c>
      <c r="D529" s="102">
        <f t="shared" si="48"/>
        <v>0</v>
      </c>
      <c r="E529" s="102">
        <f t="shared" si="49"/>
        <v>0</v>
      </c>
      <c r="F529" s="102">
        <f t="shared" si="50"/>
        <v>0</v>
      </c>
      <c r="G529" s="102">
        <f t="shared" si="51"/>
        <v>0</v>
      </c>
    </row>
    <row r="530" spans="1:7">
      <c r="A530" s="102">
        <v>522</v>
      </c>
      <c r="B530" s="102">
        <f t="shared" si="52"/>
        <v>0</v>
      </c>
      <c r="C530" s="102">
        <f t="shared" si="53"/>
        <v>0</v>
      </c>
      <c r="D530" s="102">
        <f t="shared" si="48"/>
        <v>0</v>
      </c>
      <c r="E530" s="102">
        <f t="shared" si="49"/>
        <v>0</v>
      </c>
      <c r="F530" s="102">
        <f t="shared" si="50"/>
        <v>0</v>
      </c>
      <c r="G530" s="102">
        <f t="shared" si="51"/>
        <v>0</v>
      </c>
    </row>
    <row r="531" spans="1:7">
      <c r="A531" s="102">
        <v>523</v>
      </c>
      <c r="B531" s="102">
        <f t="shared" si="52"/>
        <v>0</v>
      </c>
      <c r="C531" s="102">
        <f t="shared" si="53"/>
        <v>0</v>
      </c>
      <c r="D531" s="102">
        <f t="shared" si="48"/>
        <v>0</v>
      </c>
      <c r="E531" s="102">
        <f t="shared" si="49"/>
        <v>0</v>
      </c>
      <c r="F531" s="102">
        <f t="shared" si="50"/>
        <v>0</v>
      </c>
      <c r="G531" s="102">
        <f t="shared" si="51"/>
        <v>0</v>
      </c>
    </row>
    <row r="532" spans="1:7">
      <c r="A532" s="102">
        <v>524</v>
      </c>
      <c r="B532" s="102">
        <f t="shared" si="52"/>
        <v>0</v>
      </c>
      <c r="C532" s="102">
        <f t="shared" si="53"/>
        <v>0</v>
      </c>
      <c r="D532" s="102">
        <f t="shared" si="48"/>
        <v>0</v>
      </c>
      <c r="E532" s="102">
        <f t="shared" si="49"/>
        <v>0</v>
      </c>
      <c r="F532" s="102">
        <f t="shared" si="50"/>
        <v>0</v>
      </c>
      <c r="G532" s="102">
        <f t="shared" si="51"/>
        <v>0</v>
      </c>
    </row>
    <row r="533" spans="1:7">
      <c r="A533" s="102">
        <v>525</v>
      </c>
      <c r="B533" s="102">
        <f t="shared" si="52"/>
        <v>0</v>
      </c>
      <c r="C533" s="102">
        <f t="shared" si="53"/>
        <v>0</v>
      </c>
      <c r="D533" s="102">
        <f t="shared" si="48"/>
        <v>0</v>
      </c>
      <c r="E533" s="102">
        <f t="shared" si="49"/>
        <v>0</v>
      </c>
      <c r="F533" s="102">
        <f t="shared" si="50"/>
        <v>0</v>
      </c>
      <c r="G533" s="102">
        <f t="shared" si="51"/>
        <v>0</v>
      </c>
    </row>
    <row r="534" spans="1:7">
      <c r="A534" s="102">
        <v>526</v>
      </c>
      <c r="B534" s="102">
        <f t="shared" si="52"/>
        <v>0</v>
      </c>
      <c r="C534" s="102">
        <f t="shared" si="53"/>
        <v>0</v>
      </c>
      <c r="D534" s="102">
        <f t="shared" si="48"/>
        <v>0</v>
      </c>
      <c r="E534" s="102">
        <f t="shared" si="49"/>
        <v>0</v>
      </c>
      <c r="F534" s="102">
        <f t="shared" si="50"/>
        <v>0</v>
      </c>
      <c r="G534" s="102">
        <f t="shared" si="51"/>
        <v>0</v>
      </c>
    </row>
    <row r="535" spans="1:7">
      <c r="A535" s="102">
        <v>527</v>
      </c>
      <c r="B535" s="102">
        <f t="shared" si="52"/>
        <v>0</v>
      </c>
      <c r="C535" s="102">
        <f t="shared" si="53"/>
        <v>0</v>
      </c>
      <c r="D535" s="102">
        <f t="shared" si="48"/>
        <v>0</v>
      </c>
      <c r="E535" s="102">
        <f t="shared" si="49"/>
        <v>0</v>
      </c>
      <c r="F535" s="102">
        <f t="shared" si="50"/>
        <v>0</v>
      </c>
      <c r="G535" s="102">
        <f t="shared" si="51"/>
        <v>0</v>
      </c>
    </row>
    <row r="536" spans="1:7">
      <c r="A536" s="102">
        <v>528</v>
      </c>
      <c r="B536" s="102">
        <f t="shared" si="52"/>
        <v>0</v>
      </c>
      <c r="C536" s="102">
        <f t="shared" si="53"/>
        <v>0</v>
      </c>
      <c r="D536" s="102">
        <f t="shared" si="48"/>
        <v>0</v>
      </c>
      <c r="E536" s="102">
        <f t="shared" si="49"/>
        <v>0</v>
      </c>
      <c r="F536" s="102">
        <f t="shared" si="50"/>
        <v>0</v>
      </c>
      <c r="G536" s="102">
        <f t="shared" si="51"/>
        <v>0</v>
      </c>
    </row>
    <row r="537" spans="1:7">
      <c r="A537" s="102">
        <v>529</v>
      </c>
      <c r="B537" s="102">
        <f t="shared" si="52"/>
        <v>0</v>
      </c>
      <c r="C537" s="102">
        <f t="shared" si="53"/>
        <v>0</v>
      </c>
      <c r="D537" s="102">
        <f t="shared" si="48"/>
        <v>0</v>
      </c>
      <c r="E537" s="102">
        <f t="shared" si="49"/>
        <v>0</v>
      </c>
      <c r="F537" s="102">
        <f t="shared" si="50"/>
        <v>0</v>
      </c>
      <c r="G537" s="102">
        <f t="shared" si="51"/>
        <v>0</v>
      </c>
    </row>
    <row r="538" spans="1:7">
      <c r="A538" s="102">
        <v>530</v>
      </c>
      <c r="B538" s="102">
        <f t="shared" si="52"/>
        <v>0</v>
      </c>
      <c r="C538" s="102">
        <f t="shared" si="53"/>
        <v>0</v>
      </c>
      <c r="D538" s="102">
        <f t="shared" si="48"/>
        <v>0</v>
      </c>
      <c r="E538" s="102">
        <f t="shared" si="49"/>
        <v>0</v>
      </c>
      <c r="F538" s="102">
        <f t="shared" si="50"/>
        <v>0</v>
      </c>
      <c r="G538" s="102">
        <f t="shared" si="51"/>
        <v>0</v>
      </c>
    </row>
    <row r="539" spans="1:7">
      <c r="A539" s="102">
        <v>531</v>
      </c>
      <c r="B539" s="102">
        <f t="shared" si="52"/>
        <v>0</v>
      </c>
      <c r="C539" s="102">
        <f t="shared" si="53"/>
        <v>0</v>
      </c>
      <c r="D539" s="102">
        <f t="shared" si="48"/>
        <v>0</v>
      </c>
      <c r="E539" s="102">
        <f t="shared" si="49"/>
        <v>0</v>
      </c>
      <c r="F539" s="102">
        <f t="shared" si="50"/>
        <v>0</v>
      </c>
      <c r="G539" s="102">
        <f t="shared" si="51"/>
        <v>0</v>
      </c>
    </row>
    <row r="540" spans="1:7">
      <c r="A540" s="102">
        <v>532</v>
      </c>
      <c r="B540" s="102">
        <f t="shared" si="52"/>
        <v>0</v>
      </c>
      <c r="C540" s="102">
        <f t="shared" si="53"/>
        <v>0</v>
      </c>
      <c r="D540" s="102">
        <f t="shared" si="48"/>
        <v>0</v>
      </c>
      <c r="E540" s="102">
        <f t="shared" si="49"/>
        <v>0</v>
      </c>
      <c r="F540" s="102">
        <f t="shared" si="50"/>
        <v>0</v>
      </c>
      <c r="G540" s="102">
        <f t="shared" si="51"/>
        <v>0</v>
      </c>
    </row>
    <row r="541" spans="1:7">
      <c r="A541" s="102">
        <v>533</v>
      </c>
      <c r="B541" s="102">
        <f t="shared" si="52"/>
        <v>0</v>
      </c>
      <c r="C541" s="102">
        <f t="shared" si="53"/>
        <v>0</v>
      </c>
      <c r="D541" s="102">
        <f t="shared" si="48"/>
        <v>0</v>
      </c>
      <c r="E541" s="102">
        <f t="shared" si="49"/>
        <v>0</v>
      </c>
      <c r="F541" s="102">
        <f t="shared" si="50"/>
        <v>0</v>
      </c>
      <c r="G541" s="102">
        <f t="shared" si="51"/>
        <v>0</v>
      </c>
    </row>
    <row r="542" spans="1:7">
      <c r="A542" s="102">
        <v>534</v>
      </c>
      <c r="B542" s="102">
        <f t="shared" si="52"/>
        <v>0</v>
      </c>
      <c r="C542" s="102">
        <f t="shared" si="53"/>
        <v>0</v>
      </c>
      <c r="D542" s="102">
        <f t="shared" si="48"/>
        <v>0</v>
      </c>
      <c r="E542" s="102">
        <f t="shared" si="49"/>
        <v>0</v>
      </c>
      <c r="F542" s="102">
        <f t="shared" si="50"/>
        <v>0</v>
      </c>
      <c r="G542" s="102">
        <f t="shared" si="51"/>
        <v>0</v>
      </c>
    </row>
    <row r="543" spans="1:7">
      <c r="A543" s="102">
        <v>535</v>
      </c>
      <c r="B543" s="102">
        <f t="shared" si="52"/>
        <v>0</v>
      </c>
      <c r="C543" s="102">
        <f t="shared" si="53"/>
        <v>0</v>
      </c>
      <c r="D543" s="102">
        <f t="shared" si="48"/>
        <v>0</v>
      </c>
      <c r="E543" s="102">
        <f t="shared" si="49"/>
        <v>0</v>
      </c>
      <c r="F543" s="102">
        <f t="shared" si="50"/>
        <v>0</v>
      </c>
      <c r="G543" s="102">
        <f t="shared" si="51"/>
        <v>0</v>
      </c>
    </row>
    <row r="544" spans="1:7">
      <c r="A544" s="102">
        <v>536</v>
      </c>
      <c r="B544" s="102">
        <f t="shared" si="52"/>
        <v>0</v>
      </c>
      <c r="C544" s="102">
        <f t="shared" si="53"/>
        <v>0</v>
      </c>
      <c r="D544" s="102">
        <f t="shared" si="48"/>
        <v>0</v>
      </c>
      <c r="E544" s="102">
        <f t="shared" si="49"/>
        <v>0</v>
      </c>
      <c r="F544" s="102">
        <f t="shared" si="50"/>
        <v>0</v>
      </c>
      <c r="G544" s="102">
        <f t="shared" si="51"/>
        <v>0</v>
      </c>
    </row>
    <row r="545" spans="1:7">
      <c r="A545" s="102">
        <v>537</v>
      </c>
      <c r="B545" s="102">
        <f t="shared" si="52"/>
        <v>0</v>
      </c>
      <c r="C545" s="102">
        <f t="shared" si="53"/>
        <v>0</v>
      </c>
      <c r="D545" s="102">
        <f t="shared" si="48"/>
        <v>0</v>
      </c>
      <c r="E545" s="102">
        <f t="shared" si="49"/>
        <v>0</v>
      </c>
      <c r="F545" s="102">
        <f t="shared" si="50"/>
        <v>0</v>
      </c>
      <c r="G545" s="102">
        <f t="shared" si="51"/>
        <v>0</v>
      </c>
    </row>
    <row r="546" spans="1:7">
      <c r="A546" s="102">
        <v>538</v>
      </c>
      <c r="B546" s="102">
        <f t="shared" si="52"/>
        <v>0</v>
      </c>
      <c r="C546" s="102">
        <f t="shared" si="53"/>
        <v>0</v>
      </c>
      <c r="D546" s="102">
        <f t="shared" si="48"/>
        <v>0</v>
      </c>
      <c r="E546" s="102">
        <f t="shared" si="49"/>
        <v>0</v>
      </c>
      <c r="F546" s="102">
        <f t="shared" si="50"/>
        <v>0</v>
      </c>
      <c r="G546" s="102">
        <f t="shared" si="51"/>
        <v>0</v>
      </c>
    </row>
    <row r="547" spans="1:7">
      <c r="A547" s="102">
        <v>539</v>
      </c>
      <c r="B547" s="102">
        <f t="shared" si="52"/>
        <v>0</v>
      </c>
      <c r="C547" s="102">
        <f t="shared" si="53"/>
        <v>0</v>
      </c>
      <c r="D547" s="102">
        <f t="shared" si="48"/>
        <v>0</v>
      </c>
      <c r="E547" s="102">
        <f t="shared" si="49"/>
        <v>0</v>
      </c>
      <c r="F547" s="102">
        <f t="shared" si="50"/>
        <v>0</v>
      </c>
      <c r="G547" s="102">
        <f t="shared" si="51"/>
        <v>0</v>
      </c>
    </row>
    <row r="548" spans="1:7">
      <c r="A548" s="102">
        <v>540</v>
      </c>
      <c r="B548" s="102">
        <f t="shared" si="52"/>
        <v>0</v>
      </c>
      <c r="C548" s="102">
        <f t="shared" si="53"/>
        <v>0</v>
      </c>
      <c r="D548" s="102">
        <f t="shared" si="48"/>
        <v>0</v>
      </c>
      <c r="E548" s="102">
        <f t="shared" si="49"/>
        <v>0</v>
      </c>
      <c r="F548" s="102">
        <f t="shared" si="50"/>
        <v>0</v>
      </c>
      <c r="G548" s="102">
        <f t="shared" si="51"/>
        <v>0</v>
      </c>
    </row>
    <row r="549" spans="1:7">
      <c r="A549" s="102">
        <v>541</v>
      </c>
      <c r="B549" s="102">
        <f t="shared" si="52"/>
        <v>0</v>
      </c>
      <c r="C549" s="102">
        <f t="shared" si="53"/>
        <v>0</v>
      </c>
      <c r="D549" s="102">
        <f t="shared" si="48"/>
        <v>0</v>
      </c>
      <c r="E549" s="102">
        <f t="shared" si="49"/>
        <v>0</v>
      </c>
      <c r="F549" s="102">
        <f t="shared" si="50"/>
        <v>0</v>
      </c>
      <c r="G549" s="102">
        <f t="shared" si="51"/>
        <v>0</v>
      </c>
    </row>
    <row r="550" spans="1:7">
      <c r="A550" s="102">
        <v>542</v>
      </c>
      <c r="B550" s="102">
        <f t="shared" si="52"/>
        <v>0</v>
      </c>
      <c r="C550" s="102">
        <f t="shared" si="53"/>
        <v>0</v>
      </c>
      <c r="D550" s="102">
        <f t="shared" si="48"/>
        <v>0</v>
      </c>
      <c r="E550" s="102">
        <f t="shared" si="49"/>
        <v>0</v>
      </c>
      <c r="F550" s="102">
        <f t="shared" si="50"/>
        <v>0</v>
      </c>
      <c r="G550" s="102">
        <f t="shared" si="51"/>
        <v>0</v>
      </c>
    </row>
    <row r="551" spans="1:7">
      <c r="A551" s="102">
        <v>543</v>
      </c>
      <c r="B551" s="102">
        <f t="shared" si="52"/>
        <v>0</v>
      </c>
      <c r="C551" s="102">
        <f t="shared" si="53"/>
        <v>0</v>
      </c>
      <c r="D551" s="102">
        <f t="shared" si="48"/>
        <v>0</v>
      </c>
      <c r="E551" s="102">
        <f t="shared" si="49"/>
        <v>0</v>
      </c>
      <c r="F551" s="102">
        <f t="shared" si="50"/>
        <v>0</v>
      </c>
      <c r="G551" s="102">
        <f t="shared" si="51"/>
        <v>0</v>
      </c>
    </row>
    <row r="552" spans="1:7">
      <c r="A552" s="102">
        <v>544</v>
      </c>
      <c r="B552" s="102">
        <f t="shared" si="52"/>
        <v>0</v>
      </c>
      <c r="C552" s="102">
        <f t="shared" si="53"/>
        <v>0</v>
      </c>
      <c r="D552" s="102">
        <f t="shared" si="48"/>
        <v>0</v>
      </c>
      <c r="E552" s="102">
        <f t="shared" si="49"/>
        <v>0</v>
      </c>
      <c r="F552" s="102">
        <f t="shared" si="50"/>
        <v>0</v>
      </c>
      <c r="G552" s="102">
        <f t="shared" si="51"/>
        <v>0</v>
      </c>
    </row>
    <row r="553" spans="1:7">
      <c r="A553" s="102">
        <v>545</v>
      </c>
      <c r="B553" s="102">
        <f t="shared" si="52"/>
        <v>0</v>
      </c>
      <c r="C553" s="102">
        <f t="shared" si="53"/>
        <v>0</v>
      </c>
      <c r="D553" s="102">
        <f t="shared" si="48"/>
        <v>0</v>
      </c>
      <c r="E553" s="102">
        <f t="shared" si="49"/>
        <v>0</v>
      </c>
      <c r="F553" s="102">
        <f t="shared" si="50"/>
        <v>0</v>
      </c>
      <c r="G553" s="102">
        <f t="shared" si="51"/>
        <v>0</v>
      </c>
    </row>
    <row r="554" spans="1:7">
      <c r="A554" s="102">
        <v>546</v>
      </c>
      <c r="B554" s="102">
        <f t="shared" si="52"/>
        <v>0</v>
      </c>
      <c r="C554" s="102">
        <f t="shared" si="53"/>
        <v>0</v>
      </c>
      <c r="D554" s="102">
        <f t="shared" si="48"/>
        <v>0</v>
      </c>
      <c r="E554" s="102">
        <f t="shared" si="49"/>
        <v>0</v>
      </c>
      <c r="F554" s="102">
        <f t="shared" si="50"/>
        <v>0</v>
      </c>
      <c r="G554" s="102">
        <f t="shared" si="51"/>
        <v>0</v>
      </c>
    </row>
    <row r="555" spans="1:7">
      <c r="A555" s="102">
        <v>547</v>
      </c>
      <c r="B555" s="102">
        <f t="shared" si="52"/>
        <v>0</v>
      </c>
      <c r="C555" s="102">
        <f t="shared" si="53"/>
        <v>0</v>
      </c>
      <c r="D555" s="102">
        <f t="shared" si="48"/>
        <v>0</v>
      </c>
      <c r="E555" s="102">
        <f t="shared" si="49"/>
        <v>0</v>
      </c>
      <c r="F555" s="102">
        <f t="shared" si="50"/>
        <v>0</v>
      </c>
      <c r="G555" s="102">
        <f t="shared" si="51"/>
        <v>0</v>
      </c>
    </row>
    <row r="556" spans="1:7">
      <c r="A556" s="102">
        <v>548</v>
      </c>
      <c r="B556" s="102">
        <f t="shared" si="52"/>
        <v>0</v>
      </c>
      <c r="C556" s="102">
        <f t="shared" si="53"/>
        <v>0</v>
      </c>
      <c r="D556" s="102">
        <f t="shared" si="48"/>
        <v>0</v>
      </c>
      <c r="E556" s="102">
        <f t="shared" si="49"/>
        <v>0</v>
      </c>
      <c r="F556" s="102">
        <f t="shared" si="50"/>
        <v>0</v>
      </c>
      <c r="G556" s="102">
        <f t="shared" si="51"/>
        <v>0</v>
      </c>
    </row>
    <row r="557" spans="1:7">
      <c r="A557" s="102">
        <v>549</v>
      </c>
      <c r="B557" s="102">
        <f t="shared" si="52"/>
        <v>0</v>
      </c>
      <c r="C557" s="102">
        <f t="shared" si="53"/>
        <v>0</v>
      </c>
      <c r="D557" s="102">
        <f t="shared" si="48"/>
        <v>0</v>
      </c>
      <c r="E557" s="102">
        <f t="shared" si="49"/>
        <v>0</v>
      </c>
      <c r="F557" s="102">
        <f t="shared" si="50"/>
        <v>0</v>
      </c>
      <c r="G557" s="102">
        <f t="shared" si="51"/>
        <v>0</v>
      </c>
    </row>
    <row r="558" spans="1:7">
      <c r="A558" s="102">
        <v>550</v>
      </c>
      <c r="B558" s="102">
        <f t="shared" si="52"/>
        <v>0</v>
      </c>
      <c r="C558" s="102">
        <f t="shared" si="53"/>
        <v>0</v>
      </c>
      <c r="D558" s="102">
        <f t="shared" si="48"/>
        <v>0</v>
      </c>
      <c r="E558" s="102">
        <f t="shared" si="49"/>
        <v>0</v>
      </c>
      <c r="F558" s="102">
        <f t="shared" si="50"/>
        <v>0</v>
      </c>
      <c r="G558" s="102">
        <f t="shared" si="51"/>
        <v>0</v>
      </c>
    </row>
    <row r="559" spans="1:7">
      <c r="A559" s="102">
        <v>551</v>
      </c>
      <c r="B559" s="102">
        <f t="shared" si="52"/>
        <v>0</v>
      </c>
      <c r="C559" s="102">
        <f t="shared" si="53"/>
        <v>0</v>
      </c>
      <c r="D559" s="102">
        <f t="shared" si="48"/>
        <v>0</v>
      </c>
      <c r="E559" s="102">
        <f t="shared" si="49"/>
        <v>0</v>
      </c>
      <c r="F559" s="102">
        <f t="shared" si="50"/>
        <v>0</v>
      </c>
      <c r="G559" s="102">
        <f t="shared" si="51"/>
        <v>0</v>
      </c>
    </row>
    <row r="560" spans="1:7">
      <c r="A560" s="102">
        <v>552</v>
      </c>
      <c r="B560" s="102">
        <f t="shared" si="52"/>
        <v>0</v>
      </c>
      <c r="C560" s="102">
        <f t="shared" si="53"/>
        <v>0</v>
      </c>
      <c r="D560" s="102">
        <f t="shared" si="48"/>
        <v>0</v>
      </c>
      <c r="E560" s="102">
        <f t="shared" si="49"/>
        <v>0</v>
      </c>
      <c r="F560" s="102">
        <f t="shared" si="50"/>
        <v>0</v>
      </c>
      <c r="G560" s="102">
        <f t="shared" si="51"/>
        <v>0</v>
      </c>
    </row>
    <row r="561" spans="1:7">
      <c r="A561" s="102">
        <v>553</v>
      </c>
      <c r="B561" s="102">
        <f t="shared" si="52"/>
        <v>0</v>
      </c>
      <c r="C561" s="102">
        <f t="shared" si="53"/>
        <v>0</v>
      </c>
      <c r="D561" s="102">
        <f t="shared" si="48"/>
        <v>0</v>
      </c>
      <c r="E561" s="102">
        <f t="shared" si="49"/>
        <v>0</v>
      </c>
      <c r="F561" s="102">
        <f t="shared" si="50"/>
        <v>0</v>
      </c>
      <c r="G561" s="102">
        <f t="shared" si="51"/>
        <v>0</v>
      </c>
    </row>
    <row r="562" spans="1:7">
      <c r="A562" s="102">
        <v>554</v>
      </c>
      <c r="B562" s="102">
        <f t="shared" si="52"/>
        <v>0</v>
      </c>
      <c r="C562" s="102">
        <f t="shared" si="53"/>
        <v>0</v>
      </c>
      <c r="D562" s="102">
        <f t="shared" si="48"/>
        <v>0</v>
      </c>
      <c r="E562" s="102">
        <f t="shared" si="49"/>
        <v>0</v>
      </c>
      <c r="F562" s="102">
        <f t="shared" si="50"/>
        <v>0</v>
      </c>
      <c r="G562" s="102">
        <f t="shared" si="51"/>
        <v>0</v>
      </c>
    </row>
    <row r="563" spans="1:7">
      <c r="A563" s="102">
        <v>555</v>
      </c>
      <c r="B563" s="102">
        <f t="shared" si="52"/>
        <v>0</v>
      </c>
      <c r="C563" s="102">
        <f t="shared" si="53"/>
        <v>0</v>
      </c>
      <c r="D563" s="102">
        <f t="shared" si="48"/>
        <v>0</v>
      </c>
      <c r="E563" s="102">
        <f t="shared" si="49"/>
        <v>0</v>
      </c>
      <c r="F563" s="102">
        <f t="shared" si="50"/>
        <v>0</v>
      </c>
      <c r="G563" s="102">
        <f t="shared" si="51"/>
        <v>0</v>
      </c>
    </row>
    <row r="564" spans="1:7">
      <c r="A564" s="102">
        <v>556</v>
      </c>
      <c r="B564" s="102">
        <f t="shared" si="52"/>
        <v>0</v>
      </c>
      <c r="C564" s="102">
        <f t="shared" si="53"/>
        <v>0</v>
      </c>
      <c r="D564" s="102">
        <f t="shared" si="48"/>
        <v>0</v>
      </c>
      <c r="E564" s="102">
        <f t="shared" si="49"/>
        <v>0</v>
      </c>
      <c r="F564" s="102">
        <f t="shared" si="50"/>
        <v>0</v>
      </c>
      <c r="G564" s="102">
        <f t="shared" si="51"/>
        <v>0</v>
      </c>
    </row>
    <row r="565" spans="1:7">
      <c r="A565" s="102">
        <v>557</v>
      </c>
      <c r="B565" s="102">
        <f t="shared" si="52"/>
        <v>0</v>
      </c>
      <c r="C565" s="102">
        <f t="shared" si="53"/>
        <v>0</v>
      </c>
      <c r="D565" s="102">
        <f t="shared" si="48"/>
        <v>0</v>
      </c>
      <c r="E565" s="102">
        <f t="shared" si="49"/>
        <v>0</v>
      </c>
      <c r="F565" s="102">
        <f t="shared" si="50"/>
        <v>0</v>
      </c>
      <c r="G565" s="102">
        <f t="shared" si="51"/>
        <v>0</v>
      </c>
    </row>
    <row r="566" spans="1:7">
      <c r="A566" s="102">
        <v>558</v>
      </c>
      <c r="B566" s="102">
        <f t="shared" si="52"/>
        <v>0</v>
      </c>
      <c r="C566" s="102">
        <f t="shared" si="53"/>
        <v>0</v>
      </c>
      <c r="D566" s="102">
        <f t="shared" si="48"/>
        <v>0</v>
      </c>
      <c r="E566" s="102">
        <f t="shared" si="49"/>
        <v>0</v>
      </c>
      <c r="F566" s="102">
        <f t="shared" si="50"/>
        <v>0</v>
      </c>
      <c r="G566" s="102">
        <f t="shared" si="51"/>
        <v>0</v>
      </c>
    </row>
    <row r="567" spans="1:7">
      <c r="A567" s="102">
        <v>559</v>
      </c>
      <c r="B567" s="102">
        <f t="shared" si="52"/>
        <v>0</v>
      </c>
      <c r="C567" s="102">
        <f t="shared" si="53"/>
        <v>0</v>
      </c>
      <c r="D567" s="102">
        <f t="shared" si="48"/>
        <v>0</v>
      </c>
      <c r="E567" s="102">
        <f t="shared" si="49"/>
        <v>0</v>
      </c>
      <c r="F567" s="102">
        <f t="shared" si="50"/>
        <v>0</v>
      </c>
      <c r="G567" s="102">
        <f t="shared" si="51"/>
        <v>0</v>
      </c>
    </row>
    <row r="568" spans="1:7">
      <c r="A568" s="102">
        <v>560</v>
      </c>
      <c r="B568" s="102">
        <f t="shared" si="52"/>
        <v>0</v>
      </c>
      <c r="C568" s="102">
        <f t="shared" si="53"/>
        <v>0</v>
      </c>
      <c r="D568" s="102">
        <f t="shared" si="48"/>
        <v>0</v>
      </c>
      <c r="E568" s="102">
        <f t="shared" si="49"/>
        <v>0</v>
      </c>
      <c r="F568" s="102">
        <f t="shared" si="50"/>
        <v>0</v>
      </c>
      <c r="G568" s="102">
        <f t="shared" si="51"/>
        <v>0</v>
      </c>
    </row>
    <row r="569" spans="1:7">
      <c r="A569" s="102">
        <v>561</v>
      </c>
      <c r="B569" s="102">
        <f t="shared" si="52"/>
        <v>0</v>
      </c>
      <c r="C569" s="102">
        <f t="shared" si="53"/>
        <v>0</v>
      </c>
      <c r="D569" s="102">
        <f t="shared" si="48"/>
        <v>0</v>
      </c>
      <c r="E569" s="102">
        <f t="shared" si="49"/>
        <v>0</v>
      </c>
      <c r="F569" s="102">
        <f t="shared" si="50"/>
        <v>0</v>
      </c>
      <c r="G569" s="102">
        <f t="shared" si="51"/>
        <v>0</v>
      </c>
    </row>
    <row r="570" spans="1:7">
      <c r="A570" s="102">
        <v>562</v>
      </c>
      <c r="B570" s="102">
        <f t="shared" si="52"/>
        <v>0</v>
      </c>
      <c r="C570" s="102">
        <f t="shared" si="53"/>
        <v>0</v>
      </c>
      <c r="D570" s="102">
        <f t="shared" si="48"/>
        <v>0</v>
      </c>
      <c r="E570" s="102">
        <f t="shared" si="49"/>
        <v>0</v>
      </c>
      <c r="F570" s="102">
        <f t="shared" si="50"/>
        <v>0</v>
      </c>
      <c r="G570" s="102">
        <f t="shared" si="51"/>
        <v>0</v>
      </c>
    </row>
    <row r="571" spans="1:7">
      <c r="A571" s="102">
        <v>563</v>
      </c>
      <c r="B571" s="102">
        <f t="shared" si="52"/>
        <v>0</v>
      </c>
      <c r="C571" s="102">
        <f t="shared" si="53"/>
        <v>0</v>
      </c>
      <c r="D571" s="102">
        <f t="shared" si="48"/>
        <v>0</v>
      </c>
      <c r="E571" s="102">
        <f t="shared" si="49"/>
        <v>0</v>
      </c>
      <c r="F571" s="102">
        <f t="shared" si="50"/>
        <v>0</v>
      </c>
      <c r="G571" s="102">
        <f t="shared" si="51"/>
        <v>0</v>
      </c>
    </row>
    <row r="572" spans="1:7">
      <c r="A572" s="102">
        <v>564</v>
      </c>
      <c r="B572" s="102">
        <f t="shared" si="52"/>
        <v>0</v>
      </c>
      <c r="C572" s="102">
        <f t="shared" si="53"/>
        <v>0</v>
      </c>
      <c r="D572" s="102">
        <f t="shared" si="48"/>
        <v>0</v>
      </c>
      <c r="E572" s="102">
        <f t="shared" si="49"/>
        <v>0</v>
      </c>
      <c r="F572" s="102">
        <f t="shared" si="50"/>
        <v>0</v>
      </c>
      <c r="G572" s="102">
        <f t="shared" si="51"/>
        <v>0</v>
      </c>
    </row>
    <row r="573" spans="1:7">
      <c r="A573" s="102">
        <v>565</v>
      </c>
      <c r="B573" s="102">
        <f t="shared" si="52"/>
        <v>0</v>
      </c>
      <c r="C573" s="102">
        <f t="shared" si="53"/>
        <v>0</v>
      </c>
      <c r="D573" s="102">
        <f t="shared" si="48"/>
        <v>0</v>
      </c>
      <c r="E573" s="102">
        <f t="shared" si="49"/>
        <v>0</v>
      </c>
      <c r="F573" s="102">
        <f t="shared" si="50"/>
        <v>0</v>
      </c>
      <c r="G573" s="102">
        <f t="shared" si="51"/>
        <v>0</v>
      </c>
    </row>
    <row r="574" spans="1:7">
      <c r="A574" s="102">
        <v>566</v>
      </c>
      <c r="B574" s="102">
        <f t="shared" si="52"/>
        <v>0</v>
      </c>
      <c r="C574" s="102">
        <f t="shared" si="53"/>
        <v>0</v>
      </c>
      <c r="D574" s="102">
        <f t="shared" si="48"/>
        <v>0</v>
      </c>
      <c r="E574" s="102">
        <f t="shared" si="49"/>
        <v>0</v>
      </c>
      <c r="F574" s="102">
        <f t="shared" si="50"/>
        <v>0</v>
      </c>
      <c r="G574" s="102">
        <f t="shared" si="51"/>
        <v>0</v>
      </c>
    </row>
    <row r="575" spans="1:7">
      <c r="A575" s="102">
        <v>567</v>
      </c>
      <c r="B575" s="102">
        <f t="shared" si="52"/>
        <v>0</v>
      </c>
      <c r="C575" s="102">
        <f t="shared" si="53"/>
        <v>0</v>
      </c>
      <c r="D575" s="102">
        <f t="shared" si="48"/>
        <v>0</v>
      </c>
      <c r="E575" s="102">
        <f t="shared" si="49"/>
        <v>0</v>
      </c>
      <c r="F575" s="102">
        <f t="shared" si="50"/>
        <v>0</v>
      </c>
      <c r="G575" s="102">
        <f t="shared" si="51"/>
        <v>0</v>
      </c>
    </row>
    <row r="576" spans="1:7">
      <c r="A576" s="102">
        <v>568</v>
      </c>
      <c r="B576" s="102">
        <f t="shared" si="52"/>
        <v>0</v>
      </c>
      <c r="C576" s="102">
        <f t="shared" si="53"/>
        <v>0</v>
      </c>
      <c r="D576" s="102">
        <f t="shared" si="48"/>
        <v>0</v>
      </c>
      <c r="E576" s="102">
        <f t="shared" si="49"/>
        <v>0</v>
      </c>
      <c r="F576" s="102">
        <f t="shared" si="50"/>
        <v>0</v>
      </c>
      <c r="G576" s="102">
        <f t="shared" si="51"/>
        <v>0</v>
      </c>
    </row>
    <row r="577" spans="1:7">
      <c r="A577" s="102">
        <v>569</v>
      </c>
      <c r="B577" s="102">
        <f t="shared" si="52"/>
        <v>0</v>
      </c>
      <c r="C577" s="102">
        <f t="shared" si="53"/>
        <v>0</v>
      </c>
      <c r="D577" s="102">
        <f t="shared" si="48"/>
        <v>0</v>
      </c>
      <c r="E577" s="102">
        <f t="shared" si="49"/>
        <v>0</v>
      </c>
      <c r="F577" s="102">
        <f t="shared" si="50"/>
        <v>0</v>
      </c>
      <c r="G577" s="102">
        <f t="shared" si="51"/>
        <v>0</v>
      </c>
    </row>
    <row r="578" spans="1:7">
      <c r="A578" s="102">
        <v>570</v>
      </c>
      <c r="B578" s="102">
        <f t="shared" si="52"/>
        <v>0</v>
      </c>
      <c r="C578" s="102">
        <f t="shared" si="53"/>
        <v>0</v>
      </c>
      <c r="D578" s="102">
        <f t="shared" si="48"/>
        <v>0</v>
      </c>
      <c r="E578" s="102">
        <f t="shared" si="49"/>
        <v>0</v>
      </c>
      <c r="F578" s="102">
        <f t="shared" si="50"/>
        <v>0</v>
      </c>
      <c r="G578" s="102">
        <f t="shared" si="51"/>
        <v>0</v>
      </c>
    </row>
    <row r="579" spans="1:7">
      <c r="A579" s="102">
        <v>571</v>
      </c>
      <c r="B579" s="102">
        <f t="shared" si="52"/>
        <v>0</v>
      </c>
      <c r="C579" s="102">
        <f t="shared" si="53"/>
        <v>0</v>
      </c>
      <c r="D579" s="102">
        <f t="shared" si="48"/>
        <v>0</v>
      </c>
      <c r="E579" s="102">
        <f t="shared" si="49"/>
        <v>0</v>
      </c>
      <c r="F579" s="102">
        <f t="shared" si="50"/>
        <v>0</v>
      </c>
      <c r="G579" s="102">
        <f t="shared" si="51"/>
        <v>0</v>
      </c>
    </row>
    <row r="580" spans="1:7">
      <c r="A580" s="102">
        <v>572</v>
      </c>
      <c r="B580" s="102">
        <f t="shared" si="52"/>
        <v>0</v>
      </c>
      <c r="C580" s="102">
        <f t="shared" si="53"/>
        <v>0</v>
      </c>
      <c r="D580" s="102">
        <f t="shared" si="48"/>
        <v>0</v>
      </c>
      <c r="E580" s="102">
        <f t="shared" si="49"/>
        <v>0</v>
      </c>
      <c r="F580" s="102">
        <f t="shared" si="50"/>
        <v>0</v>
      </c>
      <c r="G580" s="102">
        <f t="shared" si="51"/>
        <v>0</v>
      </c>
    </row>
    <row r="581" spans="1:7">
      <c r="A581" s="102">
        <v>573</v>
      </c>
      <c r="B581" s="102">
        <f t="shared" si="52"/>
        <v>0</v>
      </c>
      <c r="C581" s="102">
        <f t="shared" si="53"/>
        <v>0</v>
      </c>
      <c r="D581" s="102">
        <f t="shared" si="48"/>
        <v>0</v>
      </c>
      <c r="E581" s="102">
        <f t="shared" si="49"/>
        <v>0</v>
      </c>
      <c r="F581" s="102">
        <f t="shared" si="50"/>
        <v>0</v>
      </c>
      <c r="G581" s="102">
        <f t="shared" si="51"/>
        <v>0</v>
      </c>
    </row>
    <row r="582" spans="1:7">
      <c r="A582" s="102">
        <v>574</v>
      </c>
      <c r="B582" s="102">
        <f t="shared" si="52"/>
        <v>0</v>
      </c>
      <c r="C582" s="102">
        <f t="shared" si="53"/>
        <v>0</v>
      </c>
      <c r="D582" s="102">
        <f t="shared" si="48"/>
        <v>0</v>
      </c>
      <c r="E582" s="102">
        <f t="shared" si="49"/>
        <v>0</v>
      </c>
      <c r="F582" s="102">
        <f t="shared" si="50"/>
        <v>0</v>
      </c>
      <c r="G582" s="102">
        <f t="shared" si="51"/>
        <v>0</v>
      </c>
    </row>
    <row r="583" spans="1:7">
      <c r="A583" s="102">
        <v>575</v>
      </c>
      <c r="B583" s="102">
        <f t="shared" si="52"/>
        <v>0</v>
      </c>
      <c r="C583" s="102">
        <f t="shared" si="53"/>
        <v>0</v>
      </c>
      <c r="D583" s="102">
        <f t="shared" si="48"/>
        <v>0</v>
      </c>
      <c r="E583" s="102">
        <f t="shared" si="49"/>
        <v>0</v>
      </c>
      <c r="F583" s="102">
        <f t="shared" si="50"/>
        <v>0</v>
      </c>
      <c r="G583" s="102">
        <f t="shared" si="51"/>
        <v>0</v>
      </c>
    </row>
    <row r="584" spans="1:7">
      <c r="A584" s="102">
        <v>576</v>
      </c>
      <c r="B584" s="102">
        <f t="shared" si="52"/>
        <v>0</v>
      </c>
      <c r="C584" s="102">
        <f t="shared" si="53"/>
        <v>0</v>
      </c>
      <c r="D584" s="102">
        <f t="shared" ref="D584:D647" si="54">IF(D$6,HYPGEOMDIST($A584,$A$5,D$4,$A$2),#N/A)</f>
        <v>0</v>
      </c>
      <c r="E584" s="102">
        <f t="shared" ref="E584:E647" si="55">IF(E$6,NORMDIST($A584,$A$5*D$4/$A$2,SQRT( $A$5*D$4/$A$2*($A$2-D$4)/$A$2*($A$2-$A$5)/($A$2-1)),FALSE),#N/A)</f>
        <v>0</v>
      </c>
      <c r="F584" s="102">
        <f t="shared" ref="F584:F647" si="56">IF(F$6,HYPGEOMDIST($A584,$A$5,F$4,$A$2),#N/A)</f>
        <v>0</v>
      </c>
      <c r="G584" s="102">
        <f t="shared" ref="G584:G647" si="57">IF(G$6,NORMDIST($A584,$A$5*F$4/$A$2,SQRT( $A$5*F$4/$A$2*($A$2-F$4)/$A$2*($A$2-$A$5)/($A$2-1)),FALSE),#N/A)</f>
        <v>0</v>
      </c>
    </row>
    <row r="585" spans="1:7">
      <c r="A585" s="102">
        <v>577</v>
      </c>
      <c r="B585" s="102">
        <f t="shared" ref="B585:B648" si="58">IF(B$6,HYPGEOMDIST($A585,$A$5,B$4,$A$2),#N/A)</f>
        <v>0</v>
      </c>
      <c r="C585" s="102">
        <f t="shared" ref="C585:C648" si="59">IF(C$6,NORMDIST($A585,$A$5*B$4/$A$2,SQRT( $A$5*B$4/$A$2*($A$2-B$4)/$A$2*($A$2-$A$5)/($A$2-1)),FALSE),#N/A)</f>
        <v>0</v>
      </c>
      <c r="D585" s="102">
        <f t="shared" si="54"/>
        <v>0</v>
      </c>
      <c r="E585" s="102">
        <f t="shared" si="55"/>
        <v>0</v>
      </c>
      <c r="F585" s="102">
        <f t="shared" si="56"/>
        <v>0</v>
      </c>
      <c r="G585" s="102">
        <f t="shared" si="57"/>
        <v>0</v>
      </c>
    </row>
    <row r="586" spans="1:7">
      <c r="A586" s="102">
        <v>578</v>
      </c>
      <c r="B586" s="102">
        <f t="shared" si="58"/>
        <v>0</v>
      </c>
      <c r="C586" s="102">
        <f t="shared" si="59"/>
        <v>0</v>
      </c>
      <c r="D586" s="102">
        <f t="shared" si="54"/>
        <v>0</v>
      </c>
      <c r="E586" s="102">
        <f t="shared" si="55"/>
        <v>0</v>
      </c>
      <c r="F586" s="102">
        <f t="shared" si="56"/>
        <v>0</v>
      </c>
      <c r="G586" s="102">
        <f t="shared" si="57"/>
        <v>0</v>
      </c>
    </row>
    <row r="587" spans="1:7">
      <c r="A587" s="102">
        <v>579</v>
      </c>
      <c r="B587" s="102">
        <f t="shared" si="58"/>
        <v>0</v>
      </c>
      <c r="C587" s="102">
        <f t="shared" si="59"/>
        <v>0</v>
      </c>
      <c r="D587" s="102">
        <f t="shared" si="54"/>
        <v>0</v>
      </c>
      <c r="E587" s="102">
        <f t="shared" si="55"/>
        <v>0</v>
      </c>
      <c r="F587" s="102">
        <f t="shared" si="56"/>
        <v>0</v>
      </c>
      <c r="G587" s="102">
        <f t="shared" si="57"/>
        <v>0</v>
      </c>
    </row>
    <row r="588" spans="1:7">
      <c r="A588" s="102">
        <v>580</v>
      </c>
      <c r="B588" s="102">
        <f t="shared" si="58"/>
        <v>0</v>
      </c>
      <c r="C588" s="102">
        <f t="shared" si="59"/>
        <v>0</v>
      </c>
      <c r="D588" s="102">
        <f t="shared" si="54"/>
        <v>0</v>
      </c>
      <c r="E588" s="102">
        <f t="shared" si="55"/>
        <v>0</v>
      </c>
      <c r="F588" s="102">
        <f t="shared" si="56"/>
        <v>0</v>
      </c>
      <c r="G588" s="102">
        <f t="shared" si="57"/>
        <v>0</v>
      </c>
    </row>
    <row r="589" spans="1:7">
      <c r="A589" s="102">
        <v>581</v>
      </c>
      <c r="B589" s="102">
        <f t="shared" si="58"/>
        <v>0</v>
      </c>
      <c r="C589" s="102">
        <f t="shared" si="59"/>
        <v>0</v>
      </c>
      <c r="D589" s="102">
        <f t="shared" si="54"/>
        <v>0</v>
      </c>
      <c r="E589" s="102">
        <f t="shared" si="55"/>
        <v>0</v>
      </c>
      <c r="F589" s="102">
        <f t="shared" si="56"/>
        <v>0</v>
      </c>
      <c r="G589" s="102">
        <f t="shared" si="57"/>
        <v>0</v>
      </c>
    </row>
    <row r="590" spans="1:7">
      <c r="A590" s="102">
        <v>582</v>
      </c>
      <c r="B590" s="102">
        <f t="shared" si="58"/>
        <v>0</v>
      </c>
      <c r="C590" s="102">
        <f t="shared" si="59"/>
        <v>0</v>
      </c>
      <c r="D590" s="102">
        <f t="shared" si="54"/>
        <v>0</v>
      </c>
      <c r="E590" s="102">
        <f t="shared" si="55"/>
        <v>0</v>
      </c>
      <c r="F590" s="102">
        <f t="shared" si="56"/>
        <v>0</v>
      </c>
      <c r="G590" s="102">
        <f t="shared" si="57"/>
        <v>0</v>
      </c>
    </row>
    <row r="591" spans="1:7">
      <c r="A591" s="102">
        <v>583</v>
      </c>
      <c r="B591" s="102">
        <f t="shared" si="58"/>
        <v>0</v>
      </c>
      <c r="C591" s="102">
        <f t="shared" si="59"/>
        <v>0</v>
      </c>
      <c r="D591" s="102">
        <f t="shared" si="54"/>
        <v>0</v>
      </c>
      <c r="E591" s="102">
        <f t="shared" si="55"/>
        <v>0</v>
      </c>
      <c r="F591" s="102">
        <f t="shared" si="56"/>
        <v>0</v>
      </c>
      <c r="G591" s="102">
        <f t="shared" si="57"/>
        <v>0</v>
      </c>
    </row>
    <row r="592" spans="1:7">
      <c r="A592" s="102">
        <v>584</v>
      </c>
      <c r="B592" s="102">
        <f t="shared" si="58"/>
        <v>0</v>
      </c>
      <c r="C592" s="102">
        <f t="shared" si="59"/>
        <v>0</v>
      </c>
      <c r="D592" s="102">
        <f t="shared" si="54"/>
        <v>0</v>
      </c>
      <c r="E592" s="102">
        <f t="shared" si="55"/>
        <v>0</v>
      </c>
      <c r="F592" s="102">
        <f t="shared" si="56"/>
        <v>0</v>
      </c>
      <c r="G592" s="102">
        <f t="shared" si="57"/>
        <v>0</v>
      </c>
    </row>
    <row r="593" spans="1:7">
      <c r="A593" s="102">
        <v>585</v>
      </c>
      <c r="B593" s="102">
        <f t="shared" si="58"/>
        <v>0</v>
      </c>
      <c r="C593" s="102">
        <f t="shared" si="59"/>
        <v>0</v>
      </c>
      <c r="D593" s="102">
        <f t="shared" si="54"/>
        <v>0</v>
      </c>
      <c r="E593" s="102">
        <f t="shared" si="55"/>
        <v>0</v>
      </c>
      <c r="F593" s="102">
        <f t="shared" si="56"/>
        <v>0</v>
      </c>
      <c r="G593" s="102">
        <f t="shared" si="57"/>
        <v>0</v>
      </c>
    </row>
    <row r="594" spans="1:7">
      <c r="A594" s="102">
        <v>586</v>
      </c>
      <c r="B594" s="102">
        <f t="shared" si="58"/>
        <v>0</v>
      </c>
      <c r="C594" s="102">
        <f t="shared" si="59"/>
        <v>0</v>
      </c>
      <c r="D594" s="102">
        <f t="shared" si="54"/>
        <v>0</v>
      </c>
      <c r="E594" s="102">
        <f t="shared" si="55"/>
        <v>0</v>
      </c>
      <c r="F594" s="102">
        <f t="shared" si="56"/>
        <v>0</v>
      </c>
      <c r="G594" s="102">
        <f t="shared" si="57"/>
        <v>0</v>
      </c>
    </row>
    <row r="595" spans="1:7">
      <c r="A595" s="102">
        <v>587</v>
      </c>
      <c r="B595" s="102">
        <f t="shared" si="58"/>
        <v>0</v>
      </c>
      <c r="C595" s="102">
        <f t="shared" si="59"/>
        <v>0</v>
      </c>
      <c r="D595" s="102">
        <f t="shared" si="54"/>
        <v>0</v>
      </c>
      <c r="E595" s="102">
        <f t="shared" si="55"/>
        <v>0</v>
      </c>
      <c r="F595" s="102">
        <f t="shared" si="56"/>
        <v>0</v>
      </c>
      <c r="G595" s="102">
        <f t="shared" si="57"/>
        <v>0</v>
      </c>
    </row>
    <row r="596" spans="1:7">
      <c r="A596" s="102">
        <v>588</v>
      </c>
      <c r="B596" s="102">
        <f t="shared" si="58"/>
        <v>0</v>
      </c>
      <c r="C596" s="102">
        <f t="shared" si="59"/>
        <v>0</v>
      </c>
      <c r="D596" s="102">
        <f t="shared" si="54"/>
        <v>0</v>
      </c>
      <c r="E596" s="102">
        <f t="shared" si="55"/>
        <v>0</v>
      </c>
      <c r="F596" s="102">
        <f t="shared" si="56"/>
        <v>0</v>
      </c>
      <c r="G596" s="102">
        <f t="shared" si="57"/>
        <v>0</v>
      </c>
    </row>
    <row r="597" spans="1:7">
      <c r="A597" s="102">
        <v>589</v>
      </c>
      <c r="B597" s="102">
        <f t="shared" si="58"/>
        <v>0</v>
      </c>
      <c r="C597" s="102">
        <f t="shared" si="59"/>
        <v>0</v>
      </c>
      <c r="D597" s="102">
        <f t="shared" si="54"/>
        <v>0</v>
      </c>
      <c r="E597" s="102">
        <f t="shared" si="55"/>
        <v>0</v>
      </c>
      <c r="F597" s="102">
        <f t="shared" si="56"/>
        <v>0</v>
      </c>
      <c r="G597" s="102">
        <f t="shared" si="57"/>
        <v>0</v>
      </c>
    </row>
    <row r="598" spans="1:7">
      <c r="A598" s="102">
        <v>590</v>
      </c>
      <c r="B598" s="102">
        <f t="shared" si="58"/>
        <v>0</v>
      </c>
      <c r="C598" s="102">
        <f t="shared" si="59"/>
        <v>0</v>
      </c>
      <c r="D598" s="102">
        <f t="shared" si="54"/>
        <v>0</v>
      </c>
      <c r="E598" s="102">
        <f t="shared" si="55"/>
        <v>0</v>
      </c>
      <c r="F598" s="102">
        <f t="shared" si="56"/>
        <v>0</v>
      </c>
      <c r="G598" s="102">
        <f t="shared" si="57"/>
        <v>0</v>
      </c>
    </row>
    <row r="599" spans="1:7">
      <c r="A599" s="102">
        <v>591</v>
      </c>
      <c r="B599" s="102">
        <f t="shared" si="58"/>
        <v>0</v>
      </c>
      <c r="C599" s="102">
        <f t="shared" si="59"/>
        <v>0</v>
      </c>
      <c r="D599" s="102">
        <f t="shared" si="54"/>
        <v>0</v>
      </c>
      <c r="E599" s="102">
        <f t="shared" si="55"/>
        <v>0</v>
      </c>
      <c r="F599" s="102">
        <f t="shared" si="56"/>
        <v>0</v>
      </c>
      <c r="G599" s="102">
        <f t="shared" si="57"/>
        <v>0</v>
      </c>
    </row>
    <row r="600" spans="1:7">
      <c r="A600" s="102">
        <v>592</v>
      </c>
      <c r="B600" s="102">
        <f t="shared" si="58"/>
        <v>0</v>
      </c>
      <c r="C600" s="102">
        <f t="shared" si="59"/>
        <v>0</v>
      </c>
      <c r="D600" s="102">
        <f t="shared" si="54"/>
        <v>0</v>
      </c>
      <c r="E600" s="102">
        <f t="shared" si="55"/>
        <v>0</v>
      </c>
      <c r="F600" s="102">
        <f t="shared" si="56"/>
        <v>0</v>
      </c>
      <c r="G600" s="102">
        <f t="shared" si="57"/>
        <v>0</v>
      </c>
    </row>
    <row r="601" spans="1:7">
      <c r="A601" s="102">
        <v>593</v>
      </c>
      <c r="B601" s="102">
        <f t="shared" si="58"/>
        <v>0</v>
      </c>
      <c r="C601" s="102">
        <f t="shared" si="59"/>
        <v>0</v>
      </c>
      <c r="D601" s="102">
        <f t="shared" si="54"/>
        <v>0</v>
      </c>
      <c r="E601" s="102">
        <f t="shared" si="55"/>
        <v>0</v>
      </c>
      <c r="F601" s="102">
        <f t="shared" si="56"/>
        <v>0</v>
      </c>
      <c r="G601" s="102">
        <f t="shared" si="57"/>
        <v>0</v>
      </c>
    </row>
    <row r="602" spans="1:7">
      <c r="A602" s="102">
        <v>594</v>
      </c>
      <c r="B602" s="102">
        <f t="shared" si="58"/>
        <v>0</v>
      </c>
      <c r="C602" s="102">
        <f t="shared" si="59"/>
        <v>0</v>
      </c>
      <c r="D602" s="102">
        <f t="shared" si="54"/>
        <v>0</v>
      </c>
      <c r="E602" s="102">
        <f t="shared" si="55"/>
        <v>0</v>
      </c>
      <c r="F602" s="102">
        <f t="shared" si="56"/>
        <v>0</v>
      </c>
      <c r="G602" s="102">
        <f t="shared" si="57"/>
        <v>0</v>
      </c>
    </row>
    <row r="603" spans="1:7">
      <c r="A603" s="102">
        <v>595</v>
      </c>
      <c r="B603" s="102">
        <f t="shared" si="58"/>
        <v>0</v>
      </c>
      <c r="C603" s="102">
        <f t="shared" si="59"/>
        <v>0</v>
      </c>
      <c r="D603" s="102">
        <f t="shared" si="54"/>
        <v>0</v>
      </c>
      <c r="E603" s="102">
        <f t="shared" si="55"/>
        <v>0</v>
      </c>
      <c r="F603" s="102">
        <f t="shared" si="56"/>
        <v>0</v>
      </c>
      <c r="G603" s="102">
        <f t="shared" si="57"/>
        <v>0</v>
      </c>
    </row>
    <row r="604" spans="1:7">
      <c r="A604" s="102">
        <v>596</v>
      </c>
      <c r="B604" s="102">
        <f t="shared" si="58"/>
        <v>0</v>
      </c>
      <c r="C604" s="102">
        <f t="shared" si="59"/>
        <v>0</v>
      </c>
      <c r="D604" s="102">
        <f t="shared" si="54"/>
        <v>0</v>
      </c>
      <c r="E604" s="102">
        <f t="shared" si="55"/>
        <v>0</v>
      </c>
      <c r="F604" s="102">
        <f t="shared" si="56"/>
        <v>0</v>
      </c>
      <c r="G604" s="102">
        <f t="shared" si="57"/>
        <v>0</v>
      </c>
    </row>
    <row r="605" spans="1:7">
      <c r="A605" s="102">
        <v>597</v>
      </c>
      <c r="B605" s="102">
        <f t="shared" si="58"/>
        <v>0</v>
      </c>
      <c r="C605" s="102">
        <f t="shared" si="59"/>
        <v>0</v>
      </c>
      <c r="D605" s="102">
        <f t="shared" si="54"/>
        <v>0</v>
      </c>
      <c r="E605" s="102">
        <f t="shared" si="55"/>
        <v>0</v>
      </c>
      <c r="F605" s="102">
        <f t="shared" si="56"/>
        <v>0</v>
      </c>
      <c r="G605" s="102">
        <f t="shared" si="57"/>
        <v>0</v>
      </c>
    </row>
    <row r="606" spans="1:7">
      <c r="A606" s="102">
        <v>598</v>
      </c>
      <c r="B606" s="102">
        <f t="shared" si="58"/>
        <v>0</v>
      </c>
      <c r="C606" s="102">
        <f t="shared" si="59"/>
        <v>0</v>
      </c>
      <c r="D606" s="102">
        <f t="shared" si="54"/>
        <v>0</v>
      </c>
      <c r="E606" s="102">
        <f t="shared" si="55"/>
        <v>0</v>
      </c>
      <c r="F606" s="102">
        <f t="shared" si="56"/>
        <v>0</v>
      </c>
      <c r="G606" s="102">
        <f t="shared" si="57"/>
        <v>0</v>
      </c>
    </row>
    <row r="607" spans="1:7">
      <c r="A607" s="102">
        <v>599</v>
      </c>
      <c r="B607" s="102">
        <f t="shared" si="58"/>
        <v>0</v>
      </c>
      <c r="C607" s="102">
        <f t="shared" si="59"/>
        <v>0</v>
      </c>
      <c r="D607" s="102">
        <f t="shared" si="54"/>
        <v>0</v>
      </c>
      <c r="E607" s="102">
        <f t="shared" si="55"/>
        <v>0</v>
      </c>
      <c r="F607" s="102">
        <f t="shared" si="56"/>
        <v>0</v>
      </c>
      <c r="G607" s="102">
        <f t="shared" si="57"/>
        <v>0</v>
      </c>
    </row>
    <row r="608" spans="1:7">
      <c r="A608" s="102">
        <v>600</v>
      </c>
      <c r="B608" s="102">
        <f t="shared" si="58"/>
        <v>0</v>
      </c>
      <c r="C608" s="102">
        <f t="shared" si="59"/>
        <v>0</v>
      </c>
      <c r="D608" s="102">
        <f t="shared" si="54"/>
        <v>0</v>
      </c>
      <c r="E608" s="102">
        <f t="shared" si="55"/>
        <v>0</v>
      </c>
      <c r="F608" s="102">
        <f t="shared" si="56"/>
        <v>0</v>
      </c>
      <c r="G608" s="102">
        <f t="shared" si="57"/>
        <v>0</v>
      </c>
    </row>
    <row r="609" spans="1:7">
      <c r="A609" s="102">
        <v>601</v>
      </c>
      <c r="B609" s="102">
        <f t="shared" si="58"/>
        <v>0</v>
      </c>
      <c r="C609" s="102">
        <f t="shared" si="59"/>
        <v>0</v>
      </c>
      <c r="D609" s="102">
        <f t="shared" si="54"/>
        <v>0</v>
      </c>
      <c r="E609" s="102">
        <f t="shared" si="55"/>
        <v>0</v>
      </c>
      <c r="F609" s="102">
        <f t="shared" si="56"/>
        <v>0</v>
      </c>
      <c r="G609" s="102">
        <f t="shared" si="57"/>
        <v>0</v>
      </c>
    </row>
    <row r="610" spans="1:7">
      <c r="A610" s="102">
        <v>602</v>
      </c>
      <c r="B610" s="102">
        <f t="shared" si="58"/>
        <v>0</v>
      </c>
      <c r="C610" s="102">
        <f t="shared" si="59"/>
        <v>0</v>
      </c>
      <c r="D610" s="102">
        <f t="shared" si="54"/>
        <v>0</v>
      </c>
      <c r="E610" s="102">
        <f t="shared" si="55"/>
        <v>0</v>
      </c>
      <c r="F610" s="102">
        <f t="shared" si="56"/>
        <v>0</v>
      </c>
      <c r="G610" s="102">
        <f t="shared" si="57"/>
        <v>0</v>
      </c>
    </row>
    <row r="611" spans="1:7">
      <c r="A611" s="102">
        <v>603</v>
      </c>
      <c r="B611" s="102">
        <f t="shared" si="58"/>
        <v>0</v>
      </c>
      <c r="C611" s="102">
        <f t="shared" si="59"/>
        <v>0</v>
      </c>
      <c r="D611" s="102">
        <f t="shared" si="54"/>
        <v>0</v>
      </c>
      <c r="E611" s="102">
        <f t="shared" si="55"/>
        <v>0</v>
      </c>
      <c r="F611" s="102">
        <f t="shared" si="56"/>
        <v>0</v>
      </c>
      <c r="G611" s="102">
        <f t="shared" si="57"/>
        <v>0</v>
      </c>
    </row>
    <row r="612" spans="1:7">
      <c r="A612" s="102">
        <v>604</v>
      </c>
      <c r="B612" s="102">
        <f t="shared" si="58"/>
        <v>0</v>
      </c>
      <c r="C612" s="102">
        <f t="shared" si="59"/>
        <v>0</v>
      </c>
      <c r="D612" s="102">
        <f t="shared" si="54"/>
        <v>0</v>
      </c>
      <c r="E612" s="102">
        <f t="shared" si="55"/>
        <v>0</v>
      </c>
      <c r="F612" s="102">
        <f t="shared" si="56"/>
        <v>0</v>
      </c>
      <c r="G612" s="102">
        <f t="shared" si="57"/>
        <v>0</v>
      </c>
    </row>
    <row r="613" spans="1:7">
      <c r="A613" s="102">
        <v>605</v>
      </c>
      <c r="B613" s="102">
        <f t="shared" si="58"/>
        <v>0</v>
      </c>
      <c r="C613" s="102">
        <f t="shared" si="59"/>
        <v>0</v>
      </c>
      <c r="D613" s="102">
        <f t="shared" si="54"/>
        <v>0</v>
      </c>
      <c r="E613" s="102">
        <f t="shared" si="55"/>
        <v>0</v>
      </c>
      <c r="F613" s="102">
        <f t="shared" si="56"/>
        <v>0</v>
      </c>
      <c r="G613" s="102">
        <f t="shared" si="57"/>
        <v>0</v>
      </c>
    </row>
    <row r="614" spans="1:7">
      <c r="A614" s="102">
        <v>606</v>
      </c>
      <c r="B614" s="102">
        <f t="shared" si="58"/>
        <v>0</v>
      </c>
      <c r="C614" s="102">
        <f t="shared" si="59"/>
        <v>0</v>
      </c>
      <c r="D614" s="102">
        <f t="shared" si="54"/>
        <v>0</v>
      </c>
      <c r="E614" s="102">
        <f t="shared" si="55"/>
        <v>0</v>
      </c>
      <c r="F614" s="102">
        <f t="shared" si="56"/>
        <v>0</v>
      </c>
      <c r="G614" s="102">
        <f t="shared" si="57"/>
        <v>0</v>
      </c>
    </row>
    <row r="615" spans="1:7">
      <c r="A615" s="102">
        <v>607</v>
      </c>
      <c r="B615" s="102">
        <f t="shared" si="58"/>
        <v>0</v>
      </c>
      <c r="C615" s="102">
        <f t="shared" si="59"/>
        <v>0</v>
      </c>
      <c r="D615" s="102">
        <f t="shared" si="54"/>
        <v>0</v>
      </c>
      <c r="E615" s="102">
        <f t="shared" si="55"/>
        <v>0</v>
      </c>
      <c r="F615" s="102">
        <f t="shared" si="56"/>
        <v>0</v>
      </c>
      <c r="G615" s="102">
        <f t="shared" si="57"/>
        <v>0</v>
      </c>
    </row>
    <row r="616" spans="1:7">
      <c r="A616" s="102">
        <v>608</v>
      </c>
      <c r="B616" s="102">
        <f t="shared" si="58"/>
        <v>0</v>
      </c>
      <c r="C616" s="102">
        <f t="shared" si="59"/>
        <v>0</v>
      </c>
      <c r="D616" s="102">
        <f t="shared" si="54"/>
        <v>0</v>
      </c>
      <c r="E616" s="102">
        <f t="shared" si="55"/>
        <v>0</v>
      </c>
      <c r="F616" s="102">
        <f t="shared" si="56"/>
        <v>0</v>
      </c>
      <c r="G616" s="102">
        <f t="shared" si="57"/>
        <v>0</v>
      </c>
    </row>
    <row r="617" spans="1:7">
      <c r="A617" s="102">
        <v>609</v>
      </c>
      <c r="B617" s="102">
        <f t="shared" si="58"/>
        <v>0</v>
      </c>
      <c r="C617" s="102">
        <f t="shared" si="59"/>
        <v>0</v>
      </c>
      <c r="D617" s="102">
        <f t="shared" si="54"/>
        <v>0</v>
      </c>
      <c r="E617" s="102">
        <f t="shared" si="55"/>
        <v>0</v>
      </c>
      <c r="F617" s="102">
        <f t="shared" si="56"/>
        <v>0</v>
      </c>
      <c r="G617" s="102">
        <f t="shared" si="57"/>
        <v>0</v>
      </c>
    </row>
    <row r="618" spans="1:7">
      <c r="A618" s="102">
        <v>610</v>
      </c>
      <c r="B618" s="102">
        <f t="shared" si="58"/>
        <v>0</v>
      </c>
      <c r="C618" s="102">
        <f t="shared" si="59"/>
        <v>0</v>
      </c>
      <c r="D618" s="102">
        <f t="shared" si="54"/>
        <v>0</v>
      </c>
      <c r="E618" s="102">
        <f t="shared" si="55"/>
        <v>0</v>
      </c>
      <c r="F618" s="102">
        <f t="shared" si="56"/>
        <v>0</v>
      </c>
      <c r="G618" s="102">
        <f t="shared" si="57"/>
        <v>0</v>
      </c>
    </row>
    <row r="619" spans="1:7">
      <c r="A619" s="102">
        <v>611</v>
      </c>
      <c r="B619" s="102">
        <f t="shared" si="58"/>
        <v>0</v>
      </c>
      <c r="C619" s="102">
        <f t="shared" si="59"/>
        <v>0</v>
      </c>
      <c r="D619" s="102">
        <f t="shared" si="54"/>
        <v>0</v>
      </c>
      <c r="E619" s="102">
        <f t="shared" si="55"/>
        <v>0</v>
      </c>
      <c r="F619" s="102">
        <f t="shared" si="56"/>
        <v>0</v>
      </c>
      <c r="G619" s="102">
        <f t="shared" si="57"/>
        <v>0</v>
      </c>
    </row>
    <row r="620" spans="1:7">
      <c r="A620" s="102">
        <v>612</v>
      </c>
      <c r="B620" s="102">
        <f t="shared" si="58"/>
        <v>0</v>
      </c>
      <c r="C620" s="102">
        <f t="shared" si="59"/>
        <v>0</v>
      </c>
      <c r="D620" s="102">
        <f t="shared" si="54"/>
        <v>0</v>
      </c>
      <c r="E620" s="102">
        <f t="shared" si="55"/>
        <v>0</v>
      </c>
      <c r="F620" s="102">
        <f t="shared" si="56"/>
        <v>0</v>
      </c>
      <c r="G620" s="102">
        <f t="shared" si="57"/>
        <v>0</v>
      </c>
    </row>
    <row r="621" spans="1:7">
      <c r="A621" s="102">
        <v>613</v>
      </c>
      <c r="B621" s="102">
        <f t="shared" si="58"/>
        <v>0</v>
      </c>
      <c r="C621" s="102">
        <f t="shared" si="59"/>
        <v>0</v>
      </c>
      <c r="D621" s="102">
        <f t="shared" si="54"/>
        <v>0</v>
      </c>
      <c r="E621" s="102">
        <f t="shared" si="55"/>
        <v>0</v>
      </c>
      <c r="F621" s="102">
        <f t="shared" si="56"/>
        <v>0</v>
      </c>
      <c r="G621" s="102">
        <f t="shared" si="57"/>
        <v>0</v>
      </c>
    </row>
    <row r="622" spans="1:7">
      <c r="A622" s="102">
        <v>614</v>
      </c>
      <c r="B622" s="102">
        <f t="shared" si="58"/>
        <v>0</v>
      </c>
      <c r="C622" s="102">
        <f t="shared" si="59"/>
        <v>0</v>
      </c>
      <c r="D622" s="102">
        <f t="shared" si="54"/>
        <v>0</v>
      </c>
      <c r="E622" s="102">
        <f t="shared" si="55"/>
        <v>0</v>
      </c>
      <c r="F622" s="102">
        <f t="shared" si="56"/>
        <v>0</v>
      </c>
      <c r="G622" s="102">
        <f t="shared" si="57"/>
        <v>0</v>
      </c>
    </row>
    <row r="623" spans="1:7">
      <c r="A623" s="102">
        <v>615</v>
      </c>
      <c r="B623" s="102">
        <f t="shared" si="58"/>
        <v>0</v>
      </c>
      <c r="C623" s="102">
        <f t="shared" si="59"/>
        <v>0</v>
      </c>
      <c r="D623" s="102">
        <f t="shared" si="54"/>
        <v>0</v>
      </c>
      <c r="E623" s="102">
        <f t="shared" si="55"/>
        <v>0</v>
      </c>
      <c r="F623" s="102">
        <f t="shared" si="56"/>
        <v>0</v>
      </c>
      <c r="G623" s="102">
        <f t="shared" si="57"/>
        <v>0</v>
      </c>
    </row>
    <row r="624" spans="1:7">
      <c r="A624" s="102">
        <v>616</v>
      </c>
      <c r="B624" s="102">
        <f t="shared" si="58"/>
        <v>0</v>
      </c>
      <c r="C624" s="102">
        <f t="shared" si="59"/>
        <v>0</v>
      </c>
      <c r="D624" s="102">
        <f t="shared" si="54"/>
        <v>0</v>
      </c>
      <c r="E624" s="102">
        <f t="shared" si="55"/>
        <v>0</v>
      </c>
      <c r="F624" s="102">
        <f t="shared" si="56"/>
        <v>0</v>
      </c>
      <c r="G624" s="102">
        <f t="shared" si="57"/>
        <v>0</v>
      </c>
    </row>
    <row r="625" spans="1:7">
      <c r="A625" s="102">
        <v>617</v>
      </c>
      <c r="B625" s="102">
        <f t="shared" si="58"/>
        <v>0</v>
      </c>
      <c r="C625" s="102">
        <f t="shared" si="59"/>
        <v>0</v>
      </c>
      <c r="D625" s="102">
        <f t="shared" si="54"/>
        <v>0</v>
      </c>
      <c r="E625" s="102">
        <f t="shared" si="55"/>
        <v>0</v>
      </c>
      <c r="F625" s="102">
        <f t="shared" si="56"/>
        <v>0</v>
      </c>
      <c r="G625" s="102">
        <f t="shared" si="57"/>
        <v>0</v>
      </c>
    </row>
    <row r="626" spans="1:7">
      <c r="A626" s="102">
        <v>618</v>
      </c>
      <c r="B626" s="102">
        <f t="shared" si="58"/>
        <v>0</v>
      </c>
      <c r="C626" s="102">
        <f t="shared" si="59"/>
        <v>0</v>
      </c>
      <c r="D626" s="102">
        <f t="shared" si="54"/>
        <v>0</v>
      </c>
      <c r="E626" s="102">
        <f t="shared" si="55"/>
        <v>0</v>
      </c>
      <c r="F626" s="102">
        <f t="shared" si="56"/>
        <v>0</v>
      </c>
      <c r="G626" s="102">
        <f t="shared" si="57"/>
        <v>0</v>
      </c>
    </row>
    <row r="627" spans="1:7">
      <c r="A627" s="102">
        <v>619</v>
      </c>
      <c r="B627" s="102">
        <f t="shared" si="58"/>
        <v>0</v>
      </c>
      <c r="C627" s="102">
        <f t="shared" si="59"/>
        <v>0</v>
      </c>
      <c r="D627" s="102">
        <f t="shared" si="54"/>
        <v>0</v>
      </c>
      <c r="E627" s="102">
        <f t="shared" si="55"/>
        <v>0</v>
      </c>
      <c r="F627" s="102">
        <f t="shared" si="56"/>
        <v>0</v>
      </c>
      <c r="G627" s="102">
        <f t="shared" si="57"/>
        <v>0</v>
      </c>
    </row>
    <row r="628" spans="1:7">
      <c r="A628" s="102">
        <v>620</v>
      </c>
      <c r="B628" s="102">
        <f t="shared" si="58"/>
        <v>0</v>
      </c>
      <c r="C628" s="102">
        <f t="shared" si="59"/>
        <v>0</v>
      </c>
      <c r="D628" s="102">
        <f t="shared" si="54"/>
        <v>0</v>
      </c>
      <c r="E628" s="102">
        <f t="shared" si="55"/>
        <v>0</v>
      </c>
      <c r="F628" s="102">
        <f t="shared" si="56"/>
        <v>0</v>
      </c>
      <c r="G628" s="102">
        <f t="shared" si="57"/>
        <v>0</v>
      </c>
    </row>
    <row r="629" spans="1:7">
      <c r="A629" s="102">
        <v>621</v>
      </c>
      <c r="B629" s="102">
        <f t="shared" si="58"/>
        <v>0</v>
      </c>
      <c r="C629" s="102">
        <f t="shared" si="59"/>
        <v>0</v>
      </c>
      <c r="D629" s="102">
        <f t="shared" si="54"/>
        <v>0</v>
      </c>
      <c r="E629" s="102">
        <f t="shared" si="55"/>
        <v>0</v>
      </c>
      <c r="F629" s="102">
        <f t="shared" si="56"/>
        <v>0</v>
      </c>
      <c r="G629" s="102">
        <f t="shared" si="57"/>
        <v>0</v>
      </c>
    </row>
    <row r="630" spans="1:7">
      <c r="A630" s="102">
        <v>622</v>
      </c>
      <c r="B630" s="102">
        <f t="shared" si="58"/>
        <v>0</v>
      </c>
      <c r="C630" s="102">
        <f t="shared" si="59"/>
        <v>0</v>
      </c>
      <c r="D630" s="102">
        <f t="shared" si="54"/>
        <v>0</v>
      </c>
      <c r="E630" s="102">
        <f t="shared" si="55"/>
        <v>0</v>
      </c>
      <c r="F630" s="102">
        <f t="shared" si="56"/>
        <v>0</v>
      </c>
      <c r="G630" s="102">
        <f t="shared" si="57"/>
        <v>0</v>
      </c>
    </row>
    <row r="631" spans="1:7">
      <c r="A631" s="102">
        <v>623</v>
      </c>
      <c r="B631" s="102">
        <f t="shared" si="58"/>
        <v>0</v>
      </c>
      <c r="C631" s="102">
        <f t="shared" si="59"/>
        <v>0</v>
      </c>
      <c r="D631" s="102">
        <f t="shared" si="54"/>
        <v>0</v>
      </c>
      <c r="E631" s="102">
        <f t="shared" si="55"/>
        <v>0</v>
      </c>
      <c r="F631" s="102">
        <f t="shared" si="56"/>
        <v>0</v>
      </c>
      <c r="G631" s="102">
        <f t="shared" si="57"/>
        <v>0</v>
      </c>
    </row>
    <row r="632" spans="1:7">
      <c r="A632" s="102">
        <v>624</v>
      </c>
      <c r="B632" s="102">
        <f t="shared" si="58"/>
        <v>0</v>
      </c>
      <c r="C632" s="102">
        <f t="shared" si="59"/>
        <v>0</v>
      </c>
      <c r="D632" s="102">
        <f t="shared" si="54"/>
        <v>0</v>
      </c>
      <c r="E632" s="102">
        <f t="shared" si="55"/>
        <v>0</v>
      </c>
      <c r="F632" s="102">
        <f t="shared" si="56"/>
        <v>0</v>
      </c>
      <c r="G632" s="102">
        <f t="shared" si="57"/>
        <v>0</v>
      </c>
    </row>
    <row r="633" spans="1:7">
      <c r="A633" s="102">
        <v>625</v>
      </c>
      <c r="B633" s="102">
        <f t="shared" si="58"/>
        <v>0</v>
      </c>
      <c r="C633" s="102">
        <f t="shared" si="59"/>
        <v>0</v>
      </c>
      <c r="D633" s="102">
        <f t="shared" si="54"/>
        <v>0</v>
      </c>
      <c r="E633" s="102">
        <f t="shared" si="55"/>
        <v>0</v>
      </c>
      <c r="F633" s="102">
        <f t="shared" si="56"/>
        <v>0</v>
      </c>
      <c r="G633" s="102">
        <f t="shared" si="57"/>
        <v>0</v>
      </c>
    </row>
    <row r="634" spans="1:7">
      <c r="A634" s="102">
        <v>626</v>
      </c>
      <c r="B634" s="102">
        <f t="shared" si="58"/>
        <v>0</v>
      </c>
      <c r="C634" s="102">
        <f t="shared" si="59"/>
        <v>0</v>
      </c>
      <c r="D634" s="102">
        <f t="shared" si="54"/>
        <v>0</v>
      </c>
      <c r="E634" s="102">
        <f t="shared" si="55"/>
        <v>0</v>
      </c>
      <c r="F634" s="102">
        <f t="shared" si="56"/>
        <v>0</v>
      </c>
      <c r="G634" s="102">
        <f t="shared" si="57"/>
        <v>0</v>
      </c>
    </row>
    <row r="635" spans="1:7">
      <c r="A635" s="102">
        <v>627</v>
      </c>
      <c r="B635" s="102">
        <f t="shared" si="58"/>
        <v>0</v>
      </c>
      <c r="C635" s="102">
        <f t="shared" si="59"/>
        <v>0</v>
      </c>
      <c r="D635" s="102">
        <f t="shared" si="54"/>
        <v>0</v>
      </c>
      <c r="E635" s="102">
        <f t="shared" si="55"/>
        <v>0</v>
      </c>
      <c r="F635" s="102">
        <f t="shared" si="56"/>
        <v>0</v>
      </c>
      <c r="G635" s="102">
        <f t="shared" si="57"/>
        <v>0</v>
      </c>
    </row>
    <row r="636" spans="1:7">
      <c r="A636" s="102">
        <v>628</v>
      </c>
      <c r="B636" s="102">
        <f t="shared" si="58"/>
        <v>0</v>
      </c>
      <c r="C636" s="102">
        <f t="shared" si="59"/>
        <v>0</v>
      </c>
      <c r="D636" s="102">
        <f t="shared" si="54"/>
        <v>0</v>
      </c>
      <c r="E636" s="102">
        <f t="shared" si="55"/>
        <v>0</v>
      </c>
      <c r="F636" s="102">
        <f t="shared" si="56"/>
        <v>0</v>
      </c>
      <c r="G636" s="102">
        <f t="shared" si="57"/>
        <v>0</v>
      </c>
    </row>
    <row r="637" spans="1:7">
      <c r="A637" s="102">
        <v>629</v>
      </c>
      <c r="B637" s="102">
        <f t="shared" si="58"/>
        <v>0</v>
      </c>
      <c r="C637" s="102">
        <f t="shared" si="59"/>
        <v>0</v>
      </c>
      <c r="D637" s="102">
        <f t="shared" si="54"/>
        <v>0</v>
      </c>
      <c r="E637" s="102">
        <f t="shared" si="55"/>
        <v>0</v>
      </c>
      <c r="F637" s="102">
        <f t="shared" si="56"/>
        <v>0</v>
      </c>
      <c r="G637" s="102">
        <f t="shared" si="57"/>
        <v>0</v>
      </c>
    </row>
    <row r="638" spans="1:7">
      <c r="A638" s="102">
        <v>630</v>
      </c>
      <c r="B638" s="102">
        <f t="shared" si="58"/>
        <v>0</v>
      </c>
      <c r="C638" s="102">
        <f t="shared" si="59"/>
        <v>0</v>
      </c>
      <c r="D638" s="102">
        <f t="shared" si="54"/>
        <v>0</v>
      </c>
      <c r="E638" s="102">
        <f t="shared" si="55"/>
        <v>0</v>
      </c>
      <c r="F638" s="102">
        <f t="shared" si="56"/>
        <v>0</v>
      </c>
      <c r="G638" s="102">
        <f t="shared" si="57"/>
        <v>0</v>
      </c>
    </row>
    <row r="639" spans="1:7">
      <c r="A639" s="102">
        <v>631</v>
      </c>
      <c r="B639" s="102">
        <f t="shared" si="58"/>
        <v>0</v>
      </c>
      <c r="C639" s="102">
        <f t="shared" si="59"/>
        <v>0</v>
      </c>
      <c r="D639" s="102">
        <f t="shared" si="54"/>
        <v>0</v>
      </c>
      <c r="E639" s="102">
        <f t="shared" si="55"/>
        <v>0</v>
      </c>
      <c r="F639" s="102">
        <f t="shared" si="56"/>
        <v>0</v>
      </c>
      <c r="G639" s="102">
        <f t="shared" si="57"/>
        <v>0</v>
      </c>
    </row>
    <row r="640" spans="1:7">
      <c r="A640" s="102">
        <v>632</v>
      </c>
      <c r="B640" s="102">
        <f t="shared" si="58"/>
        <v>0</v>
      </c>
      <c r="C640" s="102">
        <f t="shared" si="59"/>
        <v>0</v>
      </c>
      <c r="D640" s="102">
        <f t="shared" si="54"/>
        <v>0</v>
      </c>
      <c r="E640" s="102">
        <f t="shared" si="55"/>
        <v>0</v>
      </c>
      <c r="F640" s="102">
        <f t="shared" si="56"/>
        <v>0</v>
      </c>
      <c r="G640" s="102">
        <f t="shared" si="57"/>
        <v>0</v>
      </c>
    </row>
    <row r="641" spans="1:7">
      <c r="A641" s="102">
        <v>633</v>
      </c>
      <c r="B641" s="102">
        <f t="shared" si="58"/>
        <v>0</v>
      </c>
      <c r="C641" s="102">
        <f t="shared" si="59"/>
        <v>0</v>
      </c>
      <c r="D641" s="102">
        <f t="shared" si="54"/>
        <v>0</v>
      </c>
      <c r="E641" s="102">
        <f t="shared" si="55"/>
        <v>0</v>
      </c>
      <c r="F641" s="102">
        <f t="shared" si="56"/>
        <v>0</v>
      </c>
      <c r="G641" s="102">
        <f t="shared" si="57"/>
        <v>0</v>
      </c>
    </row>
    <row r="642" spans="1:7">
      <c r="A642" s="102">
        <v>634</v>
      </c>
      <c r="B642" s="102">
        <f t="shared" si="58"/>
        <v>0</v>
      </c>
      <c r="C642" s="102">
        <f t="shared" si="59"/>
        <v>0</v>
      </c>
      <c r="D642" s="102">
        <f t="shared" si="54"/>
        <v>0</v>
      </c>
      <c r="E642" s="102">
        <f t="shared" si="55"/>
        <v>0</v>
      </c>
      <c r="F642" s="102">
        <f t="shared" si="56"/>
        <v>0</v>
      </c>
      <c r="G642" s="102">
        <f t="shared" si="57"/>
        <v>0</v>
      </c>
    </row>
    <row r="643" spans="1:7">
      <c r="A643" s="102">
        <v>635</v>
      </c>
      <c r="B643" s="102">
        <f t="shared" si="58"/>
        <v>0</v>
      </c>
      <c r="C643" s="102">
        <f t="shared" si="59"/>
        <v>0</v>
      </c>
      <c r="D643" s="102">
        <f t="shared" si="54"/>
        <v>0</v>
      </c>
      <c r="E643" s="102">
        <f t="shared" si="55"/>
        <v>0</v>
      </c>
      <c r="F643" s="102">
        <f t="shared" si="56"/>
        <v>0</v>
      </c>
      <c r="G643" s="102">
        <f t="shared" si="57"/>
        <v>0</v>
      </c>
    </row>
    <row r="644" spans="1:7">
      <c r="A644" s="102">
        <v>636</v>
      </c>
      <c r="B644" s="102">
        <f t="shared" si="58"/>
        <v>0</v>
      </c>
      <c r="C644" s="102">
        <f t="shared" si="59"/>
        <v>0</v>
      </c>
      <c r="D644" s="102">
        <f t="shared" si="54"/>
        <v>0</v>
      </c>
      <c r="E644" s="102">
        <f t="shared" si="55"/>
        <v>0</v>
      </c>
      <c r="F644" s="102">
        <f t="shared" si="56"/>
        <v>0</v>
      </c>
      <c r="G644" s="102">
        <f t="shared" si="57"/>
        <v>0</v>
      </c>
    </row>
    <row r="645" spans="1:7">
      <c r="A645" s="102">
        <v>637</v>
      </c>
      <c r="B645" s="102">
        <f t="shared" si="58"/>
        <v>0</v>
      </c>
      <c r="C645" s="102">
        <f t="shared" si="59"/>
        <v>0</v>
      </c>
      <c r="D645" s="102">
        <f t="shared" si="54"/>
        <v>0</v>
      </c>
      <c r="E645" s="102">
        <f t="shared" si="55"/>
        <v>0</v>
      </c>
      <c r="F645" s="102">
        <f t="shared" si="56"/>
        <v>0</v>
      </c>
      <c r="G645" s="102">
        <f t="shared" si="57"/>
        <v>0</v>
      </c>
    </row>
    <row r="646" spans="1:7">
      <c r="A646" s="102">
        <v>638</v>
      </c>
      <c r="B646" s="102">
        <f t="shared" si="58"/>
        <v>0</v>
      </c>
      <c r="C646" s="102">
        <f t="shared" si="59"/>
        <v>0</v>
      </c>
      <c r="D646" s="102">
        <f t="shared" si="54"/>
        <v>0</v>
      </c>
      <c r="E646" s="102">
        <f t="shared" si="55"/>
        <v>0</v>
      </c>
      <c r="F646" s="102">
        <f t="shared" si="56"/>
        <v>0</v>
      </c>
      <c r="G646" s="102">
        <f t="shared" si="57"/>
        <v>0</v>
      </c>
    </row>
    <row r="647" spans="1:7">
      <c r="A647" s="102">
        <v>639</v>
      </c>
      <c r="B647" s="102">
        <f t="shared" si="58"/>
        <v>0</v>
      </c>
      <c r="C647" s="102">
        <f t="shared" si="59"/>
        <v>0</v>
      </c>
      <c r="D647" s="102">
        <f t="shared" si="54"/>
        <v>0</v>
      </c>
      <c r="E647" s="102">
        <f t="shared" si="55"/>
        <v>0</v>
      </c>
      <c r="F647" s="102">
        <f t="shared" si="56"/>
        <v>0</v>
      </c>
      <c r="G647" s="102">
        <f t="shared" si="57"/>
        <v>0</v>
      </c>
    </row>
    <row r="648" spans="1:7">
      <c r="A648" s="102">
        <v>640</v>
      </c>
      <c r="B648" s="102">
        <f t="shared" si="58"/>
        <v>0</v>
      </c>
      <c r="C648" s="102">
        <f t="shared" si="59"/>
        <v>0</v>
      </c>
      <c r="D648" s="102">
        <f t="shared" ref="D648:D711" si="60">IF(D$6,HYPGEOMDIST($A648,$A$5,D$4,$A$2),#N/A)</f>
        <v>0</v>
      </c>
      <c r="E648" s="102">
        <f t="shared" ref="E648:E711" si="61">IF(E$6,NORMDIST($A648,$A$5*D$4/$A$2,SQRT( $A$5*D$4/$A$2*($A$2-D$4)/$A$2*($A$2-$A$5)/($A$2-1)),FALSE),#N/A)</f>
        <v>0</v>
      </c>
      <c r="F648" s="102">
        <f t="shared" ref="F648:F711" si="62">IF(F$6,HYPGEOMDIST($A648,$A$5,F$4,$A$2),#N/A)</f>
        <v>0</v>
      </c>
      <c r="G648" s="102">
        <f t="shared" ref="G648:G711" si="63">IF(G$6,NORMDIST($A648,$A$5*F$4/$A$2,SQRT( $A$5*F$4/$A$2*($A$2-F$4)/$A$2*($A$2-$A$5)/($A$2-1)),FALSE),#N/A)</f>
        <v>0</v>
      </c>
    </row>
    <row r="649" spans="1:7">
      <c r="A649" s="102">
        <v>641</v>
      </c>
      <c r="B649" s="102">
        <f t="shared" ref="B649:B712" si="64">IF(B$6,HYPGEOMDIST($A649,$A$5,B$4,$A$2),#N/A)</f>
        <v>0</v>
      </c>
      <c r="C649" s="102">
        <f t="shared" ref="C649:C712" si="65">IF(C$6,NORMDIST($A649,$A$5*B$4/$A$2,SQRT( $A$5*B$4/$A$2*($A$2-B$4)/$A$2*($A$2-$A$5)/($A$2-1)),FALSE),#N/A)</f>
        <v>0</v>
      </c>
      <c r="D649" s="102">
        <f t="shared" si="60"/>
        <v>0</v>
      </c>
      <c r="E649" s="102">
        <f t="shared" si="61"/>
        <v>0</v>
      </c>
      <c r="F649" s="102">
        <f t="shared" si="62"/>
        <v>0</v>
      </c>
      <c r="G649" s="102">
        <f t="shared" si="63"/>
        <v>0</v>
      </c>
    </row>
    <row r="650" spans="1:7">
      <c r="A650" s="102">
        <v>642</v>
      </c>
      <c r="B650" s="102">
        <f t="shared" si="64"/>
        <v>0</v>
      </c>
      <c r="C650" s="102">
        <f t="shared" si="65"/>
        <v>0</v>
      </c>
      <c r="D650" s="102">
        <f t="shared" si="60"/>
        <v>0</v>
      </c>
      <c r="E650" s="102">
        <f t="shared" si="61"/>
        <v>0</v>
      </c>
      <c r="F650" s="102">
        <f t="shared" si="62"/>
        <v>0</v>
      </c>
      <c r="G650" s="102">
        <f t="shared" si="63"/>
        <v>0</v>
      </c>
    </row>
    <row r="651" spans="1:7">
      <c r="A651" s="102">
        <v>643</v>
      </c>
      <c r="B651" s="102">
        <f t="shared" si="64"/>
        <v>0</v>
      </c>
      <c r="C651" s="102">
        <f t="shared" si="65"/>
        <v>0</v>
      </c>
      <c r="D651" s="102">
        <f t="shared" si="60"/>
        <v>0</v>
      </c>
      <c r="E651" s="102">
        <f t="shared" si="61"/>
        <v>0</v>
      </c>
      <c r="F651" s="102">
        <f t="shared" si="62"/>
        <v>0</v>
      </c>
      <c r="G651" s="102">
        <f t="shared" si="63"/>
        <v>0</v>
      </c>
    </row>
    <row r="652" spans="1:7">
      <c r="A652" s="102">
        <v>644</v>
      </c>
      <c r="B652" s="102">
        <f t="shared" si="64"/>
        <v>0</v>
      </c>
      <c r="C652" s="102">
        <f t="shared" si="65"/>
        <v>0</v>
      </c>
      <c r="D652" s="102">
        <f t="shared" si="60"/>
        <v>0</v>
      </c>
      <c r="E652" s="102">
        <f t="shared" si="61"/>
        <v>0</v>
      </c>
      <c r="F652" s="102">
        <f t="shared" si="62"/>
        <v>0</v>
      </c>
      <c r="G652" s="102">
        <f t="shared" si="63"/>
        <v>0</v>
      </c>
    </row>
    <row r="653" spans="1:7">
      <c r="A653" s="102">
        <v>645</v>
      </c>
      <c r="B653" s="102">
        <f t="shared" si="64"/>
        <v>0</v>
      </c>
      <c r="C653" s="102">
        <f t="shared" si="65"/>
        <v>0</v>
      </c>
      <c r="D653" s="102">
        <f t="shared" si="60"/>
        <v>0</v>
      </c>
      <c r="E653" s="102">
        <f t="shared" si="61"/>
        <v>0</v>
      </c>
      <c r="F653" s="102">
        <f t="shared" si="62"/>
        <v>0</v>
      </c>
      <c r="G653" s="102">
        <f t="shared" si="63"/>
        <v>0</v>
      </c>
    </row>
    <row r="654" spans="1:7">
      <c r="A654" s="102">
        <v>646</v>
      </c>
      <c r="B654" s="102">
        <f t="shared" si="64"/>
        <v>0</v>
      </c>
      <c r="C654" s="102">
        <f t="shared" si="65"/>
        <v>0</v>
      </c>
      <c r="D654" s="102">
        <f t="shared" si="60"/>
        <v>0</v>
      </c>
      <c r="E654" s="102">
        <f t="shared" si="61"/>
        <v>0</v>
      </c>
      <c r="F654" s="102">
        <f t="shared" si="62"/>
        <v>0</v>
      </c>
      <c r="G654" s="102">
        <f t="shared" si="63"/>
        <v>0</v>
      </c>
    </row>
    <row r="655" spans="1:7">
      <c r="A655" s="102">
        <v>647</v>
      </c>
      <c r="B655" s="102">
        <f t="shared" si="64"/>
        <v>0</v>
      </c>
      <c r="C655" s="102">
        <f t="shared" si="65"/>
        <v>0</v>
      </c>
      <c r="D655" s="102">
        <f t="shared" si="60"/>
        <v>0</v>
      </c>
      <c r="E655" s="102">
        <f t="shared" si="61"/>
        <v>0</v>
      </c>
      <c r="F655" s="102">
        <f t="shared" si="62"/>
        <v>0</v>
      </c>
      <c r="G655" s="102">
        <f t="shared" si="63"/>
        <v>0</v>
      </c>
    </row>
    <row r="656" spans="1:7">
      <c r="A656" s="102">
        <v>648</v>
      </c>
      <c r="B656" s="102">
        <f t="shared" si="64"/>
        <v>0</v>
      </c>
      <c r="C656" s="102">
        <f t="shared" si="65"/>
        <v>0</v>
      </c>
      <c r="D656" s="102">
        <f t="shared" si="60"/>
        <v>0</v>
      </c>
      <c r="E656" s="102">
        <f t="shared" si="61"/>
        <v>0</v>
      </c>
      <c r="F656" s="102">
        <f t="shared" si="62"/>
        <v>0</v>
      </c>
      <c r="G656" s="102">
        <f t="shared" si="63"/>
        <v>0</v>
      </c>
    </row>
    <row r="657" spans="1:7">
      <c r="A657" s="102">
        <v>649</v>
      </c>
      <c r="B657" s="102">
        <f t="shared" si="64"/>
        <v>0</v>
      </c>
      <c r="C657" s="102">
        <f t="shared" si="65"/>
        <v>0</v>
      </c>
      <c r="D657" s="102">
        <f t="shared" si="60"/>
        <v>0</v>
      </c>
      <c r="E657" s="102">
        <f t="shared" si="61"/>
        <v>0</v>
      </c>
      <c r="F657" s="102">
        <f t="shared" si="62"/>
        <v>0</v>
      </c>
      <c r="G657" s="102">
        <f t="shared" si="63"/>
        <v>0</v>
      </c>
    </row>
    <row r="658" spans="1:7">
      <c r="A658" s="102">
        <v>650</v>
      </c>
      <c r="B658" s="102">
        <f t="shared" si="64"/>
        <v>0</v>
      </c>
      <c r="C658" s="102">
        <f t="shared" si="65"/>
        <v>0</v>
      </c>
      <c r="D658" s="102">
        <f t="shared" si="60"/>
        <v>0</v>
      </c>
      <c r="E658" s="102">
        <f t="shared" si="61"/>
        <v>0</v>
      </c>
      <c r="F658" s="102">
        <f t="shared" si="62"/>
        <v>0</v>
      </c>
      <c r="G658" s="102">
        <f t="shared" si="63"/>
        <v>0</v>
      </c>
    </row>
    <row r="659" spans="1:7">
      <c r="A659" s="102">
        <v>651</v>
      </c>
      <c r="B659" s="102">
        <f t="shared" si="64"/>
        <v>0</v>
      </c>
      <c r="C659" s="102">
        <f t="shared" si="65"/>
        <v>0</v>
      </c>
      <c r="D659" s="102">
        <f t="shared" si="60"/>
        <v>0</v>
      </c>
      <c r="E659" s="102">
        <f t="shared" si="61"/>
        <v>0</v>
      </c>
      <c r="F659" s="102">
        <f t="shared" si="62"/>
        <v>0</v>
      </c>
      <c r="G659" s="102">
        <f t="shared" si="63"/>
        <v>0</v>
      </c>
    </row>
    <row r="660" spans="1:7">
      <c r="A660" s="102">
        <v>652</v>
      </c>
      <c r="B660" s="102">
        <f t="shared" si="64"/>
        <v>0</v>
      </c>
      <c r="C660" s="102">
        <f t="shared" si="65"/>
        <v>0</v>
      </c>
      <c r="D660" s="102">
        <f t="shared" si="60"/>
        <v>0</v>
      </c>
      <c r="E660" s="102">
        <f t="shared" si="61"/>
        <v>0</v>
      </c>
      <c r="F660" s="102">
        <f t="shared" si="62"/>
        <v>0</v>
      </c>
      <c r="G660" s="102">
        <f t="shared" si="63"/>
        <v>0</v>
      </c>
    </row>
    <row r="661" spans="1:7">
      <c r="A661" s="102">
        <v>653</v>
      </c>
      <c r="B661" s="102">
        <f t="shared" si="64"/>
        <v>0</v>
      </c>
      <c r="C661" s="102">
        <f t="shared" si="65"/>
        <v>0</v>
      </c>
      <c r="D661" s="102">
        <f t="shared" si="60"/>
        <v>0</v>
      </c>
      <c r="E661" s="102">
        <f t="shared" si="61"/>
        <v>0</v>
      </c>
      <c r="F661" s="102">
        <f t="shared" si="62"/>
        <v>0</v>
      </c>
      <c r="G661" s="102">
        <f t="shared" si="63"/>
        <v>0</v>
      </c>
    </row>
    <row r="662" spans="1:7">
      <c r="A662" s="102">
        <v>654</v>
      </c>
      <c r="B662" s="102">
        <f t="shared" si="64"/>
        <v>0</v>
      </c>
      <c r="C662" s="102">
        <f t="shared" si="65"/>
        <v>0</v>
      </c>
      <c r="D662" s="102">
        <f t="shared" si="60"/>
        <v>0</v>
      </c>
      <c r="E662" s="102">
        <f t="shared" si="61"/>
        <v>0</v>
      </c>
      <c r="F662" s="102">
        <f t="shared" si="62"/>
        <v>0</v>
      </c>
      <c r="G662" s="102">
        <f t="shared" si="63"/>
        <v>0</v>
      </c>
    </row>
    <row r="663" spans="1:7">
      <c r="A663" s="102">
        <v>655</v>
      </c>
      <c r="B663" s="102">
        <f t="shared" si="64"/>
        <v>0</v>
      </c>
      <c r="C663" s="102">
        <f t="shared" si="65"/>
        <v>0</v>
      </c>
      <c r="D663" s="102">
        <f t="shared" si="60"/>
        <v>0</v>
      </c>
      <c r="E663" s="102">
        <f t="shared" si="61"/>
        <v>0</v>
      </c>
      <c r="F663" s="102">
        <f t="shared" si="62"/>
        <v>0</v>
      </c>
      <c r="G663" s="102">
        <f t="shared" si="63"/>
        <v>0</v>
      </c>
    </row>
    <row r="664" spans="1:7">
      <c r="A664" s="102">
        <v>656</v>
      </c>
      <c r="B664" s="102">
        <f t="shared" si="64"/>
        <v>0</v>
      </c>
      <c r="C664" s="102">
        <f t="shared" si="65"/>
        <v>0</v>
      </c>
      <c r="D664" s="102">
        <f t="shared" si="60"/>
        <v>0</v>
      </c>
      <c r="E664" s="102">
        <f t="shared" si="61"/>
        <v>0</v>
      </c>
      <c r="F664" s="102">
        <f t="shared" si="62"/>
        <v>0</v>
      </c>
      <c r="G664" s="102">
        <f t="shared" si="63"/>
        <v>0</v>
      </c>
    </row>
    <row r="665" spans="1:7">
      <c r="A665" s="102">
        <v>657</v>
      </c>
      <c r="B665" s="102">
        <f t="shared" si="64"/>
        <v>0</v>
      </c>
      <c r="C665" s="102">
        <f t="shared" si="65"/>
        <v>0</v>
      </c>
      <c r="D665" s="102">
        <f t="shared" si="60"/>
        <v>0</v>
      </c>
      <c r="E665" s="102">
        <f t="shared" si="61"/>
        <v>0</v>
      </c>
      <c r="F665" s="102">
        <f t="shared" si="62"/>
        <v>0</v>
      </c>
      <c r="G665" s="102">
        <f t="shared" si="63"/>
        <v>0</v>
      </c>
    </row>
    <row r="666" spans="1:7">
      <c r="A666" s="102">
        <v>658</v>
      </c>
      <c r="B666" s="102">
        <f t="shared" si="64"/>
        <v>0</v>
      </c>
      <c r="C666" s="102">
        <f t="shared" si="65"/>
        <v>0</v>
      </c>
      <c r="D666" s="102">
        <f t="shared" si="60"/>
        <v>0</v>
      </c>
      <c r="E666" s="102">
        <f t="shared" si="61"/>
        <v>0</v>
      </c>
      <c r="F666" s="102">
        <f t="shared" si="62"/>
        <v>0</v>
      </c>
      <c r="G666" s="102">
        <f t="shared" si="63"/>
        <v>0</v>
      </c>
    </row>
    <row r="667" spans="1:7">
      <c r="A667" s="102">
        <v>659</v>
      </c>
      <c r="B667" s="102">
        <f t="shared" si="64"/>
        <v>0</v>
      </c>
      <c r="C667" s="102">
        <f t="shared" si="65"/>
        <v>0</v>
      </c>
      <c r="D667" s="102">
        <f t="shared" si="60"/>
        <v>0</v>
      </c>
      <c r="E667" s="102">
        <f t="shared" si="61"/>
        <v>0</v>
      </c>
      <c r="F667" s="102">
        <f t="shared" si="62"/>
        <v>0</v>
      </c>
      <c r="G667" s="102">
        <f t="shared" si="63"/>
        <v>0</v>
      </c>
    </row>
    <row r="668" spans="1:7">
      <c r="A668" s="102">
        <v>660</v>
      </c>
      <c r="B668" s="102">
        <f t="shared" si="64"/>
        <v>0</v>
      </c>
      <c r="C668" s="102">
        <f t="shared" si="65"/>
        <v>0</v>
      </c>
      <c r="D668" s="102">
        <f t="shared" si="60"/>
        <v>0</v>
      </c>
      <c r="E668" s="102">
        <f t="shared" si="61"/>
        <v>0</v>
      </c>
      <c r="F668" s="102">
        <f t="shared" si="62"/>
        <v>0</v>
      </c>
      <c r="G668" s="102">
        <f t="shared" si="63"/>
        <v>0</v>
      </c>
    </row>
    <row r="669" spans="1:7">
      <c r="A669" s="102">
        <v>661</v>
      </c>
      <c r="B669" s="102">
        <f t="shared" si="64"/>
        <v>0</v>
      </c>
      <c r="C669" s="102">
        <f t="shared" si="65"/>
        <v>0</v>
      </c>
      <c r="D669" s="102">
        <f t="shared" si="60"/>
        <v>0</v>
      </c>
      <c r="E669" s="102">
        <f t="shared" si="61"/>
        <v>0</v>
      </c>
      <c r="F669" s="102">
        <f t="shared" si="62"/>
        <v>0</v>
      </c>
      <c r="G669" s="102">
        <f t="shared" si="63"/>
        <v>0</v>
      </c>
    </row>
    <row r="670" spans="1:7">
      <c r="A670" s="102">
        <v>662</v>
      </c>
      <c r="B670" s="102">
        <f t="shared" si="64"/>
        <v>0</v>
      </c>
      <c r="C670" s="102">
        <f t="shared" si="65"/>
        <v>0</v>
      </c>
      <c r="D670" s="102">
        <f t="shared" si="60"/>
        <v>0</v>
      </c>
      <c r="E670" s="102">
        <f t="shared" si="61"/>
        <v>0</v>
      </c>
      <c r="F670" s="102">
        <f t="shared" si="62"/>
        <v>0</v>
      </c>
      <c r="G670" s="102">
        <f t="shared" si="63"/>
        <v>0</v>
      </c>
    </row>
    <row r="671" spans="1:7">
      <c r="A671" s="102">
        <v>663</v>
      </c>
      <c r="B671" s="102">
        <f t="shared" si="64"/>
        <v>0</v>
      </c>
      <c r="C671" s="102">
        <f t="shared" si="65"/>
        <v>0</v>
      </c>
      <c r="D671" s="102">
        <f t="shared" si="60"/>
        <v>0</v>
      </c>
      <c r="E671" s="102">
        <f t="shared" si="61"/>
        <v>0</v>
      </c>
      <c r="F671" s="102">
        <f t="shared" si="62"/>
        <v>0</v>
      </c>
      <c r="G671" s="102">
        <f t="shared" si="63"/>
        <v>0</v>
      </c>
    </row>
    <row r="672" spans="1:7">
      <c r="A672" s="102">
        <v>664</v>
      </c>
      <c r="B672" s="102">
        <f t="shared" si="64"/>
        <v>0</v>
      </c>
      <c r="C672" s="102">
        <f t="shared" si="65"/>
        <v>0</v>
      </c>
      <c r="D672" s="102">
        <f t="shared" si="60"/>
        <v>0</v>
      </c>
      <c r="E672" s="102">
        <f t="shared" si="61"/>
        <v>0</v>
      </c>
      <c r="F672" s="102">
        <f t="shared" si="62"/>
        <v>0</v>
      </c>
      <c r="G672" s="102">
        <f t="shared" si="63"/>
        <v>0</v>
      </c>
    </row>
    <row r="673" spans="1:7">
      <c r="A673" s="102">
        <v>665</v>
      </c>
      <c r="B673" s="102">
        <f t="shared" si="64"/>
        <v>0</v>
      </c>
      <c r="C673" s="102">
        <f t="shared" si="65"/>
        <v>0</v>
      </c>
      <c r="D673" s="102">
        <f t="shared" si="60"/>
        <v>0</v>
      </c>
      <c r="E673" s="102">
        <f t="shared" si="61"/>
        <v>0</v>
      </c>
      <c r="F673" s="102">
        <f t="shared" si="62"/>
        <v>0</v>
      </c>
      <c r="G673" s="102">
        <f t="shared" si="63"/>
        <v>0</v>
      </c>
    </row>
    <row r="674" spans="1:7">
      <c r="A674" s="102">
        <v>666</v>
      </c>
      <c r="B674" s="102">
        <f t="shared" si="64"/>
        <v>0</v>
      </c>
      <c r="C674" s="102">
        <f t="shared" si="65"/>
        <v>0</v>
      </c>
      <c r="D674" s="102">
        <f t="shared" si="60"/>
        <v>0</v>
      </c>
      <c r="E674" s="102">
        <f t="shared" si="61"/>
        <v>0</v>
      </c>
      <c r="F674" s="102">
        <f t="shared" si="62"/>
        <v>0</v>
      </c>
      <c r="G674" s="102">
        <f t="shared" si="63"/>
        <v>0</v>
      </c>
    </row>
    <row r="675" spans="1:7">
      <c r="A675" s="102">
        <v>667</v>
      </c>
      <c r="B675" s="102">
        <f t="shared" si="64"/>
        <v>0</v>
      </c>
      <c r="C675" s="102">
        <f t="shared" si="65"/>
        <v>0</v>
      </c>
      <c r="D675" s="102">
        <f t="shared" si="60"/>
        <v>0</v>
      </c>
      <c r="E675" s="102">
        <f t="shared" si="61"/>
        <v>0</v>
      </c>
      <c r="F675" s="102">
        <f t="shared" si="62"/>
        <v>0</v>
      </c>
      <c r="G675" s="102">
        <f t="shared" si="63"/>
        <v>0</v>
      </c>
    </row>
    <row r="676" spans="1:7">
      <c r="A676" s="102">
        <v>668</v>
      </c>
      <c r="B676" s="102">
        <f t="shared" si="64"/>
        <v>0</v>
      </c>
      <c r="C676" s="102">
        <f t="shared" si="65"/>
        <v>0</v>
      </c>
      <c r="D676" s="102">
        <f t="shared" si="60"/>
        <v>0</v>
      </c>
      <c r="E676" s="102">
        <f t="shared" si="61"/>
        <v>0</v>
      </c>
      <c r="F676" s="102">
        <f t="shared" si="62"/>
        <v>0</v>
      </c>
      <c r="G676" s="102">
        <f t="shared" si="63"/>
        <v>0</v>
      </c>
    </row>
    <row r="677" spans="1:7">
      <c r="A677" s="102">
        <v>669</v>
      </c>
      <c r="B677" s="102">
        <f t="shared" si="64"/>
        <v>0</v>
      </c>
      <c r="C677" s="102">
        <f t="shared" si="65"/>
        <v>0</v>
      </c>
      <c r="D677" s="102">
        <f t="shared" si="60"/>
        <v>0</v>
      </c>
      <c r="E677" s="102">
        <f t="shared" si="61"/>
        <v>0</v>
      </c>
      <c r="F677" s="102">
        <f t="shared" si="62"/>
        <v>0</v>
      </c>
      <c r="G677" s="102">
        <f t="shared" si="63"/>
        <v>0</v>
      </c>
    </row>
    <row r="678" spans="1:7">
      <c r="A678" s="102">
        <v>670</v>
      </c>
      <c r="B678" s="102">
        <f t="shared" si="64"/>
        <v>0</v>
      </c>
      <c r="C678" s="102">
        <f t="shared" si="65"/>
        <v>0</v>
      </c>
      <c r="D678" s="102">
        <f t="shared" si="60"/>
        <v>0</v>
      </c>
      <c r="E678" s="102">
        <f t="shared" si="61"/>
        <v>0</v>
      </c>
      <c r="F678" s="102">
        <f t="shared" si="62"/>
        <v>0</v>
      </c>
      <c r="G678" s="102">
        <f t="shared" si="63"/>
        <v>0</v>
      </c>
    </row>
    <row r="679" spans="1:7">
      <c r="A679" s="102">
        <v>671</v>
      </c>
      <c r="B679" s="102">
        <f t="shared" si="64"/>
        <v>0</v>
      </c>
      <c r="C679" s="102">
        <f t="shared" si="65"/>
        <v>0</v>
      </c>
      <c r="D679" s="102">
        <f t="shared" si="60"/>
        <v>0</v>
      </c>
      <c r="E679" s="102">
        <f t="shared" si="61"/>
        <v>0</v>
      </c>
      <c r="F679" s="102">
        <f t="shared" si="62"/>
        <v>0</v>
      </c>
      <c r="G679" s="102">
        <f t="shared" si="63"/>
        <v>0</v>
      </c>
    </row>
    <row r="680" spans="1:7">
      <c r="A680" s="102">
        <v>672</v>
      </c>
      <c r="B680" s="102">
        <f t="shared" si="64"/>
        <v>0</v>
      </c>
      <c r="C680" s="102">
        <f t="shared" si="65"/>
        <v>0</v>
      </c>
      <c r="D680" s="102">
        <f t="shared" si="60"/>
        <v>0</v>
      </c>
      <c r="E680" s="102">
        <f t="shared" si="61"/>
        <v>0</v>
      </c>
      <c r="F680" s="102">
        <f t="shared" si="62"/>
        <v>0</v>
      </c>
      <c r="G680" s="102">
        <f t="shared" si="63"/>
        <v>0</v>
      </c>
    </row>
    <row r="681" spans="1:7">
      <c r="A681" s="102">
        <v>673</v>
      </c>
      <c r="B681" s="102">
        <f t="shared" si="64"/>
        <v>0</v>
      </c>
      <c r="C681" s="102">
        <f t="shared" si="65"/>
        <v>0</v>
      </c>
      <c r="D681" s="102">
        <f t="shared" si="60"/>
        <v>0</v>
      </c>
      <c r="E681" s="102">
        <f t="shared" si="61"/>
        <v>0</v>
      </c>
      <c r="F681" s="102">
        <f t="shared" si="62"/>
        <v>0</v>
      </c>
      <c r="G681" s="102">
        <f t="shared" si="63"/>
        <v>0</v>
      </c>
    </row>
    <row r="682" spans="1:7">
      <c r="A682" s="102">
        <v>674</v>
      </c>
      <c r="B682" s="102">
        <f t="shared" si="64"/>
        <v>0</v>
      </c>
      <c r="C682" s="102">
        <f t="shared" si="65"/>
        <v>0</v>
      </c>
      <c r="D682" s="102">
        <f t="shared" si="60"/>
        <v>0</v>
      </c>
      <c r="E682" s="102">
        <f t="shared" si="61"/>
        <v>0</v>
      </c>
      <c r="F682" s="102">
        <f t="shared" si="62"/>
        <v>0</v>
      </c>
      <c r="G682" s="102">
        <f t="shared" si="63"/>
        <v>0</v>
      </c>
    </row>
    <row r="683" spans="1:7">
      <c r="A683" s="102">
        <v>675</v>
      </c>
      <c r="B683" s="102">
        <f t="shared" si="64"/>
        <v>0</v>
      </c>
      <c r="C683" s="102">
        <f t="shared" si="65"/>
        <v>0</v>
      </c>
      <c r="D683" s="102">
        <f t="shared" si="60"/>
        <v>0</v>
      </c>
      <c r="E683" s="102">
        <f t="shared" si="61"/>
        <v>0</v>
      </c>
      <c r="F683" s="102">
        <f t="shared" si="62"/>
        <v>0</v>
      </c>
      <c r="G683" s="102">
        <f t="shared" si="63"/>
        <v>0</v>
      </c>
    </row>
    <row r="684" spans="1:7">
      <c r="A684" s="102">
        <v>676</v>
      </c>
      <c r="B684" s="102">
        <f t="shared" si="64"/>
        <v>0</v>
      </c>
      <c r="C684" s="102">
        <f t="shared" si="65"/>
        <v>0</v>
      </c>
      <c r="D684" s="102">
        <f t="shared" si="60"/>
        <v>0</v>
      </c>
      <c r="E684" s="102">
        <f t="shared" si="61"/>
        <v>0</v>
      </c>
      <c r="F684" s="102">
        <f t="shared" si="62"/>
        <v>0</v>
      </c>
      <c r="G684" s="102">
        <f t="shared" si="63"/>
        <v>0</v>
      </c>
    </row>
    <row r="685" spans="1:7">
      <c r="A685" s="102">
        <v>677</v>
      </c>
      <c r="B685" s="102">
        <f t="shared" si="64"/>
        <v>0</v>
      </c>
      <c r="C685" s="102">
        <f t="shared" si="65"/>
        <v>0</v>
      </c>
      <c r="D685" s="102">
        <f t="shared" si="60"/>
        <v>0</v>
      </c>
      <c r="E685" s="102">
        <f t="shared" si="61"/>
        <v>0</v>
      </c>
      <c r="F685" s="102">
        <f t="shared" si="62"/>
        <v>0</v>
      </c>
      <c r="G685" s="102">
        <f t="shared" si="63"/>
        <v>0</v>
      </c>
    </row>
    <row r="686" spans="1:7">
      <c r="A686" s="102">
        <v>678</v>
      </c>
      <c r="B686" s="102">
        <f t="shared" si="64"/>
        <v>0</v>
      </c>
      <c r="C686" s="102">
        <f t="shared" si="65"/>
        <v>0</v>
      </c>
      <c r="D686" s="102">
        <f t="shared" si="60"/>
        <v>0</v>
      </c>
      <c r="E686" s="102">
        <f t="shared" si="61"/>
        <v>0</v>
      </c>
      <c r="F686" s="102">
        <f t="shared" si="62"/>
        <v>0</v>
      </c>
      <c r="G686" s="102">
        <f t="shared" si="63"/>
        <v>0</v>
      </c>
    </row>
    <row r="687" spans="1:7">
      <c r="A687" s="102">
        <v>679</v>
      </c>
      <c r="B687" s="102">
        <f t="shared" si="64"/>
        <v>0</v>
      </c>
      <c r="C687" s="102">
        <f t="shared" si="65"/>
        <v>0</v>
      </c>
      <c r="D687" s="102">
        <f t="shared" si="60"/>
        <v>0</v>
      </c>
      <c r="E687" s="102">
        <f t="shared" si="61"/>
        <v>0</v>
      </c>
      <c r="F687" s="102">
        <f t="shared" si="62"/>
        <v>0</v>
      </c>
      <c r="G687" s="102">
        <f t="shared" si="63"/>
        <v>0</v>
      </c>
    </row>
    <row r="688" spans="1:7">
      <c r="A688" s="102">
        <v>680</v>
      </c>
      <c r="B688" s="102">
        <f t="shared" si="64"/>
        <v>0</v>
      </c>
      <c r="C688" s="102">
        <f t="shared" si="65"/>
        <v>0</v>
      </c>
      <c r="D688" s="102">
        <f t="shared" si="60"/>
        <v>0</v>
      </c>
      <c r="E688" s="102">
        <f t="shared" si="61"/>
        <v>0</v>
      </c>
      <c r="F688" s="102">
        <f t="shared" si="62"/>
        <v>0</v>
      </c>
      <c r="G688" s="102">
        <f t="shared" si="63"/>
        <v>0</v>
      </c>
    </row>
    <row r="689" spans="1:7">
      <c r="A689" s="102">
        <v>681</v>
      </c>
      <c r="B689" s="102">
        <f t="shared" si="64"/>
        <v>0</v>
      </c>
      <c r="C689" s="102">
        <f t="shared" si="65"/>
        <v>0</v>
      </c>
      <c r="D689" s="102">
        <f t="shared" si="60"/>
        <v>0</v>
      </c>
      <c r="E689" s="102">
        <f t="shared" si="61"/>
        <v>0</v>
      </c>
      <c r="F689" s="102">
        <f t="shared" si="62"/>
        <v>0</v>
      </c>
      <c r="G689" s="102">
        <f t="shared" si="63"/>
        <v>0</v>
      </c>
    </row>
    <row r="690" spans="1:7">
      <c r="A690" s="102">
        <v>682</v>
      </c>
      <c r="B690" s="102">
        <f t="shared" si="64"/>
        <v>0</v>
      </c>
      <c r="C690" s="102">
        <f t="shared" si="65"/>
        <v>0</v>
      </c>
      <c r="D690" s="102">
        <f t="shared" si="60"/>
        <v>0</v>
      </c>
      <c r="E690" s="102">
        <f t="shared" si="61"/>
        <v>0</v>
      </c>
      <c r="F690" s="102">
        <f t="shared" si="62"/>
        <v>0</v>
      </c>
      <c r="G690" s="102">
        <f t="shared" si="63"/>
        <v>0</v>
      </c>
    </row>
    <row r="691" spans="1:7">
      <c r="A691" s="102">
        <v>683</v>
      </c>
      <c r="B691" s="102">
        <f t="shared" si="64"/>
        <v>0</v>
      </c>
      <c r="C691" s="102">
        <f t="shared" si="65"/>
        <v>0</v>
      </c>
      <c r="D691" s="102">
        <f t="shared" si="60"/>
        <v>0</v>
      </c>
      <c r="E691" s="102">
        <f t="shared" si="61"/>
        <v>0</v>
      </c>
      <c r="F691" s="102">
        <f t="shared" si="62"/>
        <v>0</v>
      </c>
      <c r="G691" s="102">
        <f t="shared" si="63"/>
        <v>0</v>
      </c>
    </row>
    <row r="692" spans="1:7">
      <c r="A692" s="102">
        <v>684</v>
      </c>
      <c r="B692" s="102">
        <f t="shared" si="64"/>
        <v>0</v>
      </c>
      <c r="C692" s="102">
        <f t="shared" si="65"/>
        <v>0</v>
      </c>
      <c r="D692" s="102">
        <f t="shared" si="60"/>
        <v>0</v>
      </c>
      <c r="E692" s="102">
        <f t="shared" si="61"/>
        <v>0</v>
      </c>
      <c r="F692" s="102">
        <f t="shared" si="62"/>
        <v>0</v>
      </c>
      <c r="G692" s="102">
        <f t="shared" si="63"/>
        <v>0</v>
      </c>
    </row>
    <row r="693" spans="1:7">
      <c r="A693" s="102">
        <v>685</v>
      </c>
      <c r="B693" s="102">
        <f t="shared" si="64"/>
        <v>0</v>
      </c>
      <c r="C693" s="102">
        <f t="shared" si="65"/>
        <v>0</v>
      </c>
      <c r="D693" s="102">
        <f t="shared" si="60"/>
        <v>0</v>
      </c>
      <c r="E693" s="102">
        <f t="shared" si="61"/>
        <v>0</v>
      </c>
      <c r="F693" s="102">
        <f t="shared" si="62"/>
        <v>0</v>
      </c>
      <c r="G693" s="102">
        <f t="shared" si="63"/>
        <v>0</v>
      </c>
    </row>
    <row r="694" spans="1:7">
      <c r="A694" s="102">
        <v>686</v>
      </c>
      <c r="B694" s="102">
        <f t="shared" si="64"/>
        <v>0</v>
      </c>
      <c r="C694" s="102">
        <f t="shared" si="65"/>
        <v>0</v>
      </c>
      <c r="D694" s="102">
        <f t="shared" si="60"/>
        <v>0</v>
      </c>
      <c r="E694" s="102">
        <f t="shared" si="61"/>
        <v>0</v>
      </c>
      <c r="F694" s="102">
        <f t="shared" si="62"/>
        <v>0</v>
      </c>
      <c r="G694" s="102">
        <f t="shared" si="63"/>
        <v>0</v>
      </c>
    </row>
    <row r="695" spans="1:7">
      <c r="A695" s="102">
        <v>687</v>
      </c>
      <c r="B695" s="102">
        <f t="shared" si="64"/>
        <v>0</v>
      </c>
      <c r="C695" s="102">
        <f t="shared" si="65"/>
        <v>0</v>
      </c>
      <c r="D695" s="102">
        <f t="shared" si="60"/>
        <v>0</v>
      </c>
      <c r="E695" s="102">
        <f t="shared" si="61"/>
        <v>0</v>
      </c>
      <c r="F695" s="102">
        <f t="shared" si="62"/>
        <v>0</v>
      </c>
      <c r="G695" s="102">
        <f t="shared" si="63"/>
        <v>0</v>
      </c>
    </row>
    <row r="696" spans="1:7">
      <c r="A696" s="102">
        <v>688</v>
      </c>
      <c r="B696" s="102">
        <f t="shared" si="64"/>
        <v>0</v>
      </c>
      <c r="C696" s="102">
        <f t="shared" si="65"/>
        <v>0</v>
      </c>
      <c r="D696" s="102">
        <f t="shared" si="60"/>
        <v>0</v>
      </c>
      <c r="E696" s="102">
        <f t="shared" si="61"/>
        <v>0</v>
      </c>
      <c r="F696" s="102">
        <f t="shared" si="62"/>
        <v>0</v>
      </c>
      <c r="G696" s="102">
        <f t="shared" si="63"/>
        <v>0</v>
      </c>
    </row>
    <row r="697" spans="1:7">
      <c r="A697" s="102">
        <v>689</v>
      </c>
      <c r="B697" s="102">
        <f t="shared" si="64"/>
        <v>0</v>
      </c>
      <c r="C697" s="102">
        <f t="shared" si="65"/>
        <v>0</v>
      </c>
      <c r="D697" s="102">
        <f t="shared" si="60"/>
        <v>0</v>
      </c>
      <c r="E697" s="102">
        <f t="shared" si="61"/>
        <v>0</v>
      </c>
      <c r="F697" s="102">
        <f t="shared" si="62"/>
        <v>0</v>
      </c>
      <c r="G697" s="102">
        <f t="shared" si="63"/>
        <v>0</v>
      </c>
    </row>
    <row r="698" spans="1:7">
      <c r="A698" s="102">
        <v>690</v>
      </c>
      <c r="B698" s="102">
        <f t="shared" si="64"/>
        <v>0</v>
      </c>
      <c r="C698" s="102">
        <f t="shared" si="65"/>
        <v>0</v>
      </c>
      <c r="D698" s="102">
        <f t="shared" si="60"/>
        <v>0</v>
      </c>
      <c r="E698" s="102">
        <f t="shared" si="61"/>
        <v>0</v>
      </c>
      <c r="F698" s="102">
        <f t="shared" si="62"/>
        <v>0</v>
      </c>
      <c r="G698" s="102">
        <f t="shared" si="63"/>
        <v>0</v>
      </c>
    </row>
    <row r="699" spans="1:7">
      <c r="A699" s="102">
        <v>691</v>
      </c>
      <c r="B699" s="102">
        <f t="shared" si="64"/>
        <v>0</v>
      </c>
      <c r="C699" s="102">
        <f t="shared" si="65"/>
        <v>0</v>
      </c>
      <c r="D699" s="102">
        <f t="shared" si="60"/>
        <v>0</v>
      </c>
      <c r="E699" s="102">
        <f t="shared" si="61"/>
        <v>0</v>
      </c>
      <c r="F699" s="102">
        <f t="shared" si="62"/>
        <v>0</v>
      </c>
      <c r="G699" s="102">
        <f t="shared" si="63"/>
        <v>0</v>
      </c>
    </row>
    <row r="700" spans="1:7">
      <c r="A700" s="102">
        <v>692</v>
      </c>
      <c r="B700" s="102">
        <f t="shared" si="64"/>
        <v>0</v>
      </c>
      <c r="C700" s="102">
        <f t="shared" si="65"/>
        <v>0</v>
      </c>
      <c r="D700" s="102">
        <f t="shared" si="60"/>
        <v>0</v>
      </c>
      <c r="E700" s="102">
        <f t="shared" si="61"/>
        <v>0</v>
      </c>
      <c r="F700" s="102">
        <f t="shared" si="62"/>
        <v>0</v>
      </c>
      <c r="G700" s="102">
        <f t="shared" si="63"/>
        <v>0</v>
      </c>
    </row>
    <row r="701" spans="1:7">
      <c r="A701" s="102">
        <v>693</v>
      </c>
      <c r="B701" s="102">
        <f t="shared" si="64"/>
        <v>0</v>
      </c>
      <c r="C701" s="102">
        <f t="shared" si="65"/>
        <v>0</v>
      </c>
      <c r="D701" s="102">
        <f t="shared" si="60"/>
        <v>0</v>
      </c>
      <c r="E701" s="102">
        <f t="shared" si="61"/>
        <v>0</v>
      </c>
      <c r="F701" s="102">
        <f t="shared" si="62"/>
        <v>0</v>
      </c>
      <c r="G701" s="102">
        <f t="shared" si="63"/>
        <v>0</v>
      </c>
    </row>
    <row r="702" spans="1:7">
      <c r="A702" s="102">
        <v>694</v>
      </c>
      <c r="B702" s="102">
        <f t="shared" si="64"/>
        <v>0</v>
      </c>
      <c r="C702" s="102">
        <f t="shared" si="65"/>
        <v>0</v>
      </c>
      <c r="D702" s="102">
        <f t="shared" si="60"/>
        <v>0</v>
      </c>
      <c r="E702" s="102">
        <f t="shared" si="61"/>
        <v>0</v>
      </c>
      <c r="F702" s="102">
        <f t="shared" si="62"/>
        <v>0</v>
      </c>
      <c r="G702" s="102">
        <f t="shared" si="63"/>
        <v>0</v>
      </c>
    </row>
    <row r="703" spans="1:7">
      <c r="A703" s="102">
        <v>695</v>
      </c>
      <c r="B703" s="102">
        <f t="shared" si="64"/>
        <v>0</v>
      </c>
      <c r="C703" s="102">
        <f t="shared" si="65"/>
        <v>0</v>
      </c>
      <c r="D703" s="102">
        <f t="shared" si="60"/>
        <v>0</v>
      </c>
      <c r="E703" s="102">
        <f t="shared" si="61"/>
        <v>0</v>
      </c>
      <c r="F703" s="102">
        <f t="shared" si="62"/>
        <v>0</v>
      </c>
      <c r="G703" s="102">
        <f t="shared" si="63"/>
        <v>0</v>
      </c>
    </row>
    <row r="704" spans="1:7">
      <c r="A704" s="102">
        <v>696</v>
      </c>
      <c r="B704" s="102">
        <f t="shared" si="64"/>
        <v>0</v>
      </c>
      <c r="C704" s="102">
        <f t="shared" si="65"/>
        <v>0</v>
      </c>
      <c r="D704" s="102">
        <f t="shared" si="60"/>
        <v>0</v>
      </c>
      <c r="E704" s="102">
        <f t="shared" si="61"/>
        <v>0</v>
      </c>
      <c r="F704" s="102">
        <f t="shared" si="62"/>
        <v>0</v>
      </c>
      <c r="G704" s="102">
        <f t="shared" si="63"/>
        <v>0</v>
      </c>
    </row>
    <row r="705" spans="1:7">
      <c r="A705" s="102">
        <v>697</v>
      </c>
      <c r="B705" s="102">
        <f t="shared" si="64"/>
        <v>0</v>
      </c>
      <c r="C705" s="102">
        <f t="shared" si="65"/>
        <v>0</v>
      </c>
      <c r="D705" s="102">
        <f t="shared" si="60"/>
        <v>0</v>
      </c>
      <c r="E705" s="102">
        <f t="shared" si="61"/>
        <v>0</v>
      </c>
      <c r="F705" s="102">
        <f t="shared" si="62"/>
        <v>0</v>
      </c>
      <c r="G705" s="102">
        <f t="shared" si="63"/>
        <v>0</v>
      </c>
    </row>
    <row r="706" spans="1:7">
      <c r="A706" s="102">
        <v>698</v>
      </c>
      <c r="B706" s="102">
        <f t="shared" si="64"/>
        <v>0</v>
      </c>
      <c r="C706" s="102">
        <f t="shared" si="65"/>
        <v>0</v>
      </c>
      <c r="D706" s="102">
        <f t="shared" si="60"/>
        <v>0</v>
      </c>
      <c r="E706" s="102">
        <f t="shared" si="61"/>
        <v>0</v>
      </c>
      <c r="F706" s="102">
        <f t="shared" si="62"/>
        <v>0</v>
      </c>
      <c r="G706" s="102">
        <f t="shared" si="63"/>
        <v>0</v>
      </c>
    </row>
    <row r="707" spans="1:7">
      <c r="A707" s="102">
        <v>699</v>
      </c>
      <c r="B707" s="102">
        <f t="shared" si="64"/>
        <v>0</v>
      </c>
      <c r="C707" s="102">
        <f t="shared" si="65"/>
        <v>0</v>
      </c>
      <c r="D707" s="102">
        <f t="shared" si="60"/>
        <v>0</v>
      </c>
      <c r="E707" s="102">
        <f t="shared" si="61"/>
        <v>0</v>
      </c>
      <c r="F707" s="102">
        <f t="shared" si="62"/>
        <v>0</v>
      </c>
      <c r="G707" s="102">
        <f t="shared" si="63"/>
        <v>0</v>
      </c>
    </row>
    <row r="708" spans="1:7">
      <c r="A708" s="102">
        <v>700</v>
      </c>
      <c r="B708" s="102">
        <f t="shared" si="64"/>
        <v>0</v>
      </c>
      <c r="C708" s="102">
        <f t="shared" si="65"/>
        <v>0</v>
      </c>
      <c r="D708" s="102">
        <f t="shared" si="60"/>
        <v>0</v>
      </c>
      <c r="E708" s="102">
        <f t="shared" si="61"/>
        <v>0</v>
      </c>
      <c r="F708" s="102">
        <f t="shared" si="62"/>
        <v>0</v>
      </c>
      <c r="G708" s="102">
        <f t="shared" si="63"/>
        <v>0</v>
      </c>
    </row>
    <row r="709" spans="1:7">
      <c r="A709" s="102">
        <v>701</v>
      </c>
      <c r="B709" s="102">
        <f t="shared" si="64"/>
        <v>0</v>
      </c>
      <c r="C709" s="102">
        <f t="shared" si="65"/>
        <v>0</v>
      </c>
      <c r="D709" s="102">
        <f t="shared" si="60"/>
        <v>0</v>
      </c>
      <c r="E709" s="102">
        <f t="shared" si="61"/>
        <v>0</v>
      </c>
      <c r="F709" s="102">
        <f t="shared" si="62"/>
        <v>0</v>
      </c>
      <c r="G709" s="102">
        <f t="shared" si="63"/>
        <v>0</v>
      </c>
    </row>
    <row r="710" spans="1:7">
      <c r="A710" s="102">
        <v>702</v>
      </c>
      <c r="B710" s="102">
        <f t="shared" si="64"/>
        <v>0</v>
      </c>
      <c r="C710" s="102">
        <f t="shared" si="65"/>
        <v>0</v>
      </c>
      <c r="D710" s="102">
        <f t="shared" si="60"/>
        <v>0</v>
      </c>
      <c r="E710" s="102">
        <f t="shared" si="61"/>
        <v>0</v>
      </c>
      <c r="F710" s="102">
        <f t="shared" si="62"/>
        <v>0</v>
      </c>
      <c r="G710" s="102">
        <f t="shared" si="63"/>
        <v>0</v>
      </c>
    </row>
    <row r="711" spans="1:7">
      <c r="A711" s="102">
        <v>703</v>
      </c>
      <c r="B711" s="102">
        <f t="shared" si="64"/>
        <v>0</v>
      </c>
      <c r="C711" s="102">
        <f t="shared" si="65"/>
        <v>0</v>
      </c>
      <c r="D711" s="102">
        <f t="shared" si="60"/>
        <v>0</v>
      </c>
      <c r="E711" s="102">
        <f t="shared" si="61"/>
        <v>0</v>
      </c>
      <c r="F711" s="102">
        <f t="shared" si="62"/>
        <v>0</v>
      </c>
      <c r="G711" s="102">
        <f t="shared" si="63"/>
        <v>0</v>
      </c>
    </row>
    <row r="712" spans="1:7">
      <c r="A712" s="102">
        <v>704</v>
      </c>
      <c r="B712" s="102">
        <f t="shared" si="64"/>
        <v>0</v>
      </c>
      <c r="C712" s="102">
        <f t="shared" si="65"/>
        <v>0</v>
      </c>
      <c r="D712" s="102">
        <f t="shared" ref="D712:D775" si="66">IF(D$6,HYPGEOMDIST($A712,$A$5,D$4,$A$2),#N/A)</f>
        <v>0</v>
      </c>
      <c r="E712" s="102">
        <f t="shared" ref="E712:E775" si="67">IF(E$6,NORMDIST($A712,$A$5*D$4/$A$2,SQRT( $A$5*D$4/$A$2*($A$2-D$4)/$A$2*($A$2-$A$5)/($A$2-1)),FALSE),#N/A)</f>
        <v>0</v>
      </c>
      <c r="F712" s="102">
        <f t="shared" ref="F712:F775" si="68">IF(F$6,HYPGEOMDIST($A712,$A$5,F$4,$A$2),#N/A)</f>
        <v>0</v>
      </c>
      <c r="G712" s="102">
        <f t="shared" ref="G712:G775" si="69">IF(G$6,NORMDIST($A712,$A$5*F$4/$A$2,SQRT( $A$5*F$4/$A$2*($A$2-F$4)/$A$2*($A$2-$A$5)/($A$2-1)),FALSE),#N/A)</f>
        <v>0</v>
      </c>
    </row>
    <row r="713" spans="1:7">
      <c r="A713" s="102">
        <v>705</v>
      </c>
      <c r="B713" s="102">
        <f t="shared" ref="B713:B776" si="70">IF(B$6,HYPGEOMDIST($A713,$A$5,B$4,$A$2),#N/A)</f>
        <v>0</v>
      </c>
      <c r="C713" s="102">
        <f t="shared" ref="C713:C776" si="71">IF(C$6,NORMDIST($A713,$A$5*B$4/$A$2,SQRT( $A$5*B$4/$A$2*($A$2-B$4)/$A$2*($A$2-$A$5)/($A$2-1)),FALSE),#N/A)</f>
        <v>0</v>
      </c>
      <c r="D713" s="102">
        <f t="shared" si="66"/>
        <v>0</v>
      </c>
      <c r="E713" s="102">
        <f t="shared" si="67"/>
        <v>0</v>
      </c>
      <c r="F713" s="102">
        <f t="shared" si="68"/>
        <v>0</v>
      </c>
      <c r="G713" s="102">
        <f t="shared" si="69"/>
        <v>0</v>
      </c>
    </row>
    <row r="714" spans="1:7">
      <c r="A714" s="102">
        <v>706</v>
      </c>
      <c r="B714" s="102">
        <f t="shared" si="70"/>
        <v>0</v>
      </c>
      <c r="C714" s="102">
        <f t="shared" si="71"/>
        <v>0</v>
      </c>
      <c r="D714" s="102">
        <f t="shared" si="66"/>
        <v>0</v>
      </c>
      <c r="E714" s="102">
        <f t="shared" si="67"/>
        <v>0</v>
      </c>
      <c r="F714" s="102">
        <f t="shared" si="68"/>
        <v>0</v>
      </c>
      <c r="G714" s="102">
        <f t="shared" si="69"/>
        <v>0</v>
      </c>
    </row>
    <row r="715" spans="1:7">
      <c r="A715" s="102">
        <v>707</v>
      </c>
      <c r="B715" s="102">
        <f t="shared" si="70"/>
        <v>0</v>
      </c>
      <c r="C715" s="102">
        <f t="shared" si="71"/>
        <v>0</v>
      </c>
      <c r="D715" s="102">
        <f t="shared" si="66"/>
        <v>0</v>
      </c>
      <c r="E715" s="102">
        <f t="shared" si="67"/>
        <v>0</v>
      </c>
      <c r="F715" s="102">
        <f t="shared" si="68"/>
        <v>0</v>
      </c>
      <c r="G715" s="102">
        <f t="shared" si="69"/>
        <v>0</v>
      </c>
    </row>
    <row r="716" spans="1:7">
      <c r="A716" s="102">
        <v>708</v>
      </c>
      <c r="B716" s="102">
        <f t="shared" si="70"/>
        <v>0</v>
      </c>
      <c r="C716" s="102">
        <f t="shared" si="71"/>
        <v>0</v>
      </c>
      <c r="D716" s="102">
        <f t="shared" si="66"/>
        <v>0</v>
      </c>
      <c r="E716" s="102">
        <f t="shared" si="67"/>
        <v>0</v>
      </c>
      <c r="F716" s="102">
        <f t="shared" si="68"/>
        <v>0</v>
      </c>
      <c r="G716" s="102">
        <f t="shared" si="69"/>
        <v>0</v>
      </c>
    </row>
    <row r="717" spans="1:7">
      <c r="A717" s="102">
        <v>709</v>
      </c>
      <c r="B717" s="102">
        <f t="shared" si="70"/>
        <v>0</v>
      </c>
      <c r="C717" s="102">
        <f t="shared" si="71"/>
        <v>0</v>
      </c>
      <c r="D717" s="102">
        <f t="shared" si="66"/>
        <v>0</v>
      </c>
      <c r="E717" s="102">
        <f t="shared" si="67"/>
        <v>0</v>
      </c>
      <c r="F717" s="102">
        <f t="shared" si="68"/>
        <v>0</v>
      </c>
      <c r="G717" s="102">
        <f t="shared" si="69"/>
        <v>0</v>
      </c>
    </row>
    <row r="718" spans="1:7">
      <c r="A718" s="102">
        <v>710</v>
      </c>
      <c r="B718" s="102">
        <f t="shared" si="70"/>
        <v>0</v>
      </c>
      <c r="C718" s="102">
        <f t="shared" si="71"/>
        <v>0</v>
      </c>
      <c r="D718" s="102">
        <f t="shared" si="66"/>
        <v>0</v>
      </c>
      <c r="E718" s="102">
        <f t="shared" si="67"/>
        <v>0</v>
      </c>
      <c r="F718" s="102">
        <f t="shared" si="68"/>
        <v>0</v>
      </c>
      <c r="G718" s="102">
        <f t="shared" si="69"/>
        <v>0</v>
      </c>
    </row>
    <row r="719" spans="1:7">
      <c r="A719" s="102">
        <v>711</v>
      </c>
      <c r="B719" s="102">
        <f t="shared" si="70"/>
        <v>0</v>
      </c>
      <c r="C719" s="102">
        <f t="shared" si="71"/>
        <v>0</v>
      </c>
      <c r="D719" s="102">
        <f t="shared" si="66"/>
        <v>0</v>
      </c>
      <c r="E719" s="102">
        <f t="shared" si="67"/>
        <v>0</v>
      </c>
      <c r="F719" s="102">
        <f t="shared" si="68"/>
        <v>0</v>
      </c>
      <c r="G719" s="102">
        <f t="shared" si="69"/>
        <v>0</v>
      </c>
    </row>
    <row r="720" spans="1:7">
      <c r="A720" s="102">
        <v>712</v>
      </c>
      <c r="B720" s="102">
        <f t="shared" si="70"/>
        <v>0</v>
      </c>
      <c r="C720" s="102">
        <f t="shared" si="71"/>
        <v>0</v>
      </c>
      <c r="D720" s="102">
        <f t="shared" si="66"/>
        <v>0</v>
      </c>
      <c r="E720" s="102">
        <f t="shared" si="67"/>
        <v>0</v>
      </c>
      <c r="F720" s="102">
        <f t="shared" si="68"/>
        <v>0</v>
      </c>
      <c r="G720" s="102">
        <f t="shared" si="69"/>
        <v>0</v>
      </c>
    </row>
    <row r="721" spans="1:7">
      <c r="A721" s="102">
        <v>713</v>
      </c>
      <c r="B721" s="102">
        <f t="shared" si="70"/>
        <v>0</v>
      </c>
      <c r="C721" s="102">
        <f t="shared" si="71"/>
        <v>0</v>
      </c>
      <c r="D721" s="102">
        <f t="shared" si="66"/>
        <v>0</v>
      </c>
      <c r="E721" s="102">
        <f t="shared" si="67"/>
        <v>0</v>
      </c>
      <c r="F721" s="102">
        <f t="shared" si="68"/>
        <v>0</v>
      </c>
      <c r="G721" s="102">
        <f t="shared" si="69"/>
        <v>0</v>
      </c>
    </row>
    <row r="722" spans="1:7">
      <c r="A722" s="102">
        <v>714</v>
      </c>
      <c r="B722" s="102">
        <f t="shared" si="70"/>
        <v>0</v>
      </c>
      <c r="C722" s="102">
        <f t="shared" si="71"/>
        <v>0</v>
      </c>
      <c r="D722" s="102">
        <f t="shared" si="66"/>
        <v>0</v>
      </c>
      <c r="E722" s="102">
        <f t="shared" si="67"/>
        <v>0</v>
      </c>
      <c r="F722" s="102">
        <f t="shared" si="68"/>
        <v>0</v>
      </c>
      <c r="G722" s="102">
        <f t="shared" si="69"/>
        <v>0</v>
      </c>
    </row>
    <row r="723" spans="1:7">
      <c r="A723" s="102">
        <v>715</v>
      </c>
      <c r="B723" s="102">
        <f t="shared" si="70"/>
        <v>0</v>
      </c>
      <c r="C723" s="102">
        <f t="shared" si="71"/>
        <v>0</v>
      </c>
      <c r="D723" s="102">
        <f t="shared" si="66"/>
        <v>0</v>
      </c>
      <c r="E723" s="102">
        <f t="shared" si="67"/>
        <v>0</v>
      </c>
      <c r="F723" s="102">
        <f t="shared" si="68"/>
        <v>0</v>
      </c>
      <c r="G723" s="102">
        <f t="shared" si="69"/>
        <v>0</v>
      </c>
    </row>
    <row r="724" spans="1:7">
      <c r="A724" s="102">
        <v>716</v>
      </c>
      <c r="B724" s="102">
        <f t="shared" si="70"/>
        <v>0</v>
      </c>
      <c r="C724" s="102">
        <f t="shared" si="71"/>
        <v>0</v>
      </c>
      <c r="D724" s="102">
        <f t="shared" si="66"/>
        <v>0</v>
      </c>
      <c r="E724" s="102">
        <f t="shared" si="67"/>
        <v>0</v>
      </c>
      <c r="F724" s="102">
        <f t="shared" si="68"/>
        <v>0</v>
      </c>
      <c r="G724" s="102">
        <f t="shared" si="69"/>
        <v>0</v>
      </c>
    </row>
    <row r="725" spans="1:7">
      <c r="A725" s="102">
        <v>717</v>
      </c>
      <c r="B725" s="102">
        <f t="shared" si="70"/>
        <v>0</v>
      </c>
      <c r="C725" s="102">
        <f t="shared" si="71"/>
        <v>0</v>
      </c>
      <c r="D725" s="102">
        <f t="shared" si="66"/>
        <v>0</v>
      </c>
      <c r="E725" s="102">
        <f t="shared" si="67"/>
        <v>0</v>
      </c>
      <c r="F725" s="102">
        <f t="shared" si="68"/>
        <v>0</v>
      </c>
      <c r="G725" s="102">
        <f t="shared" si="69"/>
        <v>0</v>
      </c>
    </row>
    <row r="726" spans="1:7">
      <c r="A726" s="102">
        <v>718</v>
      </c>
      <c r="B726" s="102">
        <f t="shared" si="70"/>
        <v>0</v>
      </c>
      <c r="C726" s="102">
        <f t="shared" si="71"/>
        <v>0</v>
      </c>
      <c r="D726" s="102">
        <f t="shared" si="66"/>
        <v>0</v>
      </c>
      <c r="E726" s="102">
        <f t="shared" si="67"/>
        <v>0</v>
      </c>
      <c r="F726" s="102">
        <f t="shared" si="68"/>
        <v>0</v>
      </c>
      <c r="G726" s="102">
        <f t="shared" si="69"/>
        <v>0</v>
      </c>
    </row>
    <row r="727" spans="1:7">
      <c r="A727" s="102">
        <v>719</v>
      </c>
      <c r="B727" s="102">
        <f t="shared" si="70"/>
        <v>0</v>
      </c>
      <c r="C727" s="102">
        <f t="shared" si="71"/>
        <v>0</v>
      </c>
      <c r="D727" s="102">
        <f t="shared" si="66"/>
        <v>0</v>
      </c>
      <c r="E727" s="102">
        <f t="shared" si="67"/>
        <v>0</v>
      </c>
      <c r="F727" s="102">
        <f t="shared" si="68"/>
        <v>0</v>
      </c>
      <c r="G727" s="102">
        <f t="shared" si="69"/>
        <v>0</v>
      </c>
    </row>
    <row r="728" spans="1:7">
      <c r="A728" s="102">
        <v>720</v>
      </c>
      <c r="B728" s="102">
        <f t="shared" si="70"/>
        <v>0</v>
      </c>
      <c r="C728" s="102">
        <f t="shared" si="71"/>
        <v>0</v>
      </c>
      <c r="D728" s="102">
        <f t="shared" si="66"/>
        <v>0</v>
      </c>
      <c r="E728" s="102">
        <f t="shared" si="67"/>
        <v>0</v>
      </c>
      <c r="F728" s="102">
        <f t="shared" si="68"/>
        <v>0</v>
      </c>
      <c r="G728" s="102">
        <f t="shared" si="69"/>
        <v>0</v>
      </c>
    </row>
    <row r="729" spans="1:7">
      <c r="A729" s="102">
        <v>721</v>
      </c>
      <c r="B729" s="102">
        <f t="shared" si="70"/>
        <v>0</v>
      </c>
      <c r="C729" s="102">
        <f t="shared" si="71"/>
        <v>0</v>
      </c>
      <c r="D729" s="102">
        <f t="shared" si="66"/>
        <v>0</v>
      </c>
      <c r="E729" s="102">
        <f t="shared" si="67"/>
        <v>0</v>
      </c>
      <c r="F729" s="102">
        <f t="shared" si="68"/>
        <v>0</v>
      </c>
      <c r="G729" s="102">
        <f t="shared" si="69"/>
        <v>0</v>
      </c>
    </row>
    <row r="730" spans="1:7">
      <c r="A730" s="102">
        <v>722</v>
      </c>
      <c r="B730" s="102">
        <f t="shared" si="70"/>
        <v>0</v>
      </c>
      <c r="C730" s="102">
        <f t="shared" si="71"/>
        <v>0</v>
      </c>
      <c r="D730" s="102">
        <f t="shared" si="66"/>
        <v>0</v>
      </c>
      <c r="E730" s="102">
        <f t="shared" si="67"/>
        <v>0</v>
      </c>
      <c r="F730" s="102">
        <f t="shared" si="68"/>
        <v>0</v>
      </c>
      <c r="G730" s="102">
        <f t="shared" si="69"/>
        <v>0</v>
      </c>
    </row>
    <row r="731" spans="1:7">
      <c r="A731" s="102">
        <v>723</v>
      </c>
      <c r="B731" s="102">
        <f t="shared" si="70"/>
        <v>0</v>
      </c>
      <c r="C731" s="102">
        <f t="shared" si="71"/>
        <v>0</v>
      </c>
      <c r="D731" s="102">
        <f t="shared" si="66"/>
        <v>0</v>
      </c>
      <c r="E731" s="102">
        <f t="shared" si="67"/>
        <v>0</v>
      </c>
      <c r="F731" s="102">
        <f t="shared" si="68"/>
        <v>0</v>
      </c>
      <c r="G731" s="102">
        <f t="shared" si="69"/>
        <v>0</v>
      </c>
    </row>
    <row r="732" spans="1:7">
      <c r="A732" s="102">
        <v>724</v>
      </c>
      <c r="B732" s="102">
        <f t="shared" si="70"/>
        <v>0</v>
      </c>
      <c r="C732" s="102">
        <f t="shared" si="71"/>
        <v>0</v>
      </c>
      <c r="D732" s="102">
        <f t="shared" si="66"/>
        <v>0</v>
      </c>
      <c r="E732" s="102">
        <f t="shared" si="67"/>
        <v>0</v>
      </c>
      <c r="F732" s="102">
        <f t="shared" si="68"/>
        <v>0</v>
      </c>
      <c r="G732" s="102">
        <f t="shared" si="69"/>
        <v>0</v>
      </c>
    </row>
    <row r="733" spans="1:7">
      <c r="A733" s="102">
        <v>725</v>
      </c>
      <c r="B733" s="102">
        <f t="shared" si="70"/>
        <v>0</v>
      </c>
      <c r="C733" s="102">
        <f t="shared" si="71"/>
        <v>0</v>
      </c>
      <c r="D733" s="102">
        <f t="shared" si="66"/>
        <v>0</v>
      </c>
      <c r="E733" s="102">
        <f t="shared" si="67"/>
        <v>0</v>
      </c>
      <c r="F733" s="102">
        <f t="shared" si="68"/>
        <v>0</v>
      </c>
      <c r="G733" s="102">
        <f t="shared" si="69"/>
        <v>0</v>
      </c>
    </row>
    <row r="734" spans="1:7">
      <c r="A734" s="102">
        <v>726</v>
      </c>
      <c r="B734" s="102">
        <f t="shared" si="70"/>
        <v>0</v>
      </c>
      <c r="C734" s="102">
        <f t="shared" si="71"/>
        <v>0</v>
      </c>
      <c r="D734" s="102">
        <f t="shared" si="66"/>
        <v>0</v>
      </c>
      <c r="E734" s="102">
        <f t="shared" si="67"/>
        <v>0</v>
      </c>
      <c r="F734" s="102">
        <f t="shared" si="68"/>
        <v>0</v>
      </c>
      <c r="G734" s="102">
        <f t="shared" si="69"/>
        <v>0</v>
      </c>
    </row>
    <row r="735" spans="1:7">
      <c r="A735" s="102">
        <v>727</v>
      </c>
      <c r="B735" s="102">
        <f t="shared" si="70"/>
        <v>0</v>
      </c>
      <c r="C735" s="102">
        <f t="shared" si="71"/>
        <v>0</v>
      </c>
      <c r="D735" s="102">
        <f t="shared" si="66"/>
        <v>0</v>
      </c>
      <c r="E735" s="102">
        <f t="shared" si="67"/>
        <v>0</v>
      </c>
      <c r="F735" s="102">
        <f t="shared" si="68"/>
        <v>0</v>
      </c>
      <c r="G735" s="102">
        <f t="shared" si="69"/>
        <v>0</v>
      </c>
    </row>
    <row r="736" spans="1:7">
      <c r="A736" s="102">
        <v>728</v>
      </c>
      <c r="B736" s="102">
        <f t="shared" si="70"/>
        <v>0</v>
      </c>
      <c r="C736" s="102">
        <f t="shared" si="71"/>
        <v>0</v>
      </c>
      <c r="D736" s="102">
        <f t="shared" si="66"/>
        <v>0</v>
      </c>
      <c r="E736" s="102">
        <f t="shared" si="67"/>
        <v>0</v>
      </c>
      <c r="F736" s="102">
        <f t="shared" si="68"/>
        <v>0</v>
      </c>
      <c r="G736" s="102">
        <f t="shared" si="69"/>
        <v>0</v>
      </c>
    </row>
    <row r="737" spans="1:7">
      <c r="A737" s="102">
        <v>729</v>
      </c>
      <c r="B737" s="102">
        <f t="shared" si="70"/>
        <v>0</v>
      </c>
      <c r="C737" s="102">
        <f t="shared" si="71"/>
        <v>0</v>
      </c>
      <c r="D737" s="102">
        <f t="shared" si="66"/>
        <v>0</v>
      </c>
      <c r="E737" s="102">
        <f t="shared" si="67"/>
        <v>0</v>
      </c>
      <c r="F737" s="102">
        <f t="shared" si="68"/>
        <v>0</v>
      </c>
      <c r="G737" s="102">
        <f t="shared" si="69"/>
        <v>0</v>
      </c>
    </row>
    <row r="738" spans="1:7">
      <c r="A738" s="102">
        <v>730</v>
      </c>
      <c r="B738" s="102">
        <f t="shared" si="70"/>
        <v>0</v>
      </c>
      <c r="C738" s="102">
        <f t="shared" si="71"/>
        <v>0</v>
      </c>
      <c r="D738" s="102">
        <f t="shared" si="66"/>
        <v>0</v>
      </c>
      <c r="E738" s="102">
        <f t="shared" si="67"/>
        <v>0</v>
      </c>
      <c r="F738" s="102">
        <f t="shared" si="68"/>
        <v>0</v>
      </c>
      <c r="G738" s="102">
        <f t="shared" si="69"/>
        <v>0</v>
      </c>
    </row>
    <row r="739" spans="1:7">
      <c r="A739" s="102">
        <v>731</v>
      </c>
      <c r="B739" s="102">
        <f t="shared" si="70"/>
        <v>0</v>
      </c>
      <c r="C739" s="102">
        <f t="shared" si="71"/>
        <v>0</v>
      </c>
      <c r="D739" s="102">
        <f t="shared" si="66"/>
        <v>0</v>
      </c>
      <c r="E739" s="102">
        <f t="shared" si="67"/>
        <v>0</v>
      </c>
      <c r="F739" s="102">
        <f t="shared" si="68"/>
        <v>0</v>
      </c>
      <c r="G739" s="102">
        <f t="shared" si="69"/>
        <v>0</v>
      </c>
    </row>
    <row r="740" spans="1:7">
      <c r="A740" s="102">
        <v>732</v>
      </c>
      <c r="B740" s="102">
        <f t="shared" si="70"/>
        <v>0</v>
      </c>
      <c r="C740" s="102">
        <f t="shared" si="71"/>
        <v>0</v>
      </c>
      <c r="D740" s="102">
        <f t="shared" si="66"/>
        <v>0</v>
      </c>
      <c r="E740" s="102">
        <f t="shared" si="67"/>
        <v>0</v>
      </c>
      <c r="F740" s="102">
        <f t="shared" si="68"/>
        <v>0</v>
      </c>
      <c r="G740" s="102">
        <f t="shared" si="69"/>
        <v>0</v>
      </c>
    </row>
    <row r="741" spans="1:7">
      <c r="A741" s="102">
        <v>733</v>
      </c>
      <c r="B741" s="102">
        <f t="shared" si="70"/>
        <v>0</v>
      </c>
      <c r="C741" s="102">
        <f t="shared" si="71"/>
        <v>0</v>
      </c>
      <c r="D741" s="102">
        <f t="shared" si="66"/>
        <v>0</v>
      </c>
      <c r="E741" s="102">
        <f t="shared" si="67"/>
        <v>0</v>
      </c>
      <c r="F741" s="102">
        <f t="shared" si="68"/>
        <v>0</v>
      </c>
      <c r="G741" s="102">
        <f t="shared" si="69"/>
        <v>0</v>
      </c>
    </row>
    <row r="742" spans="1:7">
      <c r="A742" s="102">
        <v>734</v>
      </c>
      <c r="B742" s="102">
        <f t="shared" si="70"/>
        <v>0</v>
      </c>
      <c r="C742" s="102">
        <f t="shared" si="71"/>
        <v>0</v>
      </c>
      <c r="D742" s="102">
        <f t="shared" si="66"/>
        <v>0</v>
      </c>
      <c r="E742" s="102">
        <f t="shared" si="67"/>
        <v>0</v>
      </c>
      <c r="F742" s="102">
        <f t="shared" si="68"/>
        <v>0</v>
      </c>
      <c r="G742" s="102">
        <f t="shared" si="69"/>
        <v>0</v>
      </c>
    </row>
    <row r="743" spans="1:7">
      <c r="A743" s="102">
        <v>735</v>
      </c>
      <c r="B743" s="102">
        <f t="shared" si="70"/>
        <v>0</v>
      </c>
      <c r="C743" s="102">
        <f t="shared" si="71"/>
        <v>0</v>
      </c>
      <c r="D743" s="102">
        <f t="shared" si="66"/>
        <v>0</v>
      </c>
      <c r="E743" s="102">
        <f t="shared" si="67"/>
        <v>0</v>
      </c>
      <c r="F743" s="102">
        <f t="shared" si="68"/>
        <v>0</v>
      </c>
      <c r="G743" s="102">
        <f t="shared" si="69"/>
        <v>0</v>
      </c>
    </row>
    <row r="744" spans="1:7">
      <c r="A744" s="102">
        <v>736</v>
      </c>
      <c r="B744" s="102">
        <f t="shared" si="70"/>
        <v>0</v>
      </c>
      <c r="C744" s="102">
        <f t="shared" si="71"/>
        <v>0</v>
      </c>
      <c r="D744" s="102">
        <f t="shared" si="66"/>
        <v>0</v>
      </c>
      <c r="E744" s="102">
        <f t="shared" si="67"/>
        <v>0</v>
      </c>
      <c r="F744" s="102">
        <f t="shared" si="68"/>
        <v>0</v>
      </c>
      <c r="G744" s="102">
        <f t="shared" si="69"/>
        <v>0</v>
      </c>
    </row>
    <row r="745" spans="1:7">
      <c r="A745" s="102">
        <v>737</v>
      </c>
      <c r="B745" s="102">
        <f t="shared" si="70"/>
        <v>0</v>
      </c>
      <c r="C745" s="102">
        <f t="shared" si="71"/>
        <v>0</v>
      </c>
      <c r="D745" s="102">
        <f t="shared" si="66"/>
        <v>0</v>
      </c>
      <c r="E745" s="102">
        <f t="shared" si="67"/>
        <v>0</v>
      </c>
      <c r="F745" s="102">
        <f t="shared" si="68"/>
        <v>0</v>
      </c>
      <c r="G745" s="102">
        <f t="shared" si="69"/>
        <v>0</v>
      </c>
    </row>
    <row r="746" spans="1:7">
      <c r="A746" s="102">
        <v>738</v>
      </c>
      <c r="B746" s="102">
        <f t="shared" si="70"/>
        <v>0</v>
      </c>
      <c r="C746" s="102">
        <f t="shared" si="71"/>
        <v>0</v>
      </c>
      <c r="D746" s="102">
        <f t="shared" si="66"/>
        <v>0</v>
      </c>
      <c r="E746" s="102">
        <f t="shared" si="67"/>
        <v>0</v>
      </c>
      <c r="F746" s="102">
        <f t="shared" si="68"/>
        <v>0</v>
      </c>
      <c r="G746" s="102">
        <f t="shared" si="69"/>
        <v>0</v>
      </c>
    </row>
    <row r="747" spans="1:7">
      <c r="A747" s="102">
        <v>739</v>
      </c>
      <c r="B747" s="102">
        <f t="shared" si="70"/>
        <v>0</v>
      </c>
      <c r="C747" s="102">
        <f t="shared" si="71"/>
        <v>0</v>
      </c>
      <c r="D747" s="102">
        <f t="shared" si="66"/>
        <v>0</v>
      </c>
      <c r="E747" s="102">
        <f t="shared" si="67"/>
        <v>0</v>
      </c>
      <c r="F747" s="102">
        <f t="shared" si="68"/>
        <v>0</v>
      </c>
      <c r="G747" s="102">
        <f t="shared" si="69"/>
        <v>0</v>
      </c>
    </row>
    <row r="748" spans="1:7">
      <c r="A748" s="102">
        <v>740</v>
      </c>
      <c r="B748" s="102">
        <f t="shared" si="70"/>
        <v>0</v>
      </c>
      <c r="C748" s="102">
        <f t="shared" si="71"/>
        <v>0</v>
      </c>
      <c r="D748" s="102">
        <f t="shared" si="66"/>
        <v>0</v>
      </c>
      <c r="E748" s="102">
        <f t="shared" si="67"/>
        <v>0</v>
      </c>
      <c r="F748" s="102">
        <f t="shared" si="68"/>
        <v>0</v>
      </c>
      <c r="G748" s="102">
        <f t="shared" si="69"/>
        <v>0</v>
      </c>
    </row>
    <row r="749" spans="1:7">
      <c r="A749" s="102">
        <v>741</v>
      </c>
      <c r="B749" s="102">
        <f t="shared" si="70"/>
        <v>0</v>
      </c>
      <c r="C749" s="102">
        <f t="shared" si="71"/>
        <v>0</v>
      </c>
      <c r="D749" s="102">
        <f t="shared" si="66"/>
        <v>0</v>
      </c>
      <c r="E749" s="102">
        <f t="shared" si="67"/>
        <v>0</v>
      </c>
      <c r="F749" s="102">
        <f t="shared" si="68"/>
        <v>0</v>
      </c>
      <c r="G749" s="102">
        <f t="shared" si="69"/>
        <v>0</v>
      </c>
    </row>
    <row r="750" spans="1:7">
      <c r="A750" s="102">
        <v>742</v>
      </c>
      <c r="B750" s="102">
        <f t="shared" si="70"/>
        <v>0</v>
      </c>
      <c r="C750" s="102">
        <f t="shared" si="71"/>
        <v>0</v>
      </c>
      <c r="D750" s="102">
        <f t="shared" si="66"/>
        <v>0</v>
      </c>
      <c r="E750" s="102">
        <f t="shared" si="67"/>
        <v>0</v>
      </c>
      <c r="F750" s="102">
        <f t="shared" si="68"/>
        <v>0</v>
      </c>
      <c r="G750" s="102">
        <f t="shared" si="69"/>
        <v>0</v>
      </c>
    </row>
    <row r="751" spans="1:7">
      <c r="A751" s="102">
        <v>743</v>
      </c>
      <c r="B751" s="102">
        <f t="shared" si="70"/>
        <v>0</v>
      </c>
      <c r="C751" s="102">
        <f t="shared" si="71"/>
        <v>0</v>
      </c>
      <c r="D751" s="102">
        <f t="shared" si="66"/>
        <v>0</v>
      </c>
      <c r="E751" s="102">
        <f t="shared" si="67"/>
        <v>0</v>
      </c>
      <c r="F751" s="102">
        <f t="shared" si="68"/>
        <v>0</v>
      </c>
      <c r="G751" s="102">
        <f t="shared" si="69"/>
        <v>0</v>
      </c>
    </row>
    <row r="752" spans="1:7">
      <c r="A752" s="102">
        <v>744</v>
      </c>
      <c r="B752" s="102">
        <f t="shared" si="70"/>
        <v>0</v>
      </c>
      <c r="C752" s="102">
        <f t="shared" si="71"/>
        <v>0</v>
      </c>
      <c r="D752" s="102">
        <f t="shared" si="66"/>
        <v>0</v>
      </c>
      <c r="E752" s="102">
        <f t="shared" si="67"/>
        <v>0</v>
      </c>
      <c r="F752" s="102">
        <f t="shared" si="68"/>
        <v>0</v>
      </c>
      <c r="G752" s="102">
        <f t="shared" si="69"/>
        <v>0</v>
      </c>
    </row>
    <row r="753" spans="1:7">
      <c r="A753" s="102">
        <v>745</v>
      </c>
      <c r="B753" s="102">
        <f t="shared" si="70"/>
        <v>0</v>
      </c>
      <c r="C753" s="102">
        <f t="shared" si="71"/>
        <v>0</v>
      </c>
      <c r="D753" s="102">
        <f t="shared" si="66"/>
        <v>0</v>
      </c>
      <c r="E753" s="102">
        <f t="shared" si="67"/>
        <v>0</v>
      </c>
      <c r="F753" s="102">
        <f t="shared" si="68"/>
        <v>0</v>
      </c>
      <c r="G753" s="102">
        <f t="shared" si="69"/>
        <v>0</v>
      </c>
    </row>
    <row r="754" spans="1:7">
      <c r="A754" s="102">
        <v>746</v>
      </c>
      <c r="B754" s="102">
        <f t="shared" si="70"/>
        <v>0</v>
      </c>
      <c r="C754" s="102">
        <f t="shared" si="71"/>
        <v>0</v>
      </c>
      <c r="D754" s="102">
        <f t="shared" si="66"/>
        <v>0</v>
      </c>
      <c r="E754" s="102">
        <f t="shared" si="67"/>
        <v>0</v>
      </c>
      <c r="F754" s="102">
        <f t="shared" si="68"/>
        <v>0</v>
      </c>
      <c r="G754" s="102">
        <f t="shared" si="69"/>
        <v>0</v>
      </c>
    </row>
    <row r="755" spans="1:7">
      <c r="A755" s="102">
        <v>747</v>
      </c>
      <c r="B755" s="102">
        <f t="shared" si="70"/>
        <v>0</v>
      </c>
      <c r="C755" s="102">
        <f t="shared" si="71"/>
        <v>0</v>
      </c>
      <c r="D755" s="102">
        <f t="shared" si="66"/>
        <v>0</v>
      </c>
      <c r="E755" s="102">
        <f t="shared" si="67"/>
        <v>0</v>
      </c>
      <c r="F755" s="102">
        <f t="shared" si="68"/>
        <v>0</v>
      </c>
      <c r="G755" s="102">
        <f t="shared" si="69"/>
        <v>0</v>
      </c>
    </row>
    <row r="756" spans="1:7">
      <c r="A756" s="102">
        <v>748</v>
      </c>
      <c r="B756" s="102">
        <f t="shared" si="70"/>
        <v>0</v>
      </c>
      <c r="C756" s="102">
        <f t="shared" si="71"/>
        <v>0</v>
      </c>
      <c r="D756" s="102">
        <f t="shared" si="66"/>
        <v>0</v>
      </c>
      <c r="E756" s="102">
        <f t="shared" si="67"/>
        <v>0</v>
      </c>
      <c r="F756" s="102">
        <f t="shared" si="68"/>
        <v>0</v>
      </c>
      <c r="G756" s="102">
        <f t="shared" si="69"/>
        <v>0</v>
      </c>
    </row>
    <row r="757" spans="1:7">
      <c r="A757" s="102">
        <v>749</v>
      </c>
      <c r="B757" s="102">
        <f t="shared" si="70"/>
        <v>0</v>
      </c>
      <c r="C757" s="102">
        <f t="shared" si="71"/>
        <v>0</v>
      </c>
      <c r="D757" s="102">
        <f t="shared" si="66"/>
        <v>0</v>
      </c>
      <c r="E757" s="102">
        <f t="shared" si="67"/>
        <v>0</v>
      </c>
      <c r="F757" s="102">
        <f t="shared" si="68"/>
        <v>0</v>
      </c>
      <c r="G757" s="102">
        <f t="shared" si="69"/>
        <v>0</v>
      </c>
    </row>
    <row r="758" spans="1:7">
      <c r="A758" s="102">
        <v>750</v>
      </c>
      <c r="B758" s="102">
        <f t="shared" si="70"/>
        <v>0</v>
      </c>
      <c r="C758" s="102">
        <f t="shared" si="71"/>
        <v>0</v>
      </c>
      <c r="D758" s="102">
        <f t="shared" si="66"/>
        <v>0</v>
      </c>
      <c r="E758" s="102">
        <f t="shared" si="67"/>
        <v>0</v>
      </c>
      <c r="F758" s="102">
        <f t="shared" si="68"/>
        <v>0</v>
      </c>
      <c r="G758" s="102">
        <f t="shared" si="69"/>
        <v>0</v>
      </c>
    </row>
    <row r="759" spans="1:7">
      <c r="A759" s="102">
        <v>751</v>
      </c>
      <c r="B759" s="102">
        <f t="shared" si="70"/>
        <v>0</v>
      </c>
      <c r="C759" s="102">
        <f t="shared" si="71"/>
        <v>0</v>
      </c>
      <c r="D759" s="102">
        <f t="shared" si="66"/>
        <v>0</v>
      </c>
      <c r="E759" s="102">
        <f t="shared" si="67"/>
        <v>0</v>
      </c>
      <c r="F759" s="102">
        <f t="shared" si="68"/>
        <v>0</v>
      </c>
      <c r="G759" s="102">
        <f t="shared" si="69"/>
        <v>0</v>
      </c>
    </row>
    <row r="760" spans="1:7">
      <c r="A760" s="102">
        <v>752</v>
      </c>
      <c r="B760" s="102">
        <f t="shared" si="70"/>
        <v>0</v>
      </c>
      <c r="C760" s="102">
        <f t="shared" si="71"/>
        <v>0</v>
      </c>
      <c r="D760" s="102">
        <f t="shared" si="66"/>
        <v>0</v>
      </c>
      <c r="E760" s="102">
        <f t="shared" si="67"/>
        <v>0</v>
      </c>
      <c r="F760" s="102">
        <f t="shared" si="68"/>
        <v>0</v>
      </c>
      <c r="G760" s="102">
        <f t="shared" si="69"/>
        <v>0</v>
      </c>
    </row>
    <row r="761" spans="1:7">
      <c r="A761" s="102">
        <v>753</v>
      </c>
      <c r="B761" s="102">
        <f t="shared" si="70"/>
        <v>0</v>
      </c>
      <c r="C761" s="102">
        <f t="shared" si="71"/>
        <v>0</v>
      </c>
      <c r="D761" s="102">
        <f t="shared" si="66"/>
        <v>0</v>
      </c>
      <c r="E761" s="102">
        <f t="shared" si="67"/>
        <v>0</v>
      </c>
      <c r="F761" s="102">
        <f t="shared" si="68"/>
        <v>0</v>
      </c>
      <c r="G761" s="102">
        <f t="shared" si="69"/>
        <v>0</v>
      </c>
    </row>
    <row r="762" spans="1:7">
      <c r="A762" s="102">
        <v>754</v>
      </c>
      <c r="B762" s="102">
        <f t="shared" si="70"/>
        <v>0</v>
      </c>
      <c r="C762" s="102">
        <f t="shared" si="71"/>
        <v>0</v>
      </c>
      <c r="D762" s="102">
        <f t="shared" si="66"/>
        <v>0</v>
      </c>
      <c r="E762" s="102">
        <f t="shared" si="67"/>
        <v>0</v>
      </c>
      <c r="F762" s="102">
        <f t="shared" si="68"/>
        <v>0</v>
      </c>
      <c r="G762" s="102">
        <f t="shared" si="69"/>
        <v>0</v>
      </c>
    </row>
    <row r="763" spans="1:7">
      <c r="A763" s="102">
        <v>755</v>
      </c>
      <c r="B763" s="102">
        <f t="shared" si="70"/>
        <v>0</v>
      </c>
      <c r="C763" s="102">
        <f t="shared" si="71"/>
        <v>0</v>
      </c>
      <c r="D763" s="102">
        <f t="shared" si="66"/>
        <v>0</v>
      </c>
      <c r="E763" s="102">
        <f t="shared" si="67"/>
        <v>0</v>
      </c>
      <c r="F763" s="102">
        <f t="shared" si="68"/>
        <v>0</v>
      </c>
      <c r="G763" s="102">
        <f t="shared" si="69"/>
        <v>0</v>
      </c>
    </row>
    <row r="764" spans="1:7">
      <c r="A764" s="102">
        <v>756</v>
      </c>
      <c r="B764" s="102">
        <f t="shared" si="70"/>
        <v>0</v>
      </c>
      <c r="C764" s="102">
        <f t="shared" si="71"/>
        <v>0</v>
      </c>
      <c r="D764" s="102">
        <f t="shared" si="66"/>
        <v>0</v>
      </c>
      <c r="E764" s="102">
        <f t="shared" si="67"/>
        <v>0</v>
      </c>
      <c r="F764" s="102">
        <f t="shared" si="68"/>
        <v>0</v>
      </c>
      <c r="G764" s="102">
        <f t="shared" si="69"/>
        <v>0</v>
      </c>
    </row>
    <row r="765" spans="1:7">
      <c r="A765" s="102">
        <v>757</v>
      </c>
      <c r="B765" s="102">
        <f t="shared" si="70"/>
        <v>0</v>
      </c>
      <c r="C765" s="102">
        <f t="shared" si="71"/>
        <v>0</v>
      </c>
      <c r="D765" s="102">
        <f t="shared" si="66"/>
        <v>0</v>
      </c>
      <c r="E765" s="102">
        <f t="shared" si="67"/>
        <v>0</v>
      </c>
      <c r="F765" s="102">
        <f t="shared" si="68"/>
        <v>0</v>
      </c>
      <c r="G765" s="102">
        <f t="shared" si="69"/>
        <v>0</v>
      </c>
    </row>
    <row r="766" spans="1:7">
      <c r="A766" s="102">
        <v>758</v>
      </c>
      <c r="B766" s="102">
        <f t="shared" si="70"/>
        <v>0</v>
      </c>
      <c r="C766" s="102">
        <f t="shared" si="71"/>
        <v>0</v>
      </c>
      <c r="D766" s="102">
        <f t="shared" si="66"/>
        <v>0</v>
      </c>
      <c r="E766" s="102">
        <f t="shared" si="67"/>
        <v>0</v>
      </c>
      <c r="F766" s="102">
        <f t="shared" si="68"/>
        <v>0</v>
      </c>
      <c r="G766" s="102">
        <f t="shared" si="69"/>
        <v>0</v>
      </c>
    </row>
    <row r="767" spans="1:7">
      <c r="A767" s="102">
        <v>759</v>
      </c>
      <c r="B767" s="102">
        <f t="shared" si="70"/>
        <v>0</v>
      </c>
      <c r="C767" s="102">
        <f t="shared" si="71"/>
        <v>0</v>
      </c>
      <c r="D767" s="102">
        <f t="shared" si="66"/>
        <v>0</v>
      </c>
      <c r="E767" s="102">
        <f t="shared" si="67"/>
        <v>0</v>
      </c>
      <c r="F767" s="102">
        <f t="shared" si="68"/>
        <v>0</v>
      </c>
      <c r="G767" s="102">
        <f t="shared" si="69"/>
        <v>0</v>
      </c>
    </row>
    <row r="768" spans="1:7">
      <c r="A768" s="102">
        <v>760</v>
      </c>
      <c r="B768" s="102">
        <f t="shared" si="70"/>
        <v>0</v>
      </c>
      <c r="C768" s="102">
        <f t="shared" si="71"/>
        <v>0</v>
      </c>
      <c r="D768" s="102">
        <f t="shared" si="66"/>
        <v>0</v>
      </c>
      <c r="E768" s="102">
        <f t="shared" si="67"/>
        <v>0</v>
      </c>
      <c r="F768" s="102">
        <f t="shared" si="68"/>
        <v>0</v>
      </c>
      <c r="G768" s="102">
        <f t="shared" si="69"/>
        <v>0</v>
      </c>
    </row>
    <row r="769" spans="1:7">
      <c r="A769" s="102">
        <v>761</v>
      </c>
      <c r="B769" s="102">
        <f t="shared" si="70"/>
        <v>0</v>
      </c>
      <c r="C769" s="102">
        <f t="shared" si="71"/>
        <v>0</v>
      </c>
      <c r="D769" s="102">
        <f t="shared" si="66"/>
        <v>0</v>
      </c>
      <c r="E769" s="102">
        <f t="shared" si="67"/>
        <v>0</v>
      </c>
      <c r="F769" s="102">
        <f t="shared" si="68"/>
        <v>0</v>
      </c>
      <c r="G769" s="102">
        <f t="shared" si="69"/>
        <v>0</v>
      </c>
    </row>
    <row r="770" spans="1:7">
      <c r="A770" s="102">
        <v>762</v>
      </c>
      <c r="B770" s="102">
        <f t="shared" si="70"/>
        <v>0</v>
      </c>
      <c r="C770" s="102">
        <f t="shared" si="71"/>
        <v>0</v>
      </c>
      <c r="D770" s="102">
        <f t="shared" si="66"/>
        <v>0</v>
      </c>
      <c r="E770" s="102">
        <f t="shared" si="67"/>
        <v>0</v>
      </c>
      <c r="F770" s="102">
        <f t="shared" si="68"/>
        <v>0</v>
      </c>
      <c r="G770" s="102">
        <f t="shared" si="69"/>
        <v>0</v>
      </c>
    </row>
    <row r="771" spans="1:7">
      <c r="A771" s="102">
        <v>763</v>
      </c>
      <c r="B771" s="102">
        <f t="shared" si="70"/>
        <v>0</v>
      </c>
      <c r="C771" s="102">
        <f t="shared" si="71"/>
        <v>0</v>
      </c>
      <c r="D771" s="102">
        <f t="shared" si="66"/>
        <v>0</v>
      </c>
      <c r="E771" s="102">
        <f t="shared" si="67"/>
        <v>0</v>
      </c>
      <c r="F771" s="102">
        <f t="shared" si="68"/>
        <v>0</v>
      </c>
      <c r="G771" s="102">
        <f t="shared" si="69"/>
        <v>0</v>
      </c>
    </row>
    <row r="772" spans="1:7">
      <c r="A772" s="102">
        <v>764</v>
      </c>
      <c r="B772" s="102">
        <f t="shared" si="70"/>
        <v>0</v>
      </c>
      <c r="C772" s="102">
        <f t="shared" si="71"/>
        <v>0</v>
      </c>
      <c r="D772" s="102">
        <f t="shared" si="66"/>
        <v>0</v>
      </c>
      <c r="E772" s="102">
        <f t="shared" si="67"/>
        <v>0</v>
      </c>
      <c r="F772" s="102">
        <f t="shared" si="68"/>
        <v>0</v>
      </c>
      <c r="G772" s="102">
        <f t="shared" si="69"/>
        <v>0</v>
      </c>
    </row>
    <row r="773" spans="1:7">
      <c r="A773" s="102">
        <v>765</v>
      </c>
      <c r="B773" s="102">
        <f t="shared" si="70"/>
        <v>0</v>
      </c>
      <c r="C773" s="102">
        <f t="shared" si="71"/>
        <v>0</v>
      </c>
      <c r="D773" s="102">
        <f t="shared" si="66"/>
        <v>0</v>
      </c>
      <c r="E773" s="102">
        <f t="shared" si="67"/>
        <v>0</v>
      </c>
      <c r="F773" s="102">
        <f t="shared" si="68"/>
        <v>0</v>
      </c>
      <c r="G773" s="102">
        <f t="shared" si="69"/>
        <v>0</v>
      </c>
    </row>
    <row r="774" spans="1:7">
      <c r="A774" s="102">
        <v>766</v>
      </c>
      <c r="B774" s="102">
        <f t="shared" si="70"/>
        <v>0</v>
      </c>
      <c r="C774" s="102">
        <f t="shared" si="71"/>
        <v>0</v>
      </c>
      <c r="D774" s="102">
        <f t="shared" si="66"/>
        <v>0</v>
      </c>
      <c r="E774" s="102">
        <f t="shared" si="67"/>
        <v>0</v>
      </c>
      <c r="F774" s="102">
        <f t="shared" si="68"/>
        <v>0</v>
      </c>
      <c r="G774" s="102">
        <f t="shared" si="69"/>
        <v>0</v>
      </c>
    </row>
    <row r="775" spans="1:7">
      <c r="A775" s="102">
        <v>767</v>
      </c>
      <c r="B775" s="102">
        <f t="shared" si="70"/>
        <v>0</v>
      </c>
      <c r="C775" s="102">
        <f t="shared" si="71"/>
        <v>0</v>
      </c>
      <c r="D775" s="102">
        <f t="shared" si="66"/>
        <v>0</v>
      </c>
      <c r="E775" s="102">
        <f t="shared" si="67"/>
        <v>0</v>
      </c>
      <c r="F775" s="102">
        <f t="shared" si="68"/>
        <v>0</v>
      </c>
      <c r="G775" s="102">
        <f t="shared" si="69"/>
        <v>0</v>
      </c>
    </row>
    <row r="776" spans="1:7">
      <c r="A776" s="102">
        <v>768</v>
      </c>
      <c r="B776" s="102">
        <f t="shared" si="70"/>
        <v>0</v>
      </c>
      <c r="C776" s="102">
        <f t="shared" si="71"/>
        <v>0</v>
      </c>
      <c r="D776" s="102">
        <f t="shared" ref="D776:D839" si="72">IF(D$6,HYPGEOMDIST($A776,$A$5,D$4,$A$2),#N/A)</f>
        <v>0</v>
      </c>
      <c r="E776" s="102">
        <f t="shared" ref="E776:E839" si="73">IF(E$6,NORMDIST($A776,$A$5*D$4/$A$2,SQRT( $A$5*D$4/$A$2*($A$2-D$4)/$A$2*($A$2-$A$5)/($A$2-1)),FALSE),#N/A)</f>
        <v>0</v>
      </c>
      <c r="F776" s="102">
        <f t="shared" ref="F776:F839" si="74">IF(F$6,HYPGEOMDIST($A776,$A$5,F$4,$A$2),#N/A)</f>
        <v>0</v>
      </c>
      <c r="G776" s="102">
        <f t="shared" ref="G776:G839" si="75">IF(G$6,NORMDIST($A776,$A$5*F$4/$A$2,SQRT( $A$5*F$4/$A$2*($A$2-F$4)/$A$2*($A$2-$A$5)/($A$2-1)),FALSE),#N/A)</f>
        <v>0</v>
      </c>
    </row>
    <row r="777" spans="1:7">
      <c r="A777" s="102">
        <v>769</v>
      </c>
      <c r="B777" s="102">
        <f t="shared" ref="B777:B840" si="76">IF(B$6,HYPGEOMDIST($A777,$A$5,B$4,$A$2),#N/A)</f>
        <v>0</v>
      </c>
      <c r="C777" s="102">
        <f t="shared" ref="C777:C840" si="77">IF(C$6,NORMDIST($A777,$A$5*B$4/$A$2,SQRT( $A$5*B$4/$A$2*($A$2-B$4)/$A$2*($A$2-$A$5)/($A$2-1)),FALSE),#N/A)</f>
        <v>0</v>
      </c>
      <c r="D777" s="102">
        <f t="shared" si="72"/>
        <v>0</v>
      </c>
      <c r="E777" s="102">
        <f t="shared" si="73"/>
        <v>0</v>
      </c>
      <c r="F777" s="102">
        <f t="shared" si="74"/>
        <v>0</v>
      </c>
      <c r="G777" s="102">
        <f t="shared" si="75"/>
        <v>0</v>
      </c>
    </row>
    <row r="778" spans="1:7">
      <c r="A778" s="102">
        <v>770</v>
      </c>
      <c r="B778" s="102">
        <f t="shared" si="76"/>
        <v>0</v>
      </c>
      <c r="C778" s="102">
        <f t="shared" si="77"/>
        <v>0</v>
      </c>
      <c r="D778" s="102">
        <f t="shared" si="72"/>
        <v>0</v>
      </c>
      <c r="E778" s="102">
        <f t="shared" si="73"/>
        <v>0</v>
      </c>
      <c r="F778" s="102">
        <f t="shared" si="74"/>
        <v>0</v>
      </c>
      <c r="G778" s="102">
        <f t="shared" si="75"/>
        <v>0</v>
      </c>
    </row>
    <row r="779" spans="1:7">
      <c r="A779" s="102">
        <v>771</v>
      </c>
      <c r="B779" s="102">
        <f t="shared" si="76"/>
        <v>0</v>
      </c>
      <c r="C779" s="102">
        <f t="shared" si="77"/>
        <v>0</v>
      </c>
      <c r="D779" s="102">
        <f t="shared" si="72"/>
        <v>0</v>
      </c>
      <c r="E779" s="102">
        <f t="shared" si="73"/>
        <v>0</v>
      </c>
      <c r="F779" s="102">
        <f t="shared" si="74"/>
        <v>0</v>
      </c>
      <c r="G779" s="102">
        <f t="shared" si="75"/>
        <v>0</v>
      </c>
    </row>
    <row r="780" spans="1:7">
      <c r="A780" s="102">
        <v>772</v>
      </c>
      <c r="B780" s="102">
        <f t="shared" si="76"/>
        <v>0</v>
      </c>
      <c r="C780" s="102">
        <f t="shared" si="77"/>
        <v>0</v>
      </c>
      <c r="D780" s="102">
        <f t="shared" si="72"/>
        <v>0</v>
      </c>
      <c r="E780" s="102">
        <f t="shared" si="73"/>
        <v>0</v>
      </c>
      <c r="F780" s="102">
        <f t="shared" si="74"/>
        <v>0</v>
      </c>
      <c r="G780" s="102">
        <f t="shared" si="75"/>
        <v>0</v>
      </c>
    </row>
    <row r="781" spans="1:7">
      <c r="A781" s="102">
        <v>773</v>
      </c>
      <c r="B781" s="102">
        <f t="shared" si="76"/>
        <v>0</v>
      </c>
      <c r="C781" s="102">
        <f t="shared" si="77"/>
        <v>0</v>
      </c>
      <c r="D781" s="102">
        <f t="shared" si="72"/>
        <v>0</v>
      </c>
      <c r="E781" s="102">
        <f t="shared" si="73"/>
        <v>0</v>
      </c>
      <c r="F781" s="102">
        <f t="shared" si="74"/>
        <v>0</v>
      </c>
      <c r="G781" s="102">
        <f t="shared" si="75"/>
        <v>0</v>
      </c>
    </row>
    <row r="782" spans="1:7">
      <c r="A782" s="102">
        <v>774</v>
      </c>
      <c r="B782" s="102">
        <f t="shared" si="76"/>
        <v>0</v>
      </c>
      <c r="C782" s="102">
        <f t="shared" si="77"/>
        <v>0</v>
      </c>
      <c r="D782" s="102">
        <f t="shared" si="72"/>
        <v>0</v>
      </c>
      <c r="E782" s="102">
        <f t="shared" si="73"/>
        <v>0</v>
      </c>
      <c r="F782" s="102">
        <f t="shared" si="74"/>
        <v>0</v>
      </c>
      <c r="G782" s="102">
        <f t="shared" si="75"/>
        <v>0</v>
      </c>
    </row>
    <row r="783" spans="1:7">
      <c r="A783" s="102">
        <v>775</v>
      </c>
      <c r="B783" s="102">
        <f t="shared" si="76"/>
        <v>0</v>
      </c>
      <c r="C783" s="102">
        <f t="shared" si="77"/>
        <v>0</v>
      </c>
      <c r="D783" s="102">
        <f t="shared" si="72"/>
        <v>0</v>
      </c>
      <c r="E783" s="102">
        <f t="shared" si="73"/>
        <v>0</v>
      </c>
      <c r="F783" s="102">
        <f t="shared" si="74"/>
        <v>0</v>
      </c>
      <c r="G783" s="102">
        <f t="shared" si="75"/>
        <v>0</v>
      </c>
    </row>
    <row r="784" spans="1:7">
      <c r="A784" s="102">
        <v>776</v>
      </c>
      <c r="B784" s="102">
        <f t="shared" si="76"/>
        <v>0</v>
      </c>
      <c r="C784" s="102">
        <f t="shared" si="77"/>
        <v>0</v>
      </c>
      <c r="D784" s="102">
        <f t="shared" si="72"/>
        <v>0</v>
      </c>
      <c r="E784" s="102">
        <f t="shared" si="73"/>
        <v>0</v>
      </c>
      <c r="F784" s="102">
        <f t="shared" si="74"/>
        <v>0</v>
      </c>
      <c r="G784" s="102">
        <f t="shared" si="75"/>
        <v>0</v>
      </c>
    </row>
    <row r="785" spans="1:7">
      <c r="A785" s="102">
        <v>777</v>
      </c>
      <c r="B785" s="102">
        <f t="shared" si="76"/>
        <v>0</v>
      </c>
      <c r="C785" s="102">
        <f t="shared" si="77"/>
        <v>0</v>
      </c>
      <c r="D785" s="102">
        <f t="shared" si="72"/>
        <v>0</v>
      </c>
      <c r="E785" s="102">
        <f t="shared" si="73"/>
        <v>0</v>
      </c>
      <c r="F785" s="102">
        <f t="shared" si="74"/>
        <v>0</v>
      </c>
      <c r="G785" s="102">
        <f t="shared" si="75"/>
        <v>0</v>
      </c>
    </row>
    <row r="786" spans="1:7">
      <c r="A786" s="102">
        <v>778</v>
      </c>
      <c r="B786" s="102">
        <f t="shared" si="76"/>
        <v>0</v>
      </c>
      <c r="C786" s="102">
        <f t="shared" si="77"/>
        <v>0</v>
      </c>
      <c r="D786" s="102">
        <f t="shared" si="72"/>
        <v>0</v>
      </c>
      <c r="E786" s="102">
        <f t="shared" si="73"/>
        <v>0</v>
      </c>
      <c r="F786" s="102">
        <f t="shared" si="74"/>
        <v>0</v>
      </c>
      <c r="G786" s="102">
        <f t="shared" si="75"/>
        <v>0</v>
      </c>
    </row>
    <row r="787" spans="1:7">
      <c r="A787" s="102">
        <v>779</v>
      </c>
      <c r="B787" s="102">
        <f t="shared" si="76"/>
        <v>0</v>
      </c>
      <c r="C787" s="102">
        <f t="shared" si="77"/>
        <v>0</v>
      </c>
      <c r="D787" s="102">
        <f t="shared" si="72"/>
        <v>0</v>
      </c>
      <c r="E787" s="102">
        <f t="shared" si="73"/>
        <v>0</v>
      </c>
      <c r="F787" s="102">
        <f t="shared" si="74"/>
        <v>0</v>
      </c>
      <c r="G787" s="102">
        <f t="shared" si="75"/>
        <v>0</v>
      </c>
    </row>
    <row r="788" spans="1:7">
      <c r="A788" s="102">
        <v>780</v>
      </c>
      <c r="B788" s="102">
        <f t="shared" si="76"/>
        <v>0</v>
      </c>
      <c r="C788" s="102">
        <f t="shared" si="77"/>
        <v>0</v>
      </c>
      <c r="D788" s="102">
        <f t="shared" si="72"/>
        <v>0</v>
      </c>
      <c r="E788" s="102">
        <f t="shared" si="73"/>
        <v>0</v>
      </c>
      <c r="F788" s="102">
        <f t="shared" si="74"/>
        <v>0</v>
      </c>
      <c r="G788" s="102">
        <f t="shared" si="75"/>
        <v>0</v>
      </c>
    </row>
    <row r="789" spans="1:7">
      <c r="A789" s="102">
        <v>781</v>
      </c>
      <c r="B789" s="102">
        <f t="shared" si="76"/>
        <v>0</v>
      </c>
      <c r="C789" s="102">
        <f t="shared" si="77"/>
        <v>0</v>
      </c>
      <c r="D789" s="102">
        <f t="shared" si="72"/>
        <v>0</v>
      </c>
      <c r="E789" s="102">
        <f t="shared" si="73"/>
        <v>0</v>
      </c>
      <c r="F789" s="102">
        <f t="shared" si="74"/>
        <v>0</v>
      </c>
      <c r="G789" s="102">
        <f t="shared" si="75"/>
        <v>0</v>
      </c>
    </row>
    <row r="790" spans="1:7">
      <c r="A790" s="102">
        <v>782</v>
      </c>
      <c r="B790" s="102">
        <f t="shared" si="76"/>
        <v>0</v>
      </c>
      <c r="C790" s="102">
        <f t="shared" si="77"/>
        <v>0</v>
      </c>
      <c r="D790" s="102">
        <f t="shared" si="72"/>
        <v>0</v>
      </c>
      <c r="E790" s="102">
        <f t="shared" si="73"/>
        <v>0</v>
      </c>
      <c r="F790" s="102">
        <f t="shared" si="74"/>
        <v>0</v>
      </c>
      <c r="G790" s="102">
        <f t="shared" si="75"/>
        <v>0</v>
      </c>
    </row>
    <row r="791" spans="1:7">
      <c r="A791" s="102">
        <v>783</v>
      </c>
      <c r="B791" s="102">
        <f t="shared" si="76"/>
        <v>0</v>
      </c>
      <c r="C791" s="102">
        <f t="shared" si="77"/>
        <v>0</v>
      </c>
      <c r="D791" s="102">
        <f t="shared" si="72"/>
        <v>0</v>
      </c>
      <c r="E791" s="102">
        <f t="shared" si="73"/>
        <v>0</v>
      </c>
      <c r="F791" s="102">
        <f t="shared" si="74"/>
        <v>0</v>
      </c>
      <c r="G791" s="102">
        <f t="shared" si="75"/>
        <v>0</v>
      </c>
    </row>
    <row r="792" spans="1:7">
      <c r="A792" s="102">
        <v>784</v>
      </c>
      <c r="B792" s="102">
        <f t="shared" si="76"/>
        <v>0</v>
      </c>
      <c r="C792" s="102">
        <f t="shared" si="77"/>
        <v>0</v>
      </c>
      <c r="D792" s="102">
        <f t="shared" si="72"/>
        <v>0</v>
      </c>
      <c r="E792" s="102">
        <f t="shared" si="73"/>
        <v>0</v>
      </c>
      <c r="F792" s="102">
        <f t="shared" si="74"/>
        <v>0</v>
      </c>
      <c r="G792" s="102">
        <f t="shared" si="75"/>
        <v>0</v>
      </c>
    </row>
    <row r="793" spans="1:7">
      <c r="A793" s="102">
        <v>785</v>
      </c>
      <c r="B793" s="102">
        <f t="shared" si="76"/>
        <v>0</v>
      </c>
      <c r="C793" s="102">
        <f t="shared" si="77"/>
        <v>0</v>
      </c>
      <c r="D793" s="102">
        <f t="shared" si="72"/>
        <v>0</v>
      </c>
      <c r="E793" s="102">
        <f t="shared" si="73"/>
        <v>0</v>
      </c>
      <c r="F793" s="102">
        <f t="shared" si="74"/>
        <v>0</v>
      </c>
      <c r="G793" s="102">
        <f t="shared" si="75"/>
        <v>0</v>
      </c>
    </row>
    <row r="794" spans="1:7">
      <c r="A794" s="102">
        <v>786</v>
      </c>
      <c r="B794" s="102">
        <f t="shared" si="76"/>
        <v>0</v>
      </c>
      <c r="C794" s="102">
        <f t="shared" si="77"/>
        <v>0</v>
      </c>
      <c r="D794" s="102">
        <f t="shared" si="72"/>
        <v>0</v>
      </c>
      <c r="E794" s="102">
        <f t="shared" si="73"/>
        <v>0</v>
      </c>
      <c r="F794" s="102">
        <f t="shared" si="74"/>
        <v>0</v>
      </c>
      <c r="G794" s="102">
        <f t="shared" si="75"/>
        <v>0</v>
      </c>
    </row>
    <row r="795" spans="1:7">
      <c r="A795" s="102">
        <v>787</v>
      </c>
      <c r="B795" s="102">
        <f t="shared" si="76"/>
        <v>0</v>
      </c>
      <c r="C795" s="102">
        <f t="shared" si="77"/>
        <v>0</v>
      </c>
      <c r="D795" s="102">
        <f t="shared" si="72"/>
        <v>0</v>
      </c>
      <c r="E795" s="102">
        <f t="shared" si="73"/>
        <v>0</v>
      </c>
      <c r="F795" s="102">
        <f t="shared" si="74"/>
        <v>0</v>
      </c>
      <c r="G795" s="102">
        <f t="shared" si="75"/>
        <v>0</v>
      </c>
    </row>
    <row r="796" spans="1:7">
      <c r="A796" s="102">
        <v>788</v>
      </c>
      <c r="B796" s="102">
        <f t="shared" si="76"/>
        <v>0</v>
      </c>
      <c r="C796" s="102">
        <f t="shared" si="77"/>
        <v>0</v>
      </c>
      <c r="D796" s="102">
        <f t="shared" si="72"/>
        <v>0</v>
      </c>
      <c r="E796" s="102">
        <f t="shared" si="73"/>
        <v>0</v>
      </c>
      <c r="F796" s="102">
        <f t="shared" si="74"/>
        <v>0</v>
      </c>
      <c r="G796" s="102">
        <f t="shared" si="75"/>
        <v>0</v>
      </c>
    </row>
    <row r="797" spans="1:7">
      <c r="A797" s="102">
        <v>789</v>
      </c>
      <c r="B797" s="102">
        <f t="shared" si="76"/>
        <v>0</v>
      </c>
      <c r="C797" s="102">
        <f t="shared" si="77"/>
        <v>0</v>
      </c>
      <c r="D797" s="102">
        <f t="shared" si="72"/>
        <v>0</v>
      </c>
      <c r="E797" s="102">
        <f t="shared" si="73"/>
        <v>0</v>
      </c>
      <c r="F797" s="102">
        <f t="shared" si="74"/>
        <v>0</v>
      </c>
      <c r="G797" s="102">
        <f t="shared" si="75"/>
        <v>0</v>
      </c>
    </row>
    <row r="798" spans="1:7">
      <c r="A798" s="102">
        <v>790</v>
      </c>
      <c r="B798" s="102">
        <f t="shared" si="76"/>
        <v>0</v>
      </c>
      <c r="C798" s="102">
        <f t="shared" si="77"/>
        <v>0</v>
      </c>
      <c r="D798" s="102">
        <f t="shared" si="72"/>
        <v>0</v>
      </c>
      <c r="E798" s="102">
        <f t="shared" si="73"/>
        <v>0</v>
      </c>
      <c r="F798" s="102">
        <f t="shared" si="74"/>
        <v>0</v>
      </c>
      <c r="G798" s="102">
        <f t="shared" si="75"/>
        <v>0</v>
      </c>
    </row>
    <row r="799" spans="1:7">
      <c r="A799" s="102">
        <v>791</v>
      </c>
      <c r="B799" s="102">
        <f t="shared" si="76"/>
        <v>0</v>
      </c>
      <c r="C799" s="102">
        <f t="shared" si="77"/>
        <v>0</v>
      </c>
      <c r="D799" s="102">
        <f t="shared" si="72"/>
        <v>0</v>
      </c>
      <c r="E799" s="102">
        <f t="shared" si="73"/>
        <v>0</v>
      </c>
      <c r="F799" s="102">
        <f t="shared" si="74"/>
        <v>0</v>
      </c>
      <c r="G799" s="102">
        <f t="shared" si="75"/>
        <v>0</v>
      </c>
    </row>
    <row r="800" spans="1:7">
      <c r="A800" s="102">
        <v>792</v>
      </c>
      <c r="B800" s="102">
        <f t="shared" si="76"/>
        <v>0</v>
      </c>
      <c r="C800" s="102">
        <f t="shared" si="77"/>
        <v>0</v>
      </c>
      <c r="D800" s="102">
        <f t="shared" si="72"/>
        <v>0</v>
      </c>
      <c r="E800" s="102">
        <f t="shared" si="73"/>
        <v>0</v>
      </c>
      <c r="F800" s="102">
        <f t="shared" si="74"/>
        <v>0</v>
      </c>
      <c r="G800" s="102">
        <f t="shared" si="75"/>
        <v>0</v>
      </c>
    </row>
    <row r="801" spans="1:7">
      <c r="A801" s="102">
        <v>793</v>
      </c>
      <c r="B801" s="102">
        <f t="shared" si="76"/>
        <v>0</v>
      </c>
      <c r="C801" s="102">
        <f t="shared" si="77"/>
        <v>0</v>
      </c>
      <c r="D801" s="102">
        <f t="shared" si="72"/>
        <v>0</v>
      </c>
      <c r="E801" s="102">
        <f t="shared" si="73"/>
        <v>0</v>
      </c>
      <c r="F801" s="102">
        <f t="shared" si="74"/>
        <v>0</v>
      </c>
      <c r="G801" s="102">
        <f t="shared" si="75"/>
        <v>0</v>
      </c>
    </row>
    <row r="802" spans="1:7">
      <c r="A802" s="102">
        <v>794</v>
      </c>
      <c r="B802" s="102">
        <f t="shared" si="76"/>
        <v>0</v>
      </c>
      <c r="C802" s="102">
        <f t="shared" si="77"/>
        <v>0</v>
      </c>
      <c r="D802" s="102">
        <f t="shared" si="72"/>
        <v>0</v>
      </c>
      <c r="E802" s="102">
        <f t="shared" si="73"/>
        <v>0</v>
      </c>
      <c r="F802" s="102">
        <f t="shared" si="74"/>
        <v>0</v>
      </c>
      <c r="G802" s="102">
        <f t="shared" si="75"/>
        <v>0</v>
      </c>
    </row>
    <row r="803" spans="1:7">
      <c r="A803" s="102">
        <v>795</v>
      </c>
      <c r="B803" s="102">
        <f t="shared" si="76"/>
        <v>0</v>
      </c>
      <c r="C803" s="102">
        <f t="shared" si="77"/>
        <v>0</v>
      </c>
      <c r="D803" s="102">
        <f t="shared" si="72"/>
        <v>0</v>
      </c>
      <c r="E803" s="102">
        <f t="shared" si="73"/>
        <v>0</v>
      </c>
      <c r="F803" s="102">
        <f t="shared" si="74"/>
        <v>0</v>
      </c>
      <c r="G803" s="102">
        <f t="shared" si="75"/>
        <v>0</v>
      </c>
    </row>
    <row r="804" spans="1:7">
      <c r="A804" s="102">
        <v>796</v>
      </c>
      <c r="B804" s="102">
        <f t="shared" si="76"/>
        <v>0</v>
      </c>
      <c r="C804" s="102">
        <f t="shared" si="77"/>
        <v>0</v>
      </c>
      <c r="D804" s="102">
        <f t="shared" si="72"/>
        <v>0</v>
      </c>
      <c r="E804" s="102">
        <f t="shared" si="73"/>
        <v>0</v>
      </c>
      <c r="F804" s="102">
        <f t="shared" si="74"/>
        <v>0</v>
      </c>
      <c r="G804" s="102">
        <f t="shared" si="75"/>
        <v>0</v>
      </c>
    </row>
    <row r="805" spans="1:7">
      <c r="A805" s="102">
        <v>797</v>
      </c>
      <c r="B805" s="102">
        <f t="shared" si="76"/>
        <v>0</v>
      </c>
      <c r="C805" s="102">
        <f t="shared" si="77"/>
        <v>0</v>
      </c>
      <c r="D805" s="102">
        <f t="shared" si="72"/>
        <v>0</v>
      </c>
      <c r="E805" s="102">
        <f t="shared" si="73"/>
        <v>0</v>
      </c>
      <c r="F805" s="102">
        <f t="shared" si="74"/>
        <v>0</v>
      </c>
      <c r="G805" s="102">
        <f t="shared" si="75"/>
        <v>0</v>
      </c>
    </row>
    <row r="806" spans="1:7">
      <c r="A806" s="102">
        <v>798</v>
      </c>
      <c r="B806" s="102">
        <f t="shared" si="76"/>
        <v>0</v>
      </c>
      <c r="C806" s="102">
        <f t="shared" si="77"/>
        <v>0</v>
      </c>
      <c r="D806" s="102">
        <f t="shared" si="72"/>
        <v>0</v>
      </c>
      <c r="E806" s="102">
        <f t="shared" si="73"/>
        <v>0</v>
      </c>
      <c r="F806" s="102">
        <f t="shared" si="74"/>
        <v>0</v>
      </c>
      <c r="G806" s="102">
        <f t="shared" si="75"/>
        <v>0</v>
      </c>
    </row>
    <row r="807" spans="1:7">
      <c r="A807" s="102">
        <v>799</v>
      </c>
      <c r="B807" s="102">
        <f t="shared" si="76"/>
        <v>0</v>
      </c>
      <c r="C807" s="102">
        <f t="shared" si="77"/>
        <v>0</v>
      </c>
      <c r="D807" s="102">
        <f t="shared" si="72"/>
        <v>0</v>
      </c>
      <c r="E807" s="102">
        <f t="shared" si="73"/>
        <v>0</v>
      </c>
      <c r="F807" s="102">
        <f t="shared" si="74"/>
        <v>0</v>
      </c>
      <c r="G807" s="102">
        <f t="shared" si="75"/>
        <v>0</v>
      </c>
    </row>
    <row r="808" spans="1:7">
      <c r="A808" s="102">
        <v>800</v>
      </c>
      <c r="B808" s="102">
        <f t="shared" si="76"/>
        <v>0</v>
      </c>
      <c r="C808" s="102">
        <f t="shared" si="77"/>
        <v>0</v>
      </c>
      <c r="D808" s="102">
        <f t="shared" si="72"/>
        <v>0</v>
      </c>
      <c r="E808" s="102">
        <f t="shared" si="73"/>
        <v>0</v>
      </c>
      <c r="F808" s="102">
        <f t="shared" si="74"/>
        <v>0</v>
      </c>
      <c r="G808" s="102">
        <f t="shared" si="75"/>
        <v>0</v>
      </c>
    </row>
    <row r="809" spans="1:7">
      <c r="A809" s="102">
        <v>801</v>
      </c>
      <c r="B809" s="102">
        <f t="shared" si="76"/>
        <v>0</v>
      </c>
      <c r="C809" s="102">
        <f t="shared" si="77"/>
        <v>0</v>
      </c>
      <c r="D809" s="102">
        <f t="shared" si="72"/>
        <v>0</v>
      </c>
      <c r="E809" s="102">
        <f t="shared" si="73"/>
        <v>0</v>
      </c>
      <c r="F809" s="102">
        <f t="shared" si="74"/>
        <v>0</v>
      </c>
      <c r="G809" s="102">
        <f t="shared" si="75"/>
        <v>0</v>
      </c>
    </row>
    <row r="810" spans="1:7">
      <c r="A810" s="102">
        <v>802</v>
      </c>
      <c r="B810" s="102">
        <f t="shared" si="76"/>
        <v>0</v>
      </c>
      <c r="C810" s="102">
        <f t="shared" si="77"/>
        <v>0</v>
      </c>
      <c r="D810" s="102">
        <f t="shared" si="72"/>
        <v>0</v>
      </c>
      <c r="E810" s="102">
        <f t="shared" si="73"/>
        <v>0</v>
      </c>
      <c r="F810" s="102">
        <f t="shared" si="74"/>
        <v>0</v>
      </c>
      <c r="G810" s="102">
        <f t="shared" si="75"/>
        <v>0</v>
      </c>
    </row>
    <row r="811" spans="1:7">
      <c r="A811" s="102">
        <v>803</v>
      </c>
      <c r="B811" s="102">
        <f t="shared" si="76"/>
        <v>0</v>
      </c>
      <c r="C811" s="102">
        <f t="shared" si="77"/>
        <v>0</v>
      </c>
      <c r="D811" s="102">
        <f t="shared" si="72"/>
        <v>0</v>
      </c>
      <c r="E811" s="102">
        <f t="shared" si="73"/>
        <v>0</v>
      </c>
      <c r="F811" s="102">
        <f t="shared" si="74"/>
        <v>0</v>
      </c>
      <c r="G811" s="102">
        <f t="shared" si="75"/>
        <v>0</v>
      </c>
    </row>
    <row r="812" spans="1:7">
      <c r="A812" s="102">
        <v>804</v>
      </c>
      <c r="B812" s="102">
        <f t="shared" si="76"/>
        <v>0</v>
      </c>
      <c r="C812" s="102">
        <f t="shared" si="77"/>
        <v>0</v>
      </c>
      <c r="D812" s="102">
        <f t="shared" si="72"/>
        <v>0</v>
      </c>
      <c r="E812" s="102">
        <f t="shared" si="73"/>
        <v>0</v>
      </c>
      <c r="F812" s="102">
        <f t="shared" si="74"/>
        <v>0</v>
      </c>
      <c r="G812" s="102">
        <f t="shared" si="75"/>
        <v>0</v>
      </c>
    </row>
    <row r="813" spans="1:7">
      <c r="A813" s="102">
        <v>805</v>
      </c>
      <c r="B813" s="102">
        <f t="shared" si="76"/>
        <v>0</v>
      </c>
      <c r="C813" s="102">
        <f t="shared" si="77"/>
        <v>0</v>
      </c>
      <c r="D813" s="102">
        <f t="shared" si="72"/>
        <v>0</v>
      </c>
      <c r="E813" s="102">
        <f t="shared" si="73"/>
        <v>0</v>
      </c>
      <c r="F813" s="102">
        <f t="shared" si="74"/>
        <v>0</v>
      </c>
      <c r="G813" s="102">
        <f t="shared" si="75"/>
        <v>0</v>
      </c>
    </row>
    <row r="814" spans="1:7">
      <c r="A814" s="102">
        <v>806</v>
      </c>
      <c r="B814" s="102">
        <f t="shared" si="76"/>
        <v>0</v>
      </c>
      <c r="C814" s="102">
        <f t="shared" si="77"/>
        <v>0</v>
      </c>
      <c r="D814" s="102">
        <f t="shared" si="72"/>
        <v>0</v>
      </c>
      <c r="E814" s="102">
        <f t="shared" si="73"/>
        <v>0</v>
      </c>
      <c r="F814" s="102">
        <f t="shared" si="74"/>
        <v>0</v>
      </c>
      <c r="G814" s="102">
        <f t="shared" si="75"/>
        <v>0</v>
      </c>
    </row>
    <row r="815" spans="1:7">
      <c r="A815" s="102">
        <v>807</v>
      </c>
      <c r="B815" s="102">
        <f t="shared" si="76"/>
        <v>0</v>
      </c>
      <c r="C815" s="102">
        <f t="shared" si="77"/>
        <v>0</v>
      </c>
      <c r="D815" s="102">
        <f t="shared" si="72"/>
        <v>0</v>
      </c>
      <c r="E815" s="102">
        <f t="shared" si="73"/>
        <v>0</v>
      </c>
      <c r="F815" s="102">
        <f t="shared" si="74"/>
        <v>0</v>
      </c>
      <c r="G815" s="102">
        <f t="shared" si="75"/>
        <v>0</v>
      </c>
    </row>
    <row r="816" spans="1:7">
      <c r="A816" s="102">
        <v>808</v>
      </c>
      <c r="B816" s="102">
        <f t="shared" si="76"/>
        <v>0</v>
      </c>
      <c r="C816" s="102">
        <f t="shared" si="77"/>
        <v>0</v>
      </c>
      <c r="D816" s="102">
        <f t="shared" si="72"/>
        <v>0</v>
      </c>
      <c r="E816" s="102">
        <f t="shared" si="73"/>
        <v>0</v>
      </c>
      <c r="F816" s="102">
        <f t="shared" si="74"/>
        <v>0</v>
      </c>
      <c r="G816" s="102">
        <f t="shared" si="75"/>
        <v>0</v>
      </c>
    </row>
    <row r="817" spans="1:7">
      <c r="A817" s="102">
        <v>809</v>
      </c>
      <c r="B817" s="102">
        <f t="shared" si="76"/>
        <v>0</v>
      </c>
      <c r="C817" s="102">
        <f t="shared" si="77"/>
        <v>0</v>
      </c>
      <c r="D817" s="102">
        <f t="shared" si="72"/>
        <v>0</v>
      </c>
      <c r="E817" s="102">
        <f t="shared" si="73"/>
        <v>0</v>
      </c>
      <c r="F817" s="102">
        <f t="shared" si="74"/>
        <v>0</v>
      </c>
      <c r="G817" s="102">
        <f t="shared" si="75"/>
        <v>0</v>
      </c>
    </row>
    <row r="818" spans="1:7">
      <c r="A818" s="102">
        <v>810</v>
      </c>
      <c r="B818" s="102">
        <f t="shared" si="76"/>
        <v>0</v>
      </c>
      <c r="C818" s="102">
        <f t="shared" si="77"/>
        <v>0</v>
      </c>
      <c r="D818" s="102">
        <f t="shared" si="72"/>
        <v>0</v>
      </c>
      <c r="E818" s="102">
        <f t="shared" si="73"/>
        <v>0</v>
      </c>
      <c r="F818" s="102">
        <f t="shared" si="74"/>
        <v>0</v>
      </c>
      <c r="G818" s="102">
        <f t="shared" si="75"/>
        <v>0</v>
      </c>
    </row>
    <row r="819" spans="1:7">
      <c r="A819" s="102">
        <v>811</v>
      </c>
      <c r="B819" s="102">
        <f t="shared" si="76"/>
        <v>0</v>
      </c>
      <c r="C819" s="102">
        <f t="shared" si="77"/>
        <v>0</v>
      </c>
      <c r="D819" s="102">
        <f t="shared" si="72"/>
        <v>0</v>
      </c>
      <c r="E819" s="102">
        <f t="shared" si="73"/>
        <v>0</v>
      </c>
      <c r="F819" s="102">
        <f t="shared" si="74"/>
        <v>0</v>
      </c>
      <c r="G819" s="102">
        <f t="shared" si="75"/>
        <v>0</v>
      </c>
    </row>
    <row r="820" spans="1:7">
      <c r="A820" s="102">
        <v>812</v>
      </c>
      <c r="B820" s="102">
        <f t="shared" si="76"/>
        <v>0</v>
      </c>
      <c r="C820" s="102">
        <f t="shared" si="77"/>
        <v>0</v>
      </c>
      <c r="D820" s="102">
        <f t="shared" si="72"/>
        <v>0</v>
      </c>
      <c r="E820" s="102">
        <f t="shared" si="73"/>
        <v>0</v>
      </c>
      <c r="F820" s="102">
        <f t="shared" si="74"/>
        <v>0</v>
      </c>
      <c r="G820" s="102">
        <f t="shared" si="75"/>
        <v>0</v>
      </c>
    </row>
    <row r="821" spans="1:7">
      <c r="A821" s="102">
        <v>813</v>
      </c>
      <c r="B821" s="102">
        <f t="shared" si="76"/>
        <v>0</v>
      </c>
      <c r="C821" s="102">
        <f t="shared" si="77"/>
        <v>0</v>
      </c>
      <c r="D821" s="102">
        <f t="shared" si="72"/>
        <v>0</v>
      </c>
      <c r="E821" s="102">
        <f t="shared" si="73"/>
        <v>0</v>
      </c>
      <c r="F821" s="102">
        <f t="shared" si="74"/>
        <v>0</v>
      </c>
      <c r="G821" s="102">
        <f t="shared" si="75"/>
        <v>0</v>
      </c>
    </row>
    <row r="822" spans="1:7">
      <c r="A822" s="102">
        <v>814</v>
      </c>
      <c r="B822" s="102">
        <f t="shared" si="76"/>
        <v>0</v>
      </c>
      <c r="C822" s="102">
        <f t="shared" si="77"/>
        <v>0</v>
      </c>
      <c r="D822" s="102">
        <f t="shared" si="72"/>
        <v>0</v>
      </c>
      <c r="E822" s="102">
        <f t="shared" si="73"/>
        <v>0</v>
      </c>
      <c r="F822" s="102">
        <f t="shared" si="74"/>
        <v>0</v>
      </c>
      <c r="G822" s="102">
        <f t="shared" si="75"/>
        <v>0</v>
      </c>
    </row>
    <row r="823" spans="1:7">
      <c r="A823" s="102">
        <v>815</v>
      </c>
      <c r="B823" s="102">
        <f t="shared" si="76"/>
        <v>0</v>
      </c>
      <c r="C823" s="102">
        <f t="shared" si="77"/>
        <v>0</v>
      </c>
      <c r="D823" s="102">
        <f t="shared" si="72"/>
        <v>0</v>
      </c>
      <c r="E823" s="102">
        <f t="shared" si="73"/>
        <v>0</v>
      </c>
      <c r="F823" s="102">
        <f t="shared" si="74"/>
        <v>0</v>
      </c>
      <c r="G823" s="102">
        <f t="shared" si="75"/>
        <v>0</v>
      </c>
    </row>
    <row r="824" spans="1:7">
      <c r="A824" s="102">
        <v>816</v>
      </c>
      <c r="B824" s="102">
        <f t="shared" si="76"/>
        <v>0</v>
      </c>
      <c r="C824" s="102">
        <f t="shared" si="77"/>
        <v>0</v>
      </c>
      <c r="D824" s="102">
        <f t="shared" si="72"/>
        <v>0</v>
      </c>
      <c r="E824" s="102">
        <f t="shared" si="73"/>
        <v>0</v>
      </c>
      <c r="F824" s="102">
        <f t="shared" si="74"/>
        <v>0</v>
      </c>
      <c r="G824" s="102">
        <f t="shared" si="75"/>
        <v>0</v>
      </c>
    </row>
    <row r="825" spans="1:7">
      <c r="A825" s="102">
        <v>817</v>
      </c>
      <c r="B825" s="102">
        <f t="shared" si="76"/>
        <v>0</v>
      </c>
      <c r="C825" s="102">
        <f t="shared" si="77"/>
        <v>0</v>
      </c>
      <c r="D825" s="102">
        <f t="shared" si="72"/>
        <v>0</v>
      </c>
      <c r="E825" s="102">
        <f t="shared" si="73"/>
        <v>0</v>
      </c>
      <c r="F825" s="102">
        <f t="shared" si="74"/>
        <v>0</v>
      </c>
      <c r="G825" s="102">
        <f t="shared" si="75"/>
        <v>0</v>
      </c>
    </row>
    <row r="826" spans="1:7">
      <c r="A826" s="102">
        <v>818</v>
      </c>
      <c r="B826" s="102">
        <f t="shared" si="76"/>
        <v>0</v>
      </c>
      <c r="C826" s="102">
        <f t="shared" si="77"/>
        <v>0</v>
      </c>
      <c r="D826" s="102">
        <f t="shared" si="72"/>
        <v>0</v>
      </c>
      <c r="E826" s="102">
        <f t="shared" si="73"/>
        <v>0</v>
      </c>
      <c r="F826" s="102">
        <f t="shared" si="74"/>
        <v>0</v>
      </c>
      <c r="G826" s="102">
        <f t="shared" si="75"/>
        <v>0</v>
      </c>
    </row>
    <row r="827" spans="1:7">
      <c r="A827" s="102">
        <v>819</v>
      </c>
      <c r="B827" s="102">
        <f t="shared" si="76"/>
        <v>0</v>
      </c>
      <c r="C827" s="102">
        <f t="shared" si="77"/>
        <v>0</v>
      </c>
      <c r="D827" s="102">
        <f t="shared" si="72"/>
        <v>0</v>
      </c>
      <c r="E827" s="102">
        <f t="shared" si="73"/>
        <v>0</v>
      </c>
      <c r="F827" s="102">
        <f t="shared" si="74"/>
        <v>0</v>
      </c>
      <c r="G827" s="102">
        <f t="shared" si="75"/>
        <v>0</v>
      </c>
    </row>
    <row r="828" spans="1:7">
      <c r="A828" s="102">
        <v>820</v>
      </c>
      <c r="B828" s="102">
        <f t="shared" si="76"/>
        <v>0</v>
      </c>
      <c r="C828" s="102">
        <f t="shared" si="77"/>
        <v>0</v>
      </c>
      <c r="D828" s="102">
        <f t="shared" si="72"/>
        <v>0</v>
      </c>
      <c r="E828" s="102">
        <f t="shared" si="73"/>
        <v>0</v>
      </c>
      <c r="F828" s="102">
        <f t="shared" si="74"/>
        <v>0</v>
      </c>
      <c r="G828" s="102">
        <f t="shared" si="75"/>
        <v>0</v>
      </c>
    </row>
    <row r="829" spans="1:7">
      <c r="A829" s="102">
        <v>821</v>
      </c>
      <c r="B829" s="102">
        <f t="shared" si="76"/>
        <v>0</v>
      </c>
      <c r="C829" s="102">
        <f t="shared" si="77"/>
        <v>0</v>
      </c>
      <c r="D829" s="102">
        <f t="shared" si="72"/>
        <v>0</v>
      </c>
      <c r="E829" s="102">
        <f t="shared" si="73"/>
        <v>0</v>
      </c>
      <c r="F829" s="102">
        <f t="shared" si="74"/>
        <v>0</v>
      </c>
      <c r="G829" s="102">
        <f t="shared" si="75"/>
        <v>0</v>
      </c>
    </row>
    <row r="830" spans="1:7">
      <c r="A830" s="102">
        <v>822</v>
      </c>
      <c r="B830" s="102">
        <f t="shared" si="76"/>
        <v>0</v>
      </c>
      <c r="C830" s="102">
        <f t="shared" si="77"/>
        <v>0</v>
      </c>
      <c r="D830" s="102">
        <f t="shared" si="72"/>
        <v>0</v>
      </c>
      <c r="E830" s="102">
        <f t="shared" si="73"/>
        <v>0</v>
      </c>
      <c r="F830" s="102">
        <f t="shared" si="74"/>
        <v>0</v>
      </c>
      <c r="G830" s="102">
        <f t="shared" si="75"/>
        <v>0</v>
      </c>
    </row>
    <row r="831" spans="1:7">
      <c r="A831" s="102">
        <v>823</v>
      </c>
      <c r="B831" s="102">
        <f t="shared" si="76"/>
        <v>0</v>
      </c>
      <c r="C831" s="102">
        <f t="shared" si="77"/>
        <v>0</v>
      </c>
      <c r="D831" s="102">
        <f t="shared" si="72"/>
        <v>0</v>
      </c>
      <c r="E831" s="102">
        <f t="shared" si="73"/>
        <v>0</v>
      </c>
      <c r="F831" s="102">
        <f t="shared" si="74"/>
        <v>0</v>
      </c>
      <c r="G831" s="102">
        <f t="shared" si="75"/>
        <v>0</v>
      </c>
    </row>
    <row r="832" spans="1:7">
      <c r="A832" s="102">
        <v>824</v>
      </c>
      <c r="B832" s="102">
        <f t="shared" si="76"/>
        <v>0</v>
      </c>
      <c r="C832" s="102">
        <f t="shared" si="77"/>
        <v>0</v>
      </c>
      <c r="D832" s="102">
        <f t="shared" si="72"/>
        <v>0</v>
      </c>
      <c r="E832" s="102">
        <f t="shared" si="73"/>
        <v>0</v>
      </c>
      <c r="F832" s="102">
        <f t="shared" si="74"/>
        <v>0</v>
      </c>
      <c r="G832" s="102">
        <f t="shared" si="75"/>
        <v>0</v>
      </c>
    </row>
    <row r="833" spans="1:7">
      <c r="A833" s="102">
        <v>825</v>
      </c>
      <c r="B833" s="102">
        <f t="shared" si="76"/>
        <v>0</v>
      </c>
      <c r="C833" s="102">
        <f t="shared" si="77"/>
        <v>0</v>
      </c>
      <c r="D833" s="102">
        <f t="shared" si="72"/>
        <v>0</v>
      </c>
      <c r="E833" s="102">
        <f t="shared" si="73"/>
        <v>0</v>
      </c>
      <c r="F833" s="102">
        <f t="shared" si="74"/>
        <v>0</v>
      </c>
      <c r="G833" s="102">
        <f t="shared" si="75"/>
        <v>0</v>
      </c>
    </row>
    <row r="834" spans="1:7">
      <c r="A834" s="102">
        <v>826</v>
      </c>
      <c r="B834" s="102">
        <f t="shared" si="76"/>
        <v>0</v>
      </c>
      <c r="C834" s="102">
        <f t="shared" si="77"/>
        <v>0</v>
      </c>
      <c r="D834" s="102">
        <f t="shared" si="72"/>
        <v>0</v>
      </c>
      <c r="E834" s="102">
        <f t="shared" si="73"/>
        <v>0</v>
      </c>
      <c r="F834" s="102">
        <f t="shared" si="74"/>
        <v>0</v>
      </c>
      <c r="G834" s="102">
        <f t="shared" si="75"/>
        <v>0</v>
      </c>
    </row>
    <row r="835" spans="1:7">
      <c r="A835" s="102">
        <v>827</v>
      </c>
      <c r="B835" s="102">
        <f t="shared" si="76"/>
        <v>0</v>
      </c>
      <c r="C835" s="102">
        <f t="shared" si="77"/>
        <v>0</v>
      </c>
      <c r="D835" s="102">
        <f t="shared" si="72"/>
        <v>0</v>
      </c>
      <c r="E835" s="102">
        <f t="shared" si="73"/>
        <v>0</v>
      </c>
      <c r="F835" s="102">
        <f t="shared" si="74"/>
        <v>0</v>
      </c>
      <c r="G835" s="102">
        <f t="shared" si="75"/>
        <v>0</v>
      </c>
    </row>
    <row r="836" spans="1:7">
      <c r="A836" s="102">
        <v>828</v>
      </c>
      <c r="B836" s="102">
        <f t="shared" si="76"/>
        <v>0</v>
      </c>
      <c r="C836" s="102">
        <f t="shared" si="77"/>
        <v>0</v>
      </c>
      <c r="D836" s="102">
        <f t="shared" si="72"/>
        <v>0</v>
      </c>
      <c r="E836" s="102">
        <f t="shared" si="73"/>
        <v>0</v>
      </c>
      <c r="F836" s="102">
        <f t="shared" si="74"/>
        <v>0</v>
      </c>
      <c r="G836" s="102">
        <f t="shared" si="75"/>
        <v>0</v>
      </c>
    </row>
    <row r="837" spans="1:7">
      <c r="A837" s="102">
        <v>829</v>
      </c>
      <c r="B837" s="102">
        <f t="shared" si="76"/>
        <v>0</v>
      </c>
      <c r="C837" s="102">
        <f t="shared" si="77"/>
        <v>0</v>
      </c>
      <c r="D837" s="102">
        <f t="shared" si="72"/>
        <v>0</v>
      </c>
      <c r="E837" s="102">
        <f t="shared" si="73"/>
        <v>0</v>
      </c>
      <c r="F837" s="102">
        <f t="shared" si="74"/>
        <v>0</v>
      </c>
      <c r="G837" s="102">
        <f t="shared" si="75"/>
        <v>0</v>
      </c>
    </row>
    <row r="838" spans="1:7">
      <c r="A838" s="102">
        <v>830</v>
      </c>
      <c r="B838" s="102">
        <f t="shared" si="76"/>
        <v>0</v>
      </c>
      <c r="C838" s="102">
        <f t="shared" si="77"/>
        <v>0</v>
      </c>
      <c r="D838" s="102">
        <f t="shared" si="72"/>
        <v>0</v>
      </c>
      <c r="E838" s="102">
        <f t="shared" si="73"/>
        <v>0</v>
      </c>
      <c r="F838" s="102">
        <f t="shared" si="74"/>
        <v>0</v>
      </c>
      <c r="G838" s="102">
        <f t="shared" si="75"/>
        <v>0</v>
      </c>
    </row>
    <row r="839" spans="1:7">
      <c r="A839" s="102">
        <v>831</v>
      </c>
      <c r="B839" s="102">
        <f t="shared" si="76"/>
        <v>0</v>
      </c>
      <c r="C839" s="102">
        <f t="shared" si="77"/>
        <v>0</v>
      </c>
      <c r="D839" s="102">
        <f t="shared" si="72"/>
        <v>0</v>
      </c>
      <c r="E839" s="102">
        <f t="shared" si="73"/>
        <v>0</v>
      </c>
      <c r="F839" s="102">
        <f t="shared" si="74"/>
        <v>0</v>
      </c>
      <c r="G839" s="102">
        <f t="shared" si="75"/>
        <v>0</v>
      </c>
    </row>
    <row r="840" spans="1:7">
      <c r="A840" s="102">
        <v>832</v>
      </c>
      <c r="B840" s="102">
        <f t="shared" si="76"/>
        <v>0</v>
      </c>
      <c r="C840" s="102">
        <f t="shared" si="77"/>
        <v>0</v>
      </c>
      <c r="D840" s="102">
        <f t="shared" ref="D840:D903" si="78">IF(D$6,HYPGEOMDIST($A840,$A$5,D$4,$A$2),#N/A)</f>
        <v>0</v>
      </c>
      <c r="E840" s="102">
        <f t="shared" ref="E840:E903" si="79">IF(E$6,NORMDIST($A840,$A$5*D$4/$A$2,SQRT( $A$5*D$4/$A$2*($A$2-D$4)/$A$2*($A$2-$A$5)/($A$2-1)),FALSE),#N/A)</f>
        <v>0</v>
      </c>
      <c r="F840" s="102">
        <f t="shared" ref="F840:F903" si="80">IF(F$6,HYPGEOMDIST($A840,$A$5,F$4,$A$2),#N/A)</f>
        <v>0</v>
      </c>
      <c r="G840" s="102">
        <f t="shared" ref="G840:G903" si="81">IF(G$6,NORMDIST($A840,$A$5*F$4/$A$2,SQRT( $A$5*F$4/$A$2*($A$2-F$4)/$A$2*($A$2-$A$5)/($A$2-1)),FALSE),#N/A)</f>
        <v>0</v>
      </c>
    </row>
    <row r="841" spans="1:7">
      <c r="A841" s="102">
        <v>833</v>
      </c>
      <c r="B841" s="102">
        <f t="shared" ref="B841:B904" si="82">IF(B$6,HYPGEOMDIST($A841,$A$5,B$4,$A$2),#N/A)</f>
        <v>0</v>
      </c>
      <c r="C841" s="102">
        <f t="shared" ref="C841:C904" si="83">IF(C$6,NORMDIST($A841,$A$5*B$4/$A$2,SQRT( $A$5*B$4/$A$2*($A$2-B$4)/$A$2*($A$2-$A$5)/($A$2-1)),FALSE),#N/A)</f>
        <v>0</v>
      </c>
      <c r="D841" s="102">
        <f t="shared" si="78"/>
        <v>0</v>
      </c>
      <c r="E841" s="102">
        <f t="shared" si="79"/>
        <v>0</v>
      </c>
      <c r="F841" s="102">
        <f t="shared" si="80"/>
        <v>0</v>
      </c>
      <c r="G841" s="102">
        <f t="shared" si="81"/>
        <v>0</v>
      </c>
    </row>
    <row r="842" spans="1:7">
      <c r="A842" s="102">
        <v>834</v>
      </c>
      <c r="B842" s="102">
        <f t="shared" si="82"/>
        <v>0</v>
      </c>
      <c r="C842" s="102">
        <f t="shared" si="83"/>
        <v>0</v>
      </c>
      <c r="D842" s="102">
        <f t="shared" si="78"/>
        <v>0</v>
      </c>
      <c r="E842" s="102">
        <f t="shared" si="79"/>
        <v>0</v>
      </c>
      <c r="F842" s="102">
        <f t="shared" si="80"/>
        <v>0</v>
      </c>
      <c r="G842" s="102">
        <f t="shared" si="81"/>
        <v>0</v>
      </c>
    </row>
    <row r="843" spans="1:7">
      <c r="A843" s="102">
        <v>835</v>
      </c>
      <c r="B843" s="102">
        <f t="shared" si="82"/>
        <v>0</v>
      </c>
      <c r="C843" s="102">
        <f t="shared" si="83"/>
        <v>0</v>
      </c>
      <c r="D843" s="102">
        <f t="shared" si="78"/>
        <v>0</v>
      </c>
      <c r="E843" s="102">
        <f t="shared" si="79"/>
        <v>0</v>
      </c>
      <c r="F843" s="102">
        <f t="shared" si="80"/>
        <v>0</v>
      </c>
      <c r="G843" s="102">
        <f t="shared" si="81"/>
        <v>0</v>
      </c>
    </row>
    <row r="844" spans="1:7">
      <c r="A844" s="102">
        <v>836</v>
      </c>
      <c r="B844" s="102">
        <f t="shared" si="82"/>
        <v>0</v>
      </c>
      <c r="C844" s="102">
        <f t="shared" si="83"/>
        <v>0</v>
      </c>
      <c r="D844" s="102">
        <f t="shared" si="78"/>
        <v>0</v>
      </c>
      <c r="E844" s="102">
        <f t="shared" si="79"/>
        <v>0</v>
      </c>
      <c r="F844" s="102">
        <f t="shared" si="80"/>
        <v>0</v>
      </c>
      <c r="G844" s="102">
        <f t="shared" si="81"/>
        <v>0</v>
      </c>
    </row>
    <row r="845" spans="1:7">
      <c r="A845" s="102">
        <v>837</v>
      </c>
      <c r="B845" s="102">
        <f t="shared" si="82"/>
        <v>0</v>
      </c>
      <c r="C845" s="102">
        <f t="shared" si="83"/>
        <v>0</v>
      </c>
      <c r="D845" s="102">
        <f t="shared" si="78"/>
        <v>0</v>
      </c>
      <c r="E845" s="102">
        <f t="shared" si="79"/>
        <v>0</v>
      </c>
      <c r="F845" s="102">
        <f t="shared" si="80"/>
        <v>0</v>
      </c>
      <c r="G845" s="102">
        <f t="shared" si="81"/>
        <v>0</v>
      </c>
    </row>
    <row r="846" spans="1:7">
      <c r="A846" s="102">
        <v>838</v>
      </c>
      <c r="B846" s="102">
        <f t="shared" si="82"/>
        <v>0</v>
      </c>
      <c r="C846" s="102">
        <f t="shared" si="83"/>
        <v>0</v>
      </c>
      <c r="D846" s="102">
        <f t="shared" si="78"/>
        <v>0</v>
      </c>
      <c r="E846" s="102">
        <f t="shared" si="79"/>
        <v>0</v>
      </c>
      <c r="F846" s="102">
        <f t="shared" si="80"/>
        <v>0</v>
      </c>
      <c r="G846" s="102">
        <f t="shared" si="81"/>
        <v>0</v>
      </c>
    </row>
    <row r="847" spans="1:7">
      <c r="A847" s="102">
        <v>839</v>
      </c>
      <c r="B847" s="102">
        <f t="shared" si="82"/>
        <v>0</v>
      </c>
      <c r="C847" s="102">
        <f t="shared" si="83"/>
        <v>0</v>
      </c>
      <c r="D847" s="102">
        <f t="shared" si="78"/>
        <v>0</v>
      </c>
      <c r="E847" s="102">
        <f t="shared" si="79"/>
        <v>0</v>
      </c>
      <c r="F847" s="102">
        <f t="shared" si="80"/>
        <v>0</v>
      </c>
      <c r="G847" s="102">
        <f t="shared" si="81"/>
        <v>0</v>
      </c>
    </row>
    <row r="848" spans="1:7">
      <c r="A848" s="102">
        <v>840</v>
      </c>
      <c r="B848" s="102">
        <f t="shared" si="82"/>
        <v>0</v>
      </c>
      <c r="C848" s="102">
        <f t="shared" si="83"/>
        <v>0</v>
      </c>
      <c r="D848" s="102">
        <f t="shared" si="78"/>
        <v>0</v>
      </c>
      <c r="E848" s="102">
        <f t="shared" si="79"/>
        <v>0</v>
      </c>
      <c r="F848" s="102">
        <f t="shared" si="80"/>
        <v>0</v>
      </c>
      <c r="G848" s="102">
        <f t="shared" si="81"/>
        <v>0</v>
      </c>
    </row>
    <row r="849" spans="1:7">
      <c r="A849" s="102">
        <v>841</v>
      </c>
      <c r="B849" s="102">
        <f t="shared" si="82"/>
        <v>0</v>
      </c>
      <c r="C849" s="102">
        <f t="shared" si="83"/>
        <v>0</v>
      </c>
      <c r="D849" s="102">
        <f t="shared" si="78"/>
        <v>0</v>
      </c>
      <c r="E849" s="102">
        <f t="shared" si="79"/>
        <v>0</v>
      </c>
      <c r="F849" s="102">
        <f t="shared" si="80"/>
        <v>0</v>
      </c>
      <c r="G849" s="102">
        <f t="shared" si="81"/>
        <v>0</v>
      </c>
    </row>
    <row r="850" spans="1:7">
      <c r="A850" s="102">
        <v>842</v>
      </c>
      <c r="B850" s="102">
        <f t="shared" si="82"/>
        <v>0</v>
      </c>
      <c r="C850" s="102">
        <f t="shared" si="83"/>
        <v>0</v>
      </c>
      <c r="D850" s="102">
        <f t="shared" si="78"/>
        <v>0</v>
      </c>
      <c r="E850" s="102">
        <f t="shared" si="79"/>
        <v>0</v>
      </c>
      <c r="F850" s="102">
        <f t="shared" si="80"/>
        <v>0</v>
      </c>
      <c r="G850" s="102">
        <f t="shared" si="81"/>
        <v>0</v>
      </c>
    </row>
    <row r="851" spans="1:7">
      <c r="A851" s="102">
        <v>843</v>
      </c>
      <c r="B851" s="102">
        <f t="shared" si="82"/>
        <v>0</v>
      </c>
      <c r="C851" s="102">
        <f t="shared" si="83"/>
        <v>0</v>
      </c>
      <c r="D851" s="102">
        <f t="shared" si="78"/>
        <v>0</v>
      </c>
      <c r="E851" s="102">
        <f t="shared" si="79"/>
        <v>0</v>
      </c>
      <c r="F851" s="102">
        <f t="shared" si="80"/>
        <v>0</v>
      </c>
      <c r="G851" s="102">
        <f t="shared" si="81"/>
        <v>0</v>
      </c>
    </row>
    <row r="852" spans="1:7">
      <c r="A852" s="102">
        <v>844</v>
      </c>
      <c r="B852" s="102">
        <f t="shared" si="82"/>
        <v>0</v>
      </c>
      <c r="C852" s="102">
        <f t="shared" si="83"/>
        <v>0</v>
      </c>
      <c r="D852" s="102">
        <f t="shared" si="78"/>
        <v>0</v>
      </c>
      <c r="E852" s="102">
        <f t="shared" si="79"/>
        <v>0</v>
      </c>
      <c r="F852" s="102">
        <f t="shared" si="80"/>
        <v>0</v>
      </c>
      <c r="G852" s="102">
        <f t="shared" si="81"/>
        <v>0</v>
      </c>
    </row>
    <row r="853" spans="1:7">
      <c r="A853" s="102">
        <v>845</v>
      </c>
      <c r="B853" s="102">
        <f t="shared" si="82"/>
        <v>0</v>
      </c>
      <c r="C853" s="102">
        <f t="shared" si="83"/>
        <v>0</v>
      </c>
      <c r="D853" s="102">
        <f t="shared" si="78"/>
        <v>0</v>
      </c>
      <c r="E853" s="102">
        <f t="shared" si="79"/>
        <v>0</v>
      </c>
      <c r="F853" s="102">
        <f t="shared" si="80"/>
        <v>0</v>
      </c>
      <c r="G853" s="102">
        <f t="shared" si="81"/>
        <v>0</v>
      </c>
    </row>
    <row r="854" spans="1:7">
      <c r="A854" s="102">
        <v>846</v>
      </c>
      <c r="B854" s="102">
        <f t="shared" si="82"/>
        <v>0</v>
      </c>
      <c r="C854" s="102">
        <f t="shared" si="83"/>
        <v>0</v>
      </c>
      <c r="D854" s="102">
        <f t="shared" si="78"/>
        <v>0</v>
      </c>
      <c r="E854" s="102">
        <f t="shared" si="79"/>
        <v>0</v>
      </c>
      <c r="F854" s="102">
        <f t="shared" si="80"/>
        <v>0</v>
      </c>
      <c r="G854" s="102">
        <f t="shared" si="81"/>
        <v>0</v>
      </c>
    </row>
    <row r="855" spans="1:7">
      <c r="A855" s="102">
        <v>847</v>
      </c>
      <c r="B855" s="102">
        <f t="shared" si="82"/>
        <v>0</v>
      </c>
      <c r="C855" s="102">
        <f t="shared" si="83"/>
        <v>0</v>
      </c>
      <c r="D855" s="102">
        <f t="shared" si="78"/>
        <v>0</v>
      </c>
      <c r="E855" s="102">
        <f t="shared" si="79"/>
        <v>0</v>
      </c>
      <c r="F855" s="102">
        <f t="shared" si="80"/>
        <v>0</v>
      </c>
      <c r="G855" s="102">
        <f t="shared" si="81"/>
        <v>0</v>
      </c>
    </row>
    <row r="856" spans="1:7">
      <c r="A856" s="102">
        <v>848</v>
      </c>
      <c r="B856" s="102">
        <f t="shared" si="82"/>
        <v>0</v>
      </c>
      <c r="C856" s="102">
        <f t="shared" si="83"/>
        <v>0</v>
      </c>
      <c r="D856" s="102">
        <f t="shared" si="78"/>
        <v>0</v>
      </c>
      <c r="E856" s="102">
        <f t="shared" si="79"/>
        <v>0</v>
      </c>
      <c r="F856" s="102">
        <f t="shared" si="80"/>
        <v>0</v>
      </c>
      <c r="G856" s="102">
        <f t="shared" si="81"/>
        <v>0</v>
      </c>
    </row>
    <row r="857" spans="1:7">
      <c r="A857" s="102">
        <v>849</v>
      </c>
      <c r="B857" s="102">
        <f t="shared" si="82"/>
        <v>0</v>
      </c>
      <c r="C857" s="102">
        <f t="shared" si="83"/>
        <v>0</v>
      </c>
      <c r="D857" s="102">
        <f t="shared" si="78"/>
        <v>0</v>
      </c>
      <c r="E857" s="102">
        <f t="shared" si="79"/>
        <v>0</v>
      </c>
      <c r="F857" s="102">
        <f t="shared" si="80"/>
        <v>0</v>
      </c>
      <c r="G857" s="102">
        <f t="shared" si="81"/>
        <v>0</v>
      </c>
    </row>
    <row r="858" spans="1:7">
      <c r="A858" s="102">
        <v>850</v>
      </c>
      <c r="B858" s="102">
        <f t="shared" si="82"/>
        <v>0</v>
      </c>
      <c r="C858" s="102">
        <f t="shared" si="83"/>
        <v>0</v>
      </c>
      <c r="D858" s="102">
        <f t="shared" si="78"/>
        <v>0</v>
      </c>
      <c r="E858" s="102">
        <f t="shared" si="79"/>
        <v>0</v>
      </c>
      <c r="F858" s="102">
        <f t="shared" si="80"/>
        <v>0</v>
      </c>
      <c r="G858" s="102">
        <f t="shared" si="81"/>
        <v>0</v>
      </c>
    </row>
    <row r="859" spans="1:7">
      <c r="A859" s="102">
        <v>851</v>
      </c>
      <c r="B859" s="102">
        <f t="shared" si="82"/>
        <v>0</v>
      </c>
      <c r="C859" s="102">
        <f t="shared" si="83"/>
        <v>0</v>
      </c>
      <c r="D859" s="102">
        <f t="shared" si="78"/>
        <v>0</v>
      </c>
      <c r="E859" s="102">
        <f t="shared" si="79"/>
        <v>0</v>
      </c>
      <c r="F859" s="102">
        <f t="shared" si="80"/>
        <v>0</v>
      </c>
      <c r="G859" s="102">
        <f t="shared" si="81"/>
        <v>0</v>
      </c>
    </row>
    <row r="860" spans="1:7">
      <c r="A860" s="102">
        <v>852</v>
      </c>
      <c r="B860" s="102">
        <f t="shared" si="82"/>
        <v>0</v>
      </c>
      <c r="C860" s="102">
        <f t="shared" si="83"/>
        <v>0</v>
      </c>
      <c r="D860" s="102">
        <f t="shared" si="78"/>
        <v>0</v>
      </c>
      <c r="E860" s="102">
        <f t="shared" si="79"/>
        <v>0</v>
      </c>
      <c r="F860" s="102">
        <f t="shared" si="80"/>
        <v>0</v>
      </c>
      <c r="G860" s="102">
        <f t="shared" si="81"/>
        <v>0</v>
      </c>
    </row>
    <row r="861" spans="1:7">
      <c r="A861" s="102">
        <v>853</v>
      </c>
      <c r="B861" s="102">
        <f t="shared" si="82"/>
        <v>0</v>
      </c>
      <c r="C861" s="102">
        <f t="shared" si="83"/>
        <v>0</v>
      </c>
      <c r="D861" s="102">
        <f t="shared" si="78"/>
        <v>0</v>
      </c>
      <c r="E861" s="102">
        <f t="shared" si="79"/>
        <v>0</v>
      </c>
      <c r="F861" s="102">
        <f t="shared" si="80"/>
        <v>0</v>
      </c>
      <c r="G861" s="102">
        <f t="shared" si="81"/>
        <v>0</v>
      </c>
    </row>
    <row r="862" spans="1:7">
      <c r="A862" s="102">
        <v>854</v>
      </c>
      <c r="B862" s="102">
        <f t="shared" si="82"/>
        <v>0</v>
      </c>
      <c r="C862" s="102">
        <f t="shared" si="83"/>
        <v>0</v>
      </c>
      <c r="D862" s="102">
        <f t="shared" si="78"/>
        <v>0</v>
      </c>
      <c r="E862" s="102">
        <f t="shared" si="79"/>
        <v>0</v>
      </c>
      <c r="F862" s="102">
        <f t="shared" si="80"/>
        <v>0</v>
      </c>
      <c r="G862" s="102">
        <f t="shared" si="81"/>
        <v>0</v>
      </c>
    </row>
    <row r="863" spans="1:7">
      <c r="A863" s="102">
        <v>855</v>
      </c>
      <c r="B863" s="102">
        <f t="shared" si="82"/>
        <v>0</v>
      </c>
      <c r="C863" s="102">
        <f t="shared" si="83"/>
        <v>0</v>
      </c>
      <c r="D863" s="102">
        <f t="shared" si="78"/>
        <v>0</v>
      </c>
      <c r="E863" s="102">
        <f t="shared" si="79"/>
        <v>0</v>
      </c>
      <c r="F863" s="102">
        <f t="shared" si="80"/>
        <v>0</v>
      </c>
      <c r="G863" s="102">
        <f t="shared" si="81"/>
        <v>0</v>
      </c>
    </row>
    <row r="864" spans="1:7">
      <c r="A864" s="102">
        <v>856</v>
      </c>
      <c r="B864" s="102">
        <f t="shared" si="82"/>
        <v>0</v>
      </c>
      <c r="C864" s="102">
        <f t="shared" si="83"/>
        <v>0</v>
      </c>
      <c r="D864" s="102">
        <f t="shared" si="78"/>
        <v>0</v>
      </c>
      <c r="E864" s="102">
        <f t="shared" si="79"/>
        <v>0</v>
      </c>
      <c r="F864" s="102">
        <f t="shared" si="80"/>
        <v>0</v>
      </c>
      <c r="G864" s="102">
        <f t="shared" si="81"/>
        <v>0</v>
      </c>
    </row>
    <row r="865" spans="1:7">
      <c r="A865" s="102">
        <v>857</v>
      </c>
      <c r="B865" s="102">
        <f t="shared" si="82"/>
        <v>0</v>
      </c>
      <c r="C865" s="102">
        <f t="shared" si="83"/>
        <v>0</v>
      </c>
      <c r="D865" s="102">
        <f t="shared" si="78"/>
        <v>0</v>
      </c>
      <c r="E865" s="102">
        <f t="shared" si="79"/>
        <v>0</v>
      </c>
      <c r="F865" s="102">
        <f t="shared" si="80"/>
        <v>0</v>
      </c>
      <c r="G865" s="102">
        <f t="shared" si="81"/>
        <v>0</v>
      </c>
    </row>
    <row r="866" spans="1:7">
      <c r="A866" s="102">
        <v>858</v>
      </c>
      <c r="B866" s="102">
        <f t="shared" si="82"/>
        <v>0</v>
      </c>
      <c r="C866" s="102">
        <f t="shared" si="83"/>
        <v>0</v>
      </c>
      <c r="D866" s="102">
        <f t="shared" si="78"/>
        <v>0</v>
      </c>
      <c r="E866" s="102">
        <f t="shared" si="79"/>
        <v>0</v>
      </c>
      <c r="F866" s="102">
        <f t="shared" si="80"/>
        <v>0</v>
      </c>
      <c r="G866" s="102">
        <f t="shared" si="81"/>
        <v>0</v>
      </c>
    </row>
    <row r="867" spans="1:7">
      <c r="A867" s="102">
        <v>859</v>
      </c>
      <c r="B867" s="102">
        <f t="shared" si="82"/>
        <v>0</v>
      </c>
      <c r="C867" s="102">
        <f t="shared" si="83"/>
        <v>0</v>
      </c>
      <c r="D867" s="102">
        <f t="shared" si="78"/>
        <v>0</v>
      </c>
      <c r="E867" s="102">
        <f t="shared" si="79"/>
        <v>0</v>
      </c>
      <c r="F867" s="102">
        <f t="shared" si="80"/>
        <v>0</v>
      </c>
      <c r="G867" s="102">
        <f t="shared" si="81"/>
        <v>0</v>
      </c>
    </row>
    <row r="868" spans="1:7">
      <c r="A868" s="102">
        <v>860</v>
      </c>
      <c r="B868" s="102">
        <f t="shared" si="82"/>
        <v>0</v>
      </c>
      <c r="C868" s="102">
        <f t="shared" si="83"/>
        <v>0</v>
      </c>
      <c r="D868" s="102">
        <f t="shared" si="78"/>
        <v>0</v>
      </c>
      <c r="E868" s="102">
        <f t="shared" si="79"/>
        <v>0</v>
      </c>
      <c r="F868" s="102">
        <f t="shared" si="80"/>
        <v>0</v>
      </c>
      <c r="G868" s="102">
        <f t="shared" si="81"/>
        <v>0</v>
      </c>
    </row>
    <row r="869" spans="1:7">
      <c r="A869" s="102">
        <v>861</v>
      </c>
      <c r="B869" s="102">
        <f t="shared" si="82"/>
        <v>0</v>
      </c>
      <c r="C869" s="102">
        <f t="shared" si="83"/>
        <v>0</v>
      </c>
      <c r="D869" s="102">
        <f t="shared" si="78"/>
        <v>0</v>
      </c>
      <c r="E869" s="102">
        <f t="shared" si="79"/>
        <v>0</v>
      </c>
      <c r="F869" s="102">
        <f t="shared" si="80"/>
        <v>0</v>
      </c>
      <c r="G869" s="102">
        <f t="shared" si="81"/>
        <v>0</v>
      </c>
    </row>
    <row r="870" spans="1:7">
      <c r="A870" s="102">
        <v>862</v>
      </c>
      <c r="B870" s="102">
        <f t="shared" si="82"/>
        <v>0</v>
      </c>
      <c r="C870" s="102">
        <f t="shared" si="83"/>
        <v>0</v>
      </c>
      <c r="D870" s="102">
        <f t="shared" si="78"/>
        <v>0</v>
      </c>
      <c r="E870" s="102">
        <f t="shared" si="79"/>
        <v>0</v>
      </c>
      <c r="F870" s="102">
        <f t="shared" si="80"/>
        <v>0</v>
      </c>
      <c r="G870" s="102">
        <f t="shared" si="81"/>
        <v>0</v>
      </c>
    </row>
    <row r="871" spans="1:7">
      <c r="A871" s="102">
        <v>863</v>
      </c>
      <c r="B871" s="102">
        <f t="shared" si="82"/>
        <v>0</v>
      </c>
      <c r="C871" s="102">
        <f t="shared" si="83"/>
        <v>0</v>
      </c>
      <c r="D871" s="102">
        <f t="shared" si="78"/>
        <v>0</v>
      </c>
      <c r="E871" s="102">
        <f t="shared" si="79"/>
        <v>0</v>
      </c>
      <c r="F871" s="102">
        <f t="shared" si="80"/>
        <v>0</v>
      </c>
      <c r="G871" s="102">
        <f t="shared" si="81"/>
        <v>0</v>
      </c>
    </row>
    <row r="872" spans="1:7">
      <c r="A872" s="102">
        <v>864</v>
      </c>
      <c r="B872" s="102">
        <f t="shared" si="82"/>
        <v>0</v>
      </c>
      <c r="C872" s="102">
        <f t="shared" si="83"/>
        <v>0</v>
      </c>
      <c r="D872" s="102">
        <f t="shared" si="78"/>
        <v>0</v>
      </c>
      <c r="E872" s="102">
        <f t="shared" si="79"/>
        <v>0</v>
      </c>
      <c r="F872" s="102">
        <f t="shared" si="80"/>
        <v>0</v>
      </c>
      <c r="G872" s="102">
        <f t="shared" si="81"/>
        <v>0</v>
      </c>
    </row>
    <row r="873" spans="1:7">
      <c r="A873" s="102">
        <v>865</v>
      </c>
      <c r="B873" s="102">
        <f t="shared" si="82"/>
        <v>0</v>
      </c>
      <c r="C873" s="102">
        <f t="shared" si="83"/>
        <v>0</v>
      </c>
      <c r="D873" s="102">
        <f t="shared" si="78"/>
        <v>0</v>
      </c>
      <c r="E873" s="102">
        <f t="shared" si="79"/>
        <v>0</v>
      </c>
      <c r="F873" s="102">
        <f t="shared" si="80"/>
        <v>0</v>
      </c>
      <c r="G873" s="102">
        <f t="shared" si="81"/>
        <v>0</v>
      </c>
    </row>
    <row r="874" spans="1:7">
      <c r="A874" s="102">
        <v>866</v>
      </c>
      <c r="B874" s="102">
        <f t="shared" si="82"/>
        <v>0</v>
      </c>
      <c r="C874" s="102">
        <f t="shared" si="83"/>
        <v>0</v>
      </c>
      <c r="D874" s="102">
        <f t="shared" si="78"/>
        <v>0</v>
      </c>
      <c r="E874" s="102">
        <f t="shared" si="79"/>
        <v>0</v>
      </c>
      <c r="F874" s="102">
        <f t="shared" si="80"/>
        <v>0</v>
      </c>
      <c r="G874" s="102">
        <f t="shared" si="81"/>
        <v>0</v>
      </c>
    </row>
    <row r="875" spans="1:7">
      <c r="A875" s="102">
        <v>867</v>
      </c>
      <c r="B875" s="102">
        <f t="shared" si="82"/>
        <v>0</v>
      </c>
      <c r="C875" s="102">
        <f t="shared" si="83"/>
        <v>0</v>
      </c>
      <c r="D875" s="102">
        <f t="shared" si="78"/>
        <v>0</v>
      </c>
      <c r="E875" s="102">
        <f t="shared" si="79"/>
        <v>0</v>
      </c>
      <c r="F875" s="102">
        <f t="shared" si="80"/>
        <v>0</v>
      </c>
      <c r="G875" s="102">
        <f t="shared" si="81"/>
        <v>0</v>
      </c>
    </row>
    <row r="876" spans="1:7">
      <c r="A876" s="102">
        <v>868</v>
      </c>
      <c r="B876" s="102">
        <f t="shared" si="82"/>
        <v>0</v>
      </c>
      <c r="C876" s="102">
        <f t="shared" si="83"/>
        <v>0</v>
      </c>
      <c r="D876" s="102">
        <f t="shared" si="78"/>
        <v>0</v>
      </c>
      <c r="E876" s="102">
        <f t="shared" si="79"/>
        <v>0</v>
      </c>
      <c r="F876" s="102">
        <f t="shared" si="80"/>
        <v>0</v>
      </c>
      <c r="G876" s="102">
        <f t="shared" si="81"/>
        <v>0</v>
      </c>
    </row>
    <row r="877" spans="1:7">
      <c r="A877" s="102">
        <v>869</v>
      </c>
      <c r="B877" s="102">
        <f t="shared" si="82"/>
        <v>0</v>
      </c>
      <c r="C877" s="102">
        <f t="shared" si="83"/>
        <v>0</v>
      </c>
      <c r="D877" s="102">
        <f t="shared" si="78"/>
        <v>0</v>
      </c>
      <c r="E877" s="102">
        <f t="shared" si="79"/>
        <v>0</v>
      </c>
      <c r="F877" s="102">
        <f t="shared" si="80"/>
        <v>0</v>
      </c>
      <c r="G877" s="102">
        <f t="shared" si="81"/>
        <v>0</v>
      </c>
    </row>
    <row r="878" spans="1:7">
      <c r="A878" s="102">
        <v>870</v>
      </c>
      <c r="B878" s="102">
        <f t="shared" si="82"/>
        <v>0</v>
      </c>
      <c r="C878" s="102">
        <f t="shared" si="83"/>
        <v>0</v>
      </c>
      <c r="D878" s="102">
        <f t="shared" si="78"/>
        <v>0</v>
      </c>
      <c r="E878" s="102">
        <f t="shared" si="79"/>
        <v>0</v>
      </c>
      <c r="F878" s="102">
        <f t="shared" si="80"/>
        <v>0</v>
      </c>
      <c r="G878" s="102">
        <f t="shared" si="81"/>
        <v>0</v>
      </c>
    </row>
    <row r="879" spans="1:7">
      <c r="A879" s="102">
        <v>871</v>
      </c>
      <c r="B879" s="102">
        <f t="shared" si="82"/>
        <v>0</v>
      </c>
      <c r="C879" s="102">
        <f t="shared" si="83"/>
        <v>0</v>
      </c>
      <c r="D879" s="102">
        <f t="shared" si="78"/>
        <v>0</v>
      </c>
      <c r="E879" s="102">
        <f t="shared" si="79"/>
        <v>0</v>
      </c>
      <c r="F879" s="102">
        <f t="shared" si="80"/>
        <v>0</v>
      </c>
      <c r="G879" s="102">
        <f t="shared" si="81"/>
        <v>0</v>
      </c>
    </row>
    <row r="880" spans="1:7">
      <c r="A880" s="102">
        <v>872</v>
      </c>
      <c r="B880" s="102">
        <f t="shared" si="82"/>
        <v>0</v>
      </c>
      <c r="C880" s="102">
        <f t="shared" si="83"/>
        <v>0</v>
      </c>
      <c r="D880" s="102">
        <f t="shared" si="78"/>
        <v>0</v>
      </c>
      <c r="E880" s="102">
        <f t="shared" si="79"/>
        <v>0</v>
      </c>
      <c r="F880" s="102">
        <f t="shared" si="80"/>
        <v>0</v>
      </c>
      <c r="G880" s="102">
        <f t="shared" si="81"/>
        <v>0</v>
      </c>
    </row>
    <row r="881" spans="1:7">
      <c r="A881" s="102">
        <v>873</v>
      </c>
      <c r="B881" s="102">
        <f t="shared" si="82"/>
        <v>0</v>
      </c>
      <c r="C881" s="102">
        <f t="shared" si="83"/>
        <v>0</v>
      </c>
      <c r="D881" s="102">
        <f t="shared" si="78"/>
        <v>0</v>
      </c>
      <c r="E881" s="102">
        <f t="shared" si="79"/>
        <v>0</v>
      </c>
      <c r="F881" s="102">
        <f t="shared" si="80"/>
        <v>0</v>
      </c>
      <c r="G881" s="102">
        <f t="shared" si="81"/>
        <v>0</v>
      </c>
    </row>
    <row r="882" spans="1:7">
      <c r="A882" s="102">
        <v>874</v>
      </c>
      <c r="B882" s="102">
        <f t="shared" si="82"/>
        <v>0</v>
      </c>
      <c r="C882" s="102">
        <f t="shared" si="83"/>
        <v>0</v>
      </c>
      <c r="D882" s="102">
        <f t="shared" si="78"/>
        <v>0</v>
      </c>
      <c r="E882" s="102">
        <f t="shared" si="79"/>
        <v>0</v>
      </c>
      <c r="F882" s="102">
        <f t="shared" si="80"/>
        <v>0</v>
      </c>
      <c r="G882" s="102">
        <f t="shared" si="81"/>
        <v>0</v>
      </c>
    </row>
    <row r="883" spans="1:7">
      <c r="A883" s="102">
        <v>875</v>
      </c>
      <c r="B883" s="102">
        <f t="shared" si="82"/>
        <v>0</v>
      </c>
      <c r="C883" s="102">
        <f t="shared" si="83"/>
        <v>0</v>
      </c>
      <c r="D883" s="102">
        <f t="shared" si="78"/>
        <v>0</v>
      </c>
      <c r="E883" s="102">
        <f t="shared" si="79"/>
        <v>0</v>
      </c>
      <c r="F883" s="102">
        <f t="shared" si="80"/>
        <v>0</v>
      </c>
      <c r="G883" s="102">
        <f t="shared" si="81"/>
        <v>0</v>
      </c>
    </row>
    <row r="884" spans="1:7">
      <c r="A884" s="102">
        <v>876</v>
      </c>
      <c r="B884" s="102">
        <f t="shared" si="82"/>
        <v>0</v>
      </c>
      <c r="C884" s="102">
        <f t="shared" si="83"/>
        <v>0</v>
      </c>
      <c r="D884" s="102">
        <f t="shared" si="78"/>
        <v>0</v>
      </c>
      <c r="E884" s="102">
        <f t="shared" si="79"/>
        <v>0</v>
      </c>
      <c r="F884" s="102">
        <f t="shared" si="80"/>
        <v>0</v>
      </c>
      <c r="G884" s="102">
        <f t="shared" si="81"/>
        <v>0</v>
      </c>
    </row>
    <row r="885" spans="1:7">
      <c r="A885" s="102">
        <v>877</v>
      </c>
      <c r="B885" s="102">
        <f t="shared" si="82"/>
        <v>0</v>
      </c>
      <c r="C885" s="102">
        <f t="shared" si="83"/>
        <v>0</v>
      </c>
      <c r="D885" s="102">
        <f t="shared" si="78"/>
        <v>0</v>
      </c>
      <c r="E885" s="102">
        <f t="shared" si="79"/>
        <v>0</v>
      </c>
      <c r="F885" s="102">
        <f t="shared" si="80"/>
        <v>0</v>
      </c>
      <c r="G885" s="102">
        <f t="shared" si="81"/>
        <v>0</v>
      </c>
    </row>
    <row r="886" spans="1:7">
      <c r="A886" s="102">
        <v>878</v>
      </c>
      <c r="B886" s="102">
        <f t="shared" si="82"/>
        <v>0</v>
      </c>
      <c r="C886" s="102">
        <f t="shared" si="83"/>
        <v>0</v>
      </c>
      <c r="D886" s="102">
        <f t="shared" si="78"/>
        <v>0</v>
      </c>
      <c r="E886" s="102">
        <f t="shared" si="79"/>
        <v>0</v>
      </c>
      <c r="F886" s="102">
        <f t="shared" si="80"/>
        <v>0</v>
      </c>
      <c r="G886" s="102">
        <f t="shared" si="81"/>
        <v>0</v>
      </c>
    </row>
    <row r="887" spans="1:7">
      <c r="A887" s="102">
        <v>879</v>
      </c>
      <c r="B887" s="102">
        <f t="shared" si="82"/>
        <v>0</v>
      </c>
      <c r="C887" s="102">
        <f t="shared" si="83"/>
        <v>0</v>
      </c>
      <c r="D887" s="102">
        <f t="shared" si="78"/>
        <v>0</v>
      </c>
      <c r="E887" s="102">
        <f t="shared" si="79"/>
        <v>0</v>
      </c>
      <c r="F887" s="102">
        <f t="shared" si="80"/>
        <v>0</v>
      </c>
      <c r="G887" s="102">
        <f t="shared" si="81"/>
        <v>0</v>
      </c>
    </row>
    <row r="888" spans="1:7">
      <c r="A888" s="102">
        <v>880</v>
      </c>
      <c r="B888" s="102">
        <f t="shared" si="82"/>
        <v>0</v>
      </c>
      <c r="C888" s="102">
        <f t="shared" si="83"/>
        <v>0</v>
      </c>
      <c r="D888" s="102">
        <f t="shared" si="78"/>
        <v>0</v>
      </c>
      <c r="E888" s="102">
        <f t="shared" si="79"/>
        <v>0</v>
      </c>
      <c r="F888" s="102">
        <f t="shared" si="80"/>
        <v>0</v>
      </c>
      <c r="G888" s="102">
        <f t="shared" si="81"/>
        <v>0</v>
      </c>
    </row>
    <row r="889" spans="1:7">
      <c r="A889" s="102">
        <v>881</v>
      </c>
      <c r="B889" s="102">
        <f t="shared" si="82"/>
        <v>0</v>
      </c>
      <c r="C889" s="102">
        <f t="shared" si="83"/>
        <v>0</v>
      </c>
      <c r="D889" s="102">
        <f t="shared" si="78"/>
        <v>0</v>
      </c>
      <c r="E889" s="102">
        <f t="shared" si="79"/>
        <v>0</v>
      </c>
      <c r="F889" s="102">
        <f t="shared" si="80"/>
        <v>0</v>
      </c>
      <c r="G889" s="102">
        <f t="shared" si="81"/>
        <v>0</v>
      </c>
    </row>
    <row r="890" spans="1:7">
      <c r="A890" s="102">
        <v>882</v>
      </c>
      <c r="B890" s="102">
        <f t="shared" si="82"/>
        <v>0</v>
      </c>
      <c r="C890" s="102">
        <f t="shared" si="83"/>
        <v>0</v>
      </c>
      <c r="D890" s="102">
        <f t="shared" si="78"/>
        <v>0</v>
      </c>
      <c r="E890" s="102">
        <f t="shared" si="79"/>
        <v>0</v>
      </c>
      <c r="F890" s="102">
        <f t="shared" si="80"/>
        <v>0</v>
      </c>
      <c r="G890" s="102">
        <f t="shared" si="81"/>
        <v>0</v>
      </c>
    </row>
    <row r="891" spans="1:7">
      <c r="A891" s="102">
        <v>883</v>
      </c>
      <c r="B891" s="102">
        <f t="shared" si="82"/>
        <v>0</v>
      </c>
      <c r="C891" s="102">
        <f t="shared" si="83"/>
        <v>0</v>
      </c>
      <c r="D891" s="102">
        <f t="shared" si="78"/>
        <v>0</v>
      </c>
      <c r="E891" s="102">
        <f t="shared" si="79"/>
        <v>0</v>
      </c>
      <c r="F891" s="102">
        <f t="shared" si="80"/>
        <v>0</v>
      </c>
      <c r="G891" s="102">
        <f t="shared" si="81"/>
        <v>0</v>
      </c>
    </row>
    <row r="892" spans="1:7">
      <c r="A892" s="102">
        <v>884</v>
      </c>
      <c r="B892" s="102">
        <f t="shared" si="82"/>
        <v>0</v>
      </c>
      <c r="C892" s="102">
        <f t="shared" si="83"/>
        <v>0</v>
      </c>
      <c r="D892" s="102">
        <f t="shared" si="78"/>
        <v>0</v>
      </c>
      <c r="E892" s="102">
        <f t="shared" si="79"/>
        <v>0</v>
      </c>
      <c r="F892" s="102">
        <f t="shared" si="80"/>
        <v>0</v>
      </c>
      <c r="G892" s="102">
        <f t="shared" si="81"/>
        <v>0</v>
      </c>
    </row>
    <row r="893" spans="1:7">
      <c r="A893" s="102">
        <v>885</v>
      </c>
      <c r="B893" s="102">
        <f t="shared" si="82"/>
        <v>0</v>
      </c>
      <c r="C893" s="102">
        <f t="shared" si="83"/>
        <v>0</v>
      </c>
      <c r="D893" s="102">
        <f t="shared" si="78"/>
        <v>0</v>
      </c>
      <c r="E893" s="102">
        <f t="shared" si="79"/>
        <v>0</v>
      </c>
      <c r="F893" s="102">
        <f t="shared" si="80"/>
        <v>0</v>
      </c>
      <c r="G893" s="102">
        <f t="shared" si="81"/>
        <v>0</v>
      </c>
    </row>
    <row r="894" spans="1:7">
      <c r="A894" s="102">
        <v>886</v>
      </c>
      <c r="B894" s="102">
        <f t="shared" si="82"/>
        <v>0</v>
      </c>
      <c r="C894" s="102">
        <f t="shared" si="83"/>
        <v>0</v>
      </c>
      <c r="D894" s="102">
        <f t="shared" si="78"/>
        <v>0</v>
      </c>
      <c r="E894" s="102">
        <f t="shared" si="79"/>
        <v>0</v>
      </c>
      <c r="F894" s="102">
        <f t="shared" si="80"/>
        <v>0</v>
      </c>
      <c r="G894" s="102">
        <f t="shared" si="81"/>
        <v>0</v>
      </c>
    </row>
    <row r="895" spans="1:7">
      <c r="A895" s="102">
        <v>887</v>
      </c>
      <c r="B895" s="102">
        <f t="shared" si="82"/>
        <v>0</v>
      </c>
      <c r="C895" s="102">
        <f t="shared" si="83"/>
        <v>0</v>
      </c>
      <c r="D895" s="102">
        <f t="shared" si="78"/>
        <v>0</v>
      </c>
      <c r="E895" s="102">
        <f t="shared" si="79"/>
        <v>0</v>
      </c>
      <c r="F895" s="102">
        <f t="shared" si="80"/>
        <v>0</v>
      </c>
      <c r="G895" s="102">
        <f t="shared" si="81"/>
        <v>0</v>
      </c>
    </row>
    <row r="896" spans="1:7">
      <c r="A896" s="102">
        <v>888</v>
      </c>
      <c r="B896" s="102">
        <f t="shared" si="82"/>
        <v>0</v>
      </c>
      <c r="C896" s="102">
        <f t="shared" si="83"/>
        <v>0</v>
      </c>
      <c r="D896" s="102">
        <f t="shared" si="78"/>
        <v>0</v>
      </c>
      <c r="E896" s="102">
        <f t="shared" si="79"/>
        <v>0</v>
      </c>
      <c r="F896" s="102">
        <f t="shared" si="80"/>
        <v>0</v>
      </c>
      <c r="G896" s="102">
        <f t="shared" si="81"/>
        <v>0</v>
      </c>
    </row>
    <row r="897" spans="1:7">
      <c r="A897" s="102">
        <v>889</v>
      </c>
      <c r="B897" s="102">
        <f t="shared" si="82"/>
        <v>0</v>
      </c>
      <c r="C897" s="102">
        <f t="shared" si="83"/>
        <v>0</v>
      </c>
      <c r="D897" s="102">
        <f t="shared" si="78"/>
        <v>0</v>
      </c>
      <c r="E897" s="102">
        <f t="shared" si="79"/>
        <v>0</v>
      </c>
      <c r="F897" s="102">
        <f t="shared" si="80"/>
        <v>0</v>
      </c>
      <c r="G897" s="102">
        <f t="shared" si="81"/>
        <v>0</v>
      </c>
    </row>
    <row r="898" spans="1:7">
      <c r="A898" s="102">
        <v>890</v>
      </c>
      <c r="B898" s="102">
        <f t="shared" si="82"/>
        <v>0</v>
      </c>
      <c r="C898" s="102">
        <f t="shared" si="83"/>
        <v>0</v>
      </c>
      <c r="D898" s="102">
        <f t="shared" si="78"/>
        <v>0</v>
      </c>
      <c r="E898" s="102">
        <f t="shared" si="79"/>
        <v>0</v>
      </c>
      <c r="F898" s="102">
        <f t="shared" si="80"/>
        <v>0</v>
      </c>
      <c r="G898" s="102">
        <f t="shared" si="81"/>
        <v>0</v>
      </c>
    </row>
    <row r="899" spans="1:7">
      <c r="A899" s="102">
        <v>891</v>
      </c>
      <c r="B899" s="102">
        <f t="shared" si="82"/>
        <v>0</v>
      </c>
      <c r="C899" s="102">
        <f t="shared" si="83"/>
        <v>0</v>
      </c>
      <c r="D899" s="102">
        <f t="shared" si="78"/>
        <v>0</v>
      </c>
      <c r="E899" s="102">
        <f t="shared" si="79"/>
        <v>0</v>
      </c>
      <c r="F899" s="102">
        <f t="shared" si="80"/>
        <v>0</v>
      </c>
      <c r="G899" s="102">
        <f t="shared" si="81"/>
        <v>0</v>
      </c>
    </row>
    <row r="900" spans="1:7">
      <c r="A900" s="102">
        <v>892</v>
      </c>
      <c r="B900" s="102">
        <f t="shared" si="82"/>
        <v>0</v>
      </c>
      <c r="C900" s="102">
        <f t="shared" si="83"/>
        <v>0</v>
      </c>
      <c r="D900" s="102">
        <f t="shared" si="78"/>
        <v>0</v>
      </c>
      <c r="E900" s="102">
        <f t="shared" si="79"/>
        <v>0</v>
      </c>
      <c r="F900" s="102">
        <f t="shared" si="80"/>
        <v>0</v>
      </c>
      <c r="G900" s="102">
        <f t="shared" si="81"/>
        <v>0</v>
      </c>
    </row>
    <row r="901" spans="1:7">
      <c r="A901" s="102">
        <v>893</v>
      </c>
      <c r="B901" s="102">
        <f t="shared" si="82"/>
        <v>0</v>
      </c>
      <c r="C901" s="102">
        <f t="shared" si="83"/>
        <v>0</v>
      </c>
      <c r="D901" s="102">
        <f t="shared" si="78"/>
        <v>0</v>
      </c>
      <c r="E901" s="102">
        <f t="shared" si="79"/>
        <v>0</v>
      </c>
      <c r="F901" s="102">
        <f t="shared" si="80"/>
        <v>0</v>
      </c>
      <c r="G901" s="102">
        <f t="shared" si="81"/>
        <v>0</v>
      </c>
    </row>
    <row r="902" spans="1:7">
      <c r="A902" s="102">
        <v>894</v>
      </c>
      <c r="B902" s="102">
        <f t="shared" si="82"/>
        <v>0</v>
      </c>
      <c r="C902" s="102">
        <f t="shared" si="83"/>
        <v>0</v>
      </c>
      <c r="D902" s="102">
        <f t="shared" si="78"/>
        <v>0</v>
      </c>
      <c r="E902" s="102">
        <f t="shared" si="79"/>
        <v>0</v>
      </c>
      <c r="F902" s="102">
        <f t="shared" si="80"/>
        <v>0</v>
      </c>
      <c r="G902" s="102">
        <f t="shared" si="81"/>
        <v>0</v>
      </c>
    </row>
    <row r="903" spans="1:7">
      <c r="A903" s="102">
        <v>895</v>
      </c>
      <c r="B903" s="102">
        <f t="shared" si="82"/>
        <v>0</v>
      </c>
      <c r="C903" s="102">
        <f t="shared" si="83"/>
        <v>0</v>
      </c>
      <c r="D903" s="102">
        <f t="shared" si="78"/>
        <v>0</v>
      </c>
      <c r="E903" s="102">
        <f t="shared" si="79"/>
        <v>0</v>
      </c>
      <c r="F903" s="102">
        <f t="shared" si="80"/>
        <v>0</v>
      </c>
      <c r="G903" s="102">
        <f t="shared" si="81"/>
        <v>0</v>
      </c>
    </row>
    <row r="904" spans="1:7">
      <c r="A904" s="102">
        <v>896</v>
      </c>
      <c r="B904" s="102">
        <f t="shared" si="82"/>
        <v>0</v>
      </c>
      <c r="C904" s="102">
        <f t="shared" si="83"/>
        <v>0</v>
      </c>
      <c r="D904" s="102">
        <f t="shared" ref="D904:D967" si="84">IF(D$6,HYPGEOMDIST($A904,$A$5,D$4,$A$2),#N/A)</f>
        <v>0</v>
      </c>
      <c r="E904" s="102">
        <f t="shared" ref="E904:E967" si="85">IF(E$6,NORMDIST($A904,$A$5*D$4/$A$2,SQRT( $A$5*D$4/$A$2*($A$2-D$4)/$A$2*($A$2-$A$5)/($A$2-1)),FALSE),#N/A)</f>
        <v>0</v>
      </c>
      <c r="F904" s="102">
        <f t="shared" ref="F904:F967" si="86">IF(F$6,HYPGEOMDIST($A904,$A$5,F$4,$A$2),#N/A)</f>
        <v>0</v>
      </c>
      <c r="G904" s="102">
        <f t="shared" ref="G904:G967" si="87">IF(G$6,NORMDIST($A904,$A$5*F$4/$A$2,SQRT( $A$5*F$4/$A$2*($A$2-F$4)/$A$2*($A$2-$A$5)/($A$2-1)),FALSE),#N/A)</f>
        <v>0</v>
      </c>
    </row>
    <row r="905" spans="1:7">
      <c r="A905" s="102">
        <v>897</v>
      </c>
      <c r="B905" s="102">
        <f t="shared" ref="B905:B968" si="88">IF(B$6,HYPGEOMDIST($A905,$A$5,B$4,$A$2),#N/A)</f>
        <v>0</v>
      </c>
      <c r="C905" s="102">
        <f t="shared" ref="C905:C968" si="89">IF(C$6,NORMDIST($A905,$A$5*B$4/$A$2,SQRT( $A$5*B$4/$A$2*($A$2-B$4)/$A$2*($A$2-$A$5)/($A$2-1)),FALSE),#N/A)</f>
        <v>0</v>
      </c>
      <c r="D905" s="102">
        <f t="shared" si="84"/>
        <v>0</v>
      </c>
      <c r="E905" s="102">
        <f t="shared" si="85"/>
        <v>0</v>
      </c>
      <c r="F905" s="102">
        <f t="shared" si="86"/>
        <v>0</v>
      </c>
      <c r="G905" s="102">
        <f t="shared" si="87"/>
        <v>0</v>
      </c>
    </row>
    <row r="906" spans="1:7">
      <c r="A906" s="102">
        <v>898</v>
      </c>
      <c r="B906" s="102">
        <f t="shared" si="88"/>
        <v>0</v>
      </c>
      <c r="C906" s="102">
        <f t="shared" si="89"/>
        <v>0</v>
      </c>
      <c r="D906" s="102">
        <f t="shared" si="84"/>
        <v>0</v>
      </c>
      <c r="E906" s="102">
        <f t="shared" si="85"/>
        <v>0</v>
      </c>
      <c r="F906" s="102">
        <f t="shared" si="86"/>
        <v>0</v>
      </c>
      <c r="G906" s="102">
        <f t="shared" si="87"/>
        <v>0</v>
      </c>
    </row>
    <row r="907" spans="1:7">
      <c r="A907" s="102">
        <v>899</v>
      </c>
      <c r="B907" s="102">
        <f t="shared" si="88"/>
        <v>0</v>
      </c>
      <c r="C907" s="102">
        <f t="shared" si="89"/>
        <v>0</v>
      </c>
      <c r="D907" s="102">
        <f t="shared" si="84"/>
        <v>0</v>
      </c>
      <c r="E907" s="102">
        <f t="shared" si="85"/>
        <v>0</v>
      </c>
      <c r="F907" s="102">
        <f t="shared" si="86"/>
        <v>0</v>
      </c>
      <c r="G907" s="102">
        <f t="shared" si="87"/>
        <v>0</v>
      </c>
    </row>
    <row r="908" spans="1:7">
      <c r="A908" s="102">
        <v>900</v>
      </c>
      <c r="B908" s="102">
        <f t="shared" si="88"/>
        <v>0</v>
      </c>
      <c r="C908" s="102">
        <f t="shared" si="89"/>
        <v>0</v>
      </c>
      <c r="D908" s="102">
        <f t="shared" si="84"/>
        <v>0</v>
      </c>
      <c r="E908" s="102">
        <f t="shared" si="85"/>
        <v>0</v>
      </c>
      <c r="F908" s="102">
        <f t="shared" si="86"/>
        <v>0</v>
      </c>
      <c r="G908" s="102">
        <f t="shared" si="87"/>
        <v>0</v>
      </c>
    </row>
    <row r="909" spans="1:7">
      <c r="A909" s="102">
        <v>901</v>
      </c>
      <c r="B909" s="102">
        <f t="shared" si="88"/>
        <v>0</v>
      </c>
      <c r="C909" s="102">
        <f t="shared" si="89"/>
        <v>0</v>
      </c>
      <c r="D909" s="102">
        <f t="shared" si="84"/>
        <v>0</v>
      </c>
      <c r="E909" s="102">
        <f t="shared" si="85"/>
        <v>0</v>
      </c>
      <c r="F909" s="102">
        <f t="shared" si="86"/>
        <v>0</v>
      </c>
      <c r="G909" s="102">
        <f t="shared" si="87"/>
        <v>0</v>
      </c>
    </row>
    <row r="910" spans="1:7">
      <c r="A910" s="102">
        <v>902</v>
      </c>
      <c r="B910" s="102">
        <f t="shared" si="88"/>
        <v>0</v>
      </c>
      <c r="C910" s="102">
        <f t="shared" si="89"/>
        <v>0</v>
      </c>
      <c r="D910" s="102">
        <f t="shared" si="84"/>
        <v>0</v>
      </c>
      <c r="E910" s="102">
        <f t="shared" si="85"/>
        <v>0</v>
      </c>
      <c r="F910" s="102">
        <f t="shared" si="86"/>
        <v>0</v>
      </c>
      <c r="G910" s="102">
        <f t="shared" si="87"/>
        <v>0</v>
      </c>
    </row>
    <row r="911" spans="1:7">
      <c r="A911" s="102">
        <v>903</v>
      </c>
      <c r="B911" s="102">
        <f t="shared" si="88"/>
        <v>0</v>
      </c>
      <c r="C911" s="102">
        <f t="shared" si="89"/>
        <v>0</v>
      </c>
      <c r="D911" s="102">
        <f t="shared" si="84"/>
        <v>0</v>
      </c>
      <c r="E911" s="102">
        <f t="shared" si="85"/>
        <v>0</v>
      </c>
      <c r="F911" s="102">
        <f t="shared" si="86"/>
        <v>0</v>
      </c>
      <c r="G911" s="102">
        <f t="shared" si="87"/>
        <v>0</v>
      </c>
    </row>
    <row r="912" spans="1:7">
      <c r="A912" s="102">
        <v>904</v>
      </c>
      <c r="B912" s="102">
        <f t="shared" si="88"/>
        <v>0</v>
      </c>
      <c r="C912" s="102">
        <f t="shared" si="89"/>
        <v>0</v>
      </c>
      <c r="D912" s="102">
        <f t="shared" si="84"/>
        <v>0</v>
      </c>
      <c r="E912" s="102">
        <f t="shared" si="85"/>
        <v>0</v>
      </c>
      <c r="F912" s="102">
        <f t="shared" si="86"/>
        <v>0</v>
      </c>
      <c r="G912" s="102">
        <f t="shared" si="87"/>
        <v>0</v>
      </c>
    </row>
    <row r="913" spans="1:7">
      <c r="A913" s="102">
        <v>905</v>
      </c>
      <c r="B913" s="102">
        <f t="shared" si="88"/>
        <v>0</v>
      </c>
      <c r="C913" s="102">
        <f t="shared" si="89"/>
        <v>0</v>
      </c>
      <c r="D913" s="102">
        <f t="shared" si="84"/>
        <v>0</v>
      </c>
      <c r="E913" s="102">
        <f t="shared" si="85"/>
        <v>0</v>
      </c>
      <c r="F913" s="102">
        <f t="shared" si="86"/>
        <v>0</v>
      </c>
      <c r="G913" s="102">
        <f t="shared" si="87"/>
        <v>0</v>
      </c>
    </row>
    <row r="914" spans="1:7">
      <c r="A914" s="102">
        <v>906</v>
      </c>
      <c r="B914" s="102">
        <f t="shared" si="88"/>
        <v>0</v>
      </c>
      <c r="C914" s="102">
        <f t="shared" si="89"/>
        <v>0</v>
      </c>
      <c r="D914" s="102">
        <f t="shared" si="84"/>
        <v>0</v>
      </c>
      <c r="E914" s="102">
        <f t="shared" si="85"/>
        <v>0</v>
      </c>
      <c r="F914" s="102">
        <f t="shared" si="86"/>
        <v>0</v>
      </c>
      <c r="G914" s="102">
        <f t="shared" si="87"/>
        <v>0</v>
      </c>
    </row>
    <row r="915" spans="1:7">
      <c r="A915" s="102">
        <v>907</v>
      </c>
      <c r="B915" s="102">
        <f t="shared" si="88"/>
        <v>0</v>
      </c>
      <c r="C915" s="102">
        <f t="shared" si="89"/>
        <v>0</v>
      </c>
      <c r="D915" s="102">
        <f t="shared" si="84"/>
        <v>0</v>
      </c>
      <c r="E915" s="102">
        <f t="shared" si="85"/>
        <v>0</v>
      </c>
      <c r="F915" s="102">
        <f t="shared" si="86"/>
        <v>0</v>
      </c>
      <c r="G915" s="102">
        <f t="shared" si="87"/>
        <v>0</v>
      </c>
    </row>
    <row r="916" spans="1:7">
      <c r="A916" s="102">
        <v>908</v>
      </c>
      <c r="B916" s="102">
        <f t="shared" si="88"/>
        <v>0</v>
      </c>
      <c r="C916" s="102">
        <f t="shared" si="89"/>
        <v>0</v>
      </c>
      <c r="D916" s="102">
        <f t="shared" si="84"/>
        <v>0</v>
      </c>
      <c r="E916" s="102">
        <f t="shared" si="85"/>
        <v>0</v>
      </c>
      <c r="F916" s="102">
        <f t="shared" si="86"/>
        <v>0</v>
      </c>
      <c r="G916" s="102">
        <f t="shared" si="87"/>
        <v>0</v>
      </c>
    </row>
    <row r="917" spans="1:7">
      <c r="A917" s="102">
        <v>909</v>
      </c>
      <c r="B917" s="102">
        <f t="shared" si="88"/>
        <v>0</v>
      </c>
      <c r="C917" s="102">
        <f t="shared" si="89"/>
        <v>0</v>
      </c>
      <c r="D917" s="102">
        <f t="shared" si="84"/>
        <v>0</v>
      </c>
      <c r="E917" s="102">
        <f t="shared" si="85"/>
        <v>0</v>
      </c>
      <c r="F917" s="102">
        <f t="shared" si="86"/>
        <v>0</v>
      </c>
      <c r="G917" s="102">
        <f t="shared" si="87"/>
        <v>0</v>
      </c>
    </row>
    <row r="918" spans="1:7">
      <c r="A918" s="102">
        <v>910</v>
      </c>
      <c r="B918" s="102">
        <f t="shared" si="88"/>
        <v>0</v>
      </c>
      <c r="C918" s="102">
        <f t="shared" si="89"/>
        <v>0</v>
      </c>
      <c r="D918" s="102">
        <f t="shared" si="84"/>
        <v>0</v>
      </c>
      <c r="E918" s="102">
        <f t="shared" si="85"/>
        <v>0</v>
      </c>
      <c r="F918" s="102">
        <f t="shared" si="86"/>
        <v>0</v>
      </c>
      <c r="G918" s="102">
        <f t="shared" si="87"/>
        <v>0</v>
      </c>
    </row>
    <row r="919" spans="1:7">
      <c r="A919" s="102">
        <v>911</v>
      </c>
      <c r="B919" s="102">
        <f t="shared" si="88"/>
        <v>0</v>
      </c>
      <c r="C919" s="102">
        <f t="shared" si="89"/>
        <v>0</v>
      </c>
      <c r="D919" s="102">
        <f t="shared" si="84"/>
        <v>0</v>
      </c>
      <c r="E919" s="102">
        <f t="shared" si="85"/>
        <v>0</v>
      </c>
      <c r="F919" s="102">
        <f t="shared" si="86"/>
        <v>0</v>
      </c>
      <c r="G919" s="102">
        <f t="shared" si="87"/>
        <v>0</v>
      </c>
    </row>
    <row r="920" spans="1:7">
      <c r="A920" s="102">
        <v>912</v>
      </c>
      <c r="B920" s="102">
        <f t="shared" si="88"/>
        <v>0</v>
      </c>
      <c r="C920" s="102">
        <f t="shared" si="89"/>
        <v>0</v>
      </c>
      <c r="D920" s="102">
        <f t="shared" si="84"/>
        <v>0</v>
      </c>
      <c r="E920" s="102">
        <f t="shared" si="85"/>
        <v>0</v>
      </c>
      <c r="F920" s="102">
        <f t="shared" si="86"/>
        <v>0</v>
      </c>
      <c r="G920" s="102">
        <f t="shared" si="87"/>
        <v>0</v>
      </c>
    </row>
    <row r="921" spans="1:7">
      <c r="A921" s="102">
        <v>913</v>
      </c>
      <c r="B921" s="102">
        <f t="shared" si="88"/>
        <v>0</v>
      </c>
      <c r="C921" s="102">
        <f t="shared" si="89"/>
        <v>0</v>
      </c>
      <c r="D921" s="102">
        <f t="shared" si="84"/>
        <v>0</v>
      </c>
      <c r="E921" s="102">
        <f t="shared" si="85"/>
        <v>0</v>
      </c>
      <c r="F921" s="102">
        <f t="shared" si="86"/>
        <v>0</v>
      </c>
      <c r="G921" s="102">
        <f t="shared" si="87"/>
        <v>0</v>
      </c>
    </row>
    <row r="922" spans="1:7">
      <c r="A922" s="102">
        <v>914</v>
      </c>
      <c r="B922" s="102">
        <f t="shared" si="88"/>
        <v>0</v>
      </c>
      <c r="C922" s="102">
        <f t="shared" si="89"/>
        <v>0</v>
      </c>
      <c r="D922" s="102">
        <f t="shared" si="84"/>
        <v>0</v>
      </c>
      <c r="E922" s="102">
        <f t="shared" si="85"/>
        <v>0</v>
      </c>
      <c r="F922" s="102">
        <f t="shared" si="86"/>
        <v>0</v>
      </c>
      <c r="G922" s="102">
        <f t="shared" si="87"/>
        <v>0</v>
      </c>
    </row>
    <row r="923" spans="1:7">
      <c r="A923" s="102">
        <v>915</v>
      </c>
      <c r="B923" s="102">
        <f t="shared" si="88"/>
        <v>0</v>
      </c>
      <c r="C923" s="102">
        <f t="shared" si="89"/>
        <v>0</v>
      </c>
      <c r="D923" s="102">
        <f t="shared" si="84"/>
        <v>0</v>
      </c>
      <c r="E923" s="102">
        <f t="shared" si="85"/>
        <v>0</v>
      </c>
      <c r="F923" s="102">
        <f t="shared" si="86"/>
        <v>0</v>
      </c>
      <c r="G923" s="102">
        <f t="shared" si="87"/>
        <v>0</v>
      </c>
    </row>
    <row r="924" spans="1:7">
      <c r="A924" s="102">
        <v>916</v>
      </c>
      <c r="B924" s="102">
        <f t="shared" si="88"/>
        <v>0</v>
      </c>
      <c r="C924" s="102">
        <f t="shared" si="89"/>
        <v>0</v>
      </c>
      <c r="D924" s="102">
        <f t="shared" si="84"/>
        <v>0</v>
      </c>
      <c r="E924" s="102">
        <f t="shared" si="85"/>
        <v>0</v>
      </c>
      <c r="F924" s="102">
        <f t="shared" si="86"/>
        <v>0</v>
      </c>
      <c r="G924" s="102">
        <f t="shared" si="87"/>
        <v>0</v>
      </c>
    </row>
    <row r="925" spans="1:7">
      <c r="A925" s="102">
        <v>917</v>
      </c>
      <c r="B925" s="102">
        <f t="shared" si="88"/>
        <v>0</v>
      </c>
      <c r="C925" s="102">
        <f t="shared" si="89"/>
        <v>0</v>
      </c>
      <c r="D925" s="102">
        <f t="shared" si="84"/>
        <v>0</v>
      </c>
      <c r="E925" s="102">
        <f t="shared" si="85"/>
        <v>0</v>
      </c>
      <c r="F925" s="102">
        <f t="shared" si="86"/>
        <v>0</v>
      </c>
      <c r="G925" s="102">
        <f t="shared" si="87"/>
        <v>0</v>
      </c>
    </row>
    <row r="926" spans="1:7">
      <c r="A926" s="102">
        <v>918</v>
      </c>
      <c r="B926" s="102">
        <f t="shared" si="88"/>
        <v>0</v>
      </c>
      <c r="C926" s="102">
        <f t="shared" si="89"/>
        <v>0</v>
      </c>
      <c r="D926" s="102">
        <f t="shared" si="84"/>
        <v>0</v>
      </c>
      <c r="E926" s="102">
        <f t="shared" si="85"/>
        <v>0</v>
      </c>
      <c r="F926" s="102">
        <f t="shared" si="86"/>
        <v>0</v>
      </c>
      <c r="G926" s="102">
        <f t="shared" si="87"/>
        <v>0</v>
      </c>
    </row>
    <row r="927" spans="1:7">
      <c r="A927" s="102">
        <v>919</v>
      </c>
      <c r="B927" s="102">
        <f t="shared" si="88"/>
        <v>0</v>
      </c>
      <c r="C927" s="102">
        <f t="shared" si="89"/>
        <v>0</v>
      </c>
      <c r="D927" s="102">
        <f t="shared" si="84"/>
        <v>0</v>
      </c>
      <c r="E927" s="102">
        <f t="shared" si="85"/>
        <v>0</v>
      </c>
      <c r="F927" s="102">
        <f t="shared" si="86"/>
        <v>0</v>
      </c>
      <c r="G927" s="102">
        <f t="shared" si="87"/>
        <v>0</v>
      </c>
    </row>
    <row r="928" spans="1:7">
      <c r="A928" s="102">
        <v>920</v>
      </c>
      <c r="B928" s="102">
        <f t="shared" si="88"/>
        <v>0</v>
      </c>
      <c r="C928" s="102">
        <f t="shared" si="89"/>
        <v>0</v>
      </c>
      <c r="D928" s="102">
        <f t="shared" si="84"/>
        <v>0</v>
      </c>
      <c r="E928" s="102">
        <f t="shared" si="85"/>
        <v>0</v>
      </c>
      <c r="F928" s="102">
        <f t="shared" si="86"/>
        <v>0</v>
      </c>
      <c r="G928" s="102">
        <f t="shared" si="87"/>
        <v>0</v>
      </c>
    </row>
    <row r="929" spans="1:7">
      <c r="A929" s="102">
        <v>921</v>
      </c>
      <c r="B929" s="102">
        <f t="shared" si="88"/>
        <v>0</v>
      </c>
      <c r="C929" s="102">
        <f t="shared" si="89"/>
        <v>0</v>
      </c>
      <c r="D929" s="102">
        <f t="shared" si="84"/>
        <v>0</v>
      </c>
      <c r="E929" s="102">
        <f t="shared" si="85"/>
        <v>0</v>
      </c>
      <c r="F929" s="102">
        <f t="shared" si="86"/>
        <v>0</v>
      </c>
      <c r="G929" s="102">
        <f t="shared" si="87"/>
        <v>0</v>
      </c>
    </row>
    <row r="930" spans="1:7">
      <c r="A930" s="102">
        <v>922</v>
      </c>
      <c r="B930" s="102">
        <f t="shared" si="88"/>
        <v>0</v>
      </c>
      <c r="C930" s="102">
        <f t="shared" si="89"/>
        <v>0</v>
      </c>
      <c r="D930" s="102">
        <f t="shared" si="84"/>
        <v>0</v>
      </c>
      <c r="E930" s="102">
        <f t="shared" si="85"/>
        <v>0</v>
      </c>
      <c r="F930" s="102">
        <f t="shared" si="86"/>
        <v>0</v>
      </c>
      <c r="G930" s="102">
        <f t="shared" si="87"/>
        <v>0</v>
      </c>
    </row>
    <row r="931" spans="1:7">
      <c r="A931" s="102">
        <v>923</v>
      </c>
      <c r="B931" s="102">
        <f t="shared" si="88"/>
        <v>0</v>
      </c>
      <c r="C931" s="102">
        <f t="shared" si="89"/>
        <v>0</v>
      </c>
      <c r="D931" s="102">
        <f t="shared" si="84"/>
        <v>0</v>
      </c>
      <c r="E931" s="102">
        <f t="shared" si="85"/>
        <v>0</v>
      </c>
      <c r="F931" s="102">
        <f t="shared" si="86"/>
        <v>0</v>
      </c>
      <c r="G931" s="102">
        <f t="shared" si="87"/>
        <v>0</v>
      </c>
    </row>
    <row r="932" spans="1:7">
      <c r="A932" s="102">
        <v>924</v>
      </c>
      <c r="B932" s="102">
        <f t="shared" si="88"/>
        <v>0</v>
      </c>
      <c r="C932" s="102">
        <f t="shared" si="89"/>
        <v>0</v>
      </c>
      <c r="D932" s="102">
        <f t="shared" si="84"/>
        <v>0</v>
      </c>
      <c r="E932" s="102">
        <f t="shared" si="85"/>
        <v>0</v>
      </c>
      <c r="F932" s="102">
        <f t="shared" si="86"/>
        <v>0</v>
      </c>
      <c r="G932" s="102">
        <f t="shared" si="87"/>
        <v>0</v>
      </c>
    </row>
    <row r="933" spans="1:7">
      <c r="A933" s="102">
        <v>925</v>
      </c>
      <c r="B933" s="102">
        <f t="shared" si="88"/>
        <v>0</v>
      </c>
      <c r="C933" s="102">
        <f t="shared" si="89"/>
        <v>0</v>
      </c>
      <c r="D933" s="102">
        <f t="shared" si="84"/>
        <v>0</v>
      </c>
      <c r="E933" s="102">
        <f t="shared" si="85"/>
        <v>0</v>
      </c>
      <c r="F933" s="102">
        <f t="shared" si="86"/>
        <v>0</v>
      </c>
      <c r="G933" s="102">
        <f t="shared" si="87"/>
        <v>0</v>
      </c>
    </row>
    <row r="934" spans="1:7">
      <c r="A934" s="102">
        <v>926</v>
      </c>
      <c r="B934" s="102">
        <f t="shared" si="88"/>
        <v>0</v>
      </c>
      <c r="C934" s="102">
        <f t="shared" si="89"/>
        <v>0</v>
      </c>
      <c r="D934" s="102">
        <f t="shared" si="84"/>
        <v>0</v>
      </c>
      <c r="E934" s="102">
        <f t="shared" si="85"/>
        <v>0</v>
      </c>
      <c r="F934" s="102">
        <f t="shared" si="86"/>
        <v>0</v>
      </c>
      <c r="G934" s="102">
        <f t="shared" si="87"/>
        <v>0</v>
      </c>
    </row>
    <row r="935" spans="1:7">
      <c r="A935" s="102">
        <v>927</v>
      </c>
      <c r="B935" s="102">
        <f t="shared" si="88"/>
        <v>0</v>
      </c>
      <c r="C935" s="102">
        <f t="shared" si="89"/>
        <v>0</v>
      </c>
      <c r="D935" s="102">
        <f t="shared" si="84"/>
        <v>0</v>
      </c>
      <c r="E935" s="102">
        <f t="shared" si="85"/>
        <v>0</v>
      </c>
      <c r="F935" s="102">
        <f t="shared" si="86"/>
        <v>0</v>
      </c>
      <c r="G935" s="102">
        <f t="shared" si="87"/>
        <v>0</v>
      </c>
    </row>
    <row r="936" spans="1:7">
      <c r="A936" s="102">
        <v>928</v>
      </c>
      <c r="B936" s="102">
        <f t="shared" si="88"/>
        <v>0</v>
      </c>
      <c r="C936" s="102">
        <f t="shared" si="89"/>
        <v>0</v>
      </c>
      <c r="D936" s="102">
        <f t="shared" si="84"/>
        <v>0</v>
      </c>
      <c r="E936" s="102">
        <f t="shared" si="85"/>
        <v>0</v>
      </c>
      <c r="F936" s="102">
        <f t="shared" si="86"/>
        <v>0</v>
      </c>
      <c r="G936" s="102">
        <f t="shared" si="87"/>
        <v>0</v>
      </c>
    </row>
    <row r="937" spans="1:7">
      <c r="A937" s="102">
        <v>929</v>
      </c>
      <c r="B937" s="102">
        <f t="shared" si="88"/>
        <v>0</v>
      </c>
      <c r="C937" s="102">
        <f t="shared" si="89"/>
        <v>0</v>
      </c>
      <c r="D937" s="102">
        <f t="shared" si="84"/>
        <v>0</v>
      </c>
      <c r="E937" s="102">
        <f t="shared" si="85"/>
        <v>0</v>
      </c>
      <c r="F937" s="102">
        <f t="shared" si="86"/>
        <v>0</v>
      </c>
      <c r="G937" s="102">
        <f t="shared" si="87"/>
        <v>0</v>
      </c>
    </row>
    <row r="938" spans="1:7">
      <c r="A938" s="102">
        <v>930</v>
      </c>
      <c r="B938" s="102">
        <f t="shared" si="88"/>
        <v>0</v>
      </c>
      <c r="C938" s="102">
        <f t="shared" si="89"/>
        <v>0</v>
      </c>
      <c r="D938" s="102">
        <f t="shared" si="84"/>
        <v>0</v>
      </c>
      <c r="E938" s="102">
        <f t="shared" si="85"/>
        <v>0</v>
      </c>
      <c r="F938" s="102">
        <f t="shared" si="86"/>
        <v>0</v>
      </c>
      <c r="G938" s="102">
        <f t="shared" si="87"/>
        <v>0</v>
      </c>
    </row>
    <row r="939" spans="1:7">
      <c r="A939" s="102">
        <v>931</v>
      </c>
      <c r="B939" s="102">
        <f t="shared" si="88"/>
        <v>0</v>
      </c>
      <c r="C939" s="102">
        <f t="shared" si="89"/>
        <v>0</v>
      </c>
      <c r="D939" s="102">
        <f t="shared" si="84"/>
        <v>0</v>
      </c>
      <c r="E939" s="102">
        <f t="shared" si="85"/>
        <v>0</v>
      </c>
      <c r="F939" s="102">
        <f t="shared" si="86"/>
        <v>0</v>
      </c>
      <c r="G939" s="102">
        <f t="shared" si="87"/>
        <v>0</v>
      </c>
    </row>
    <row r="940" spans="1:7">
      <c r="A940" s="102">
        <v>932</v>
      </c>
      <c r="B940" s="102">
        <f t="shared" si="88"/>
        <v>0</v>
      </c>
      <c r="C940" s="102">
        <f t="shared" si="89"/>
        <v>0</v>
      </c>
      <c r="D940" s="102">
        <f t="shared" si="84"/>
        <v>0</v>
      </c>
      <c r="E940" s="102">
        <f t="shared" si="85"/>
        <v>0</v>
      </c>
      <c r="F940" s="102">
        <f t="shared" si="86"/>
        <v>0</v>
      </c>
      <c r="G940" s="102">
        <f t="shared" si="87"/>
        <v>0</v>
      </c>
    </row>
    <row r="941" spans="1:7">
      <c r="A941" s="102">
        <v>933</v>
      </c>
      <c r="B941" s="102">
        <f t="shared" si="88"/>
        <v>0</v>
      </c>
      <c r="C941" s="102">
        <f t="shared" si="89"/>
        <v>0</v>
      </c>
      <c r="D941" s="102">
        <f t="shared" si="84"/>
        <v>0</v>
      </c>
      <c r="E941" s="102">
        <f t="shared" si="85"/>
        <v>0</v>
      </c>
      <c r="F941" s="102">
        <f t="shared" si="86"/>
        <v>0</v>
      </c>
      <c r="G941" s="102">
        <f t="shared" si="87"/>
        <v>0</v>
      </c>
    </row>
    <row r="942" spans="1:7">
      <c r="A942" s="102">
        <v>934</v>
      </c>
      <c r="B942" s="102">
        <f t="shared" si="88"/>
        <v>0</v>
      </c>
      <c r="C942" s="102">
        <f t="shared" si="89"/>
        <v>0</v>
      </c>
      <c r="D942" s="102">
        <f t="shared" si="84"/>
        <v>0</v>
      </c>
      <c r="E942" s="102">
        <f t="shared" si="85"/>
        <v>0</v>
      </c>
      <c r="F942" s="102">
        <f t="shared" si="86"/>
        <v>0</v>
      </c>
      <c r="G942" s="102">
        <f t="shared" si="87"/>
        <v>0</v>
      </c>
    </row>
    <row r="943" spans="1:7">
      <c r="A943" s="102">
        <v>935</v>
      </c>
      <c r="B943" s="102">
        <f t="shared" si="88"/>
        <v>0</v>
      </c>
      <c r="C943" s="102">
        <f t="shared" si="89"/>
        <v>0</v>
      </c>
      <c r="D943" s="102">
        <f t="shared" si="84"/>
        <v>0</v>
      </c>
      <c r="E943" s="102">
        <f t="shared" si="85"/>
        <v>0</v>
      </c>
      <c r="F943" s="102">
        <f t="shared" si="86"/>
        <v>0</v>
      </c>
      <c r="G943" s="102">
        <f t="shared" si="87"/>
        <v>0</v>
      </c>
    </row>
    <row r="944" spans="1:7">
      <c r="A944" s="102">
        <v>936</v>
      </c>
      <c r="B944" s="102">
        <f t="shared" si="88"/>
        <v>0</v>
      </c>
      <c r="C944" s="102">
        <f t="shared" si="89"/>
        <v>0</v>
      </c>
      <c r="D944" s="102">
        <f t="shared" si="84"/>
        <v>0</v>
      </c>
      <c r="E944" s="102">
        <f t="shared" si="85"/>
        <v>0</v>
      </c>
      <c r="F944" s="102">
        <f t="shared" si="86"/>
        <v>0</v>
      </c>
      <c r="G944" s="102">
        <f t="shared" si="87"/>
        <v>0</v>
      </c>
    </row>
    <row r="945" spans="1:7">
      <c r="A945" s="102">
        <v>937</v>
      </c>
      <c r="B945" s="102">
        <f t="shared" si="88"/>
        <v>0</v>
      </c>
      <c r="C945" s="102">
        <f t="shared" si="89"/>
        <v>0</v>
      </c>
      <c r="D945" s="102">
        <f t="shared" si="84"/>
        <v>0</v>
      </c>
      <c r="E945" s="102">
        <f t="shared" si="85"/>
        <v>0</v>
      </c>
      <c r="F945" s="102">
        <f t="shared" si="86"/>
        <v>0</v>
      </c>
      <c r="G945" s="102">
        <f t="shared" si="87"/>
        <v>0</v>
      </c>
    </row>
    <row r="946" spans="1:7">
      <c r="A946" s="102">
        <v>938</v>
      </c>
      <c r="B946" s="102">
        <f t="shared" si="88"/>
        <v>0</v>
      </c>
      <c r="C946" s="102">
        <f t="shared" si="89"/>
        <v>0</v>
      </c>
      <c r="D946" s="102">
        <f t="shared" si="84"/>
        <v>0</v>
      </c>
      <c r="E946" s="102">
        <f t="shared" si="85"/>
        <v>0</v>
      </c>
      <c r="F946" s="102">
        <f t="shared" si="86"/>
        <v>0</v>
      </c>
      <c r="G946" s="102">
        <f t="shared" si="87"/>
        <v>0</v>
      </c>
    </row>
    <row r="947" spans="1:7">
      <c r="A947" s="102">
        <v>939</v>
      </c>
      <c r="B947" s="102">
        <f t="shared" si="88"/>
        <v>0</v>
      </c>
      <c r="C947" s="102">
        <f t="shared" si="89"/>
        <v>0</v>
      </c>
      <c r="D947" s="102">
        <f t="shared" si="84"/>
        <v>0</v>
      </c>
      <c r="E947" s="102">
        <f t="shared" si="85"/>
        <v>0</v>
      </c>
      <c r="F947" s="102">
        <f t="shared" si="86"/>
        <v>0</v>
      </c>
      <c r="G947" s="102">
        <f t="shared" si="87"/>
        <v>0</v>
      </c>
    </row>
    <row r="948" spans="1:7">
      <c r="A948" s="102">
        <v>940</v>
      </c>
      <c r="B948" s="102">
        <f t="shared" si="88"/>
        <v>0</v>
      </c>
      <c r="C948" s="102">
        <f t="shared" si="89"/>
        <v>0</v>
      </c>
      <c r="D948" s="102">
        <f t="shared" si="84"/>
        <v>0</v>
      </c>
      <c r="E948" s="102">
        <f t="shared" si="85"/>
        <v>0</v>
      </c>
      <c r="F948" s="102">
        <f t="shared" si="86"/>
        <v>0</v>
      </c>
      <c r="G948" s="102">
        <f t="shared" si="87"/>
        <v>0</v>
      </c>
    </row>
    <row r="949" spans="1:7">
      <c r="A949" s="102">
        <v>941</v>
      </c>
      <c r="B949" s="102">
        <f t="shared" si="88"/>
        <v>0</v>
      </c>
      <c r="C949" s="102">
        <f t="shared" si="89"/>
        <v>0</v>
      </c>
      <c r="D949" s="102">
        <f t="shared" si="84"/>
        <v>0</v>
      </c>
      <c r="E949" s="102">
        <f t="shared" si="85"/>
        <v>0</v>
      </c>
      <c r="F949" s="102">
        <f t="shared" si="86"/>
        <v>0</v>
      </c>
      <c r="G949" s="102">
        <f t="shared" si="87"/>
        <v>0</v>
      </c>
    </row>
    <row r="950" spans="1:7">
      <c r="A950" s="102">
        <v>942</v>
      </c>
      <c r="B950" s="102">
        <f t="shared" si="88"/>
        <v>0</v>
      </c>
      <c r="C950" s="102">
        <f t="shared" si="89"/>
        <v>0</v>
      </c>
      <c r="D950" s="102">
        <f t="shared" si="84"/>
        <v>0</v>
      </c>
      <c r="E950" s="102">
        <f t="shared" si="85"/>
        <v>0</v>
      </c>
      <c r="F950" s="102">
        <f t="shared" si="86"/>
        <v>0</v>
      </c>
      <c r="G950" s="102">
        <f t="shared" si="87"/>
        <v>0</v>
      </c>
    </row>
    <row r="951" spans="1:7">
      <c r="A951" s="102">
        <v>943</v>
      </c>
      <c r="B951" s="102">
        <f t="shared" si="88"/>
        <v>0</v>
      </c>
      <c r="C951" s="102">
        <f t="shared" si="89"/>
        <v>0</v>
      </c>
      <c r="D951" s="102">
        <f t="shared" si="84"/>
        <v>0</v>
      </c>
      <c r="E951" s="102">
        <f t="shared" si="85"/>
        <v>0</v>
      </c>
      <c r="F951" s="102">
        <f t="shared" si="86"/>
        <v>0</v>
      </c>
      <c r="G951" s="102">
        <f t="shared" si="87"/>
        <v>0</v>
      </c>
    </row>
    <row r="952" spans="1:7">
      <c r="A952" s="102">
        <v>944</v>
      </c>
      <c r="B952" s="102">
        <f t="shared" si="88"/>
        <v>0</v>
      </c>
      <c r="C952" s="102">
        <f t="shared" si="89"/>
        <v>0</v>
      </c>
      <c r="D952" s="102">
        <f t="shared" si="84"/>
        <v>0</v>
      </c>
      <c r="E952" s="102">
        <f t="shared" si="85"/>
        <v>0</v>
      </c>
      <c r="F952" s="102">
        <f t="shared" si="86"/>
        <v>0</v>
      </c>
      <c r="G952" s="102">
        <f t="shared" si="87"/>
        <v>0</v>
      </c>
    </row>
    <row r="953" spans="1:7">
      <c r="A953" s="102">
        <v>945</v>
      </c>
      <c r="B953" s="102">
        <f t="shared" si="88"/>
        <v>0</v>
      </c>
      <c r="C953" s="102">
        <f t="shared" si="89"/>
        <v>0</v>
      </c>
      <c r="D953" s="102">
        <f t="shared" si="84"/>
        <v>0</v>
      </c>
      <c r="E953" s="102">
        <f t="shared" si="85"/>
        <v>0</v>
      </c>
      <c r="F953" s="102">
        <f t="shared" si="86"/>
        <v>0</v>
      </c>
      <c r="G953" s="102">
        <f t="shared" si="87"/>
        <v>0</v>
      </c>
    </row>
    <row r="954" spans="1:7">
      <c r="A954" s="102">
        <v>946</v>
      </c>
      <c r="B954" s="102">
        <f t="shared" si="88"/>
        <v>0</v>
      </c>
      <c r="C954" s="102">
        <f t="shared" si="89"/>
        <v>0</v>
      </c>
      <c r="D954" s="102">
        <f t="shared" si="84"/>
        <v>0</v>
      </c>
      <c r="E954" s="102">
        <f t="shared" si="85"/>
        <v>0</v>
      </c>
      <c r="F954" s="102">
        <f t="shared" si="86"/>
        <v>0</v>
      </c>
      <c r="G954" s="102">
        <f t="shared" si="87"/>
        <v>0</v>
      </c>
    </row>
    <row r="955" spans="1:7">
      <c r="A955" s="102">
        <v>947</v>
      </c>
      <c r="B955" s="102">
        <f t="shared" si="88"/>
        <v>0</v>
      </c>
      <c r="C955" s="102">
        <f t="shared" si="89"/>
        <v>0</v>
      </c>
      <c r="D955" s="102">
        <f t="shared" si="84"/>
        <v>0</v>
      </c>
      <c r="E955" s="102">
        <f t="shared" si="85"/>
        <v>0</v>
      </c>
      <c r="F955" s="102">
        <f t="shared" si="86"/>
        <v>0</v>
      </c>
      <c r="G955" s="102">
        <f t="shared" si="87"/>
        <v>0</v>
      </c>
    </row>
    <row r="956" spans="1:7">
      <c r="A956" s="102">
        <v>948</v>
      </c>
      <c r="B956" s="102">
        <f t="shared" si="88"/>
        <v>0</v>
      </c>
      <c r="C956" s="102">
        <f t="shared" si="89"/>
        <v>0</v>
      </c>
      <c r="D956" s="102">
        <f t="shared" si="84"/>
        <v>0</v>
      </c>
      <c r="E956" s="102">
        <f t="shared" si="85"/>
        <v>0</v>
      </c>
      <c r="F956" s="102">
        <f t="shared" si="86"/>
        <v>0</v>
      </c>
      <c r="G956" s="102">
        <f t="shared" si="87"/>
        <v>0</v>
      </c>
    </row>
    <row r="957" spans="1:7">
      <c r="A957" s="102">
        <v>949</v>
      </c>
      <c r="B957" s="102">
        <f t="shared" si="88"/>
        <v>0</v>
      </c>
      <c r="C957" s="102">
        <f t="shared" si="89"/>
        <v>0</v>
      </c>
      <c r="D957" s="102">
        <f t="shared" si="84"/>
        <v>0</v>
      </c>
      <c r="E957" s="102">
        <f t="shared" si="85"/>
        <v>0</v>
      </c>
      <c r="F957" s="102">
        <f t="shared" si="86"/>
        <v>0</v>
      </c>
      <c r="G957" s="102">
        <f t="shared" si="87"/>
        <v>0</v>
      </c>
    </row>
    <row r="958" spans="1:7">
      <c r="A958" s="102">
        <v>950</v>
      </c>
      <c r="B958" s="102">
        <f t="shared" si="88"/>
        <v>0</v>
      </c>
      <c r="C958" s="102">
        <f t="shared" si="89"/>
        <v>0</v>
      </c>
      <c r="D958" s="102">
        <f t="shared" si="84"/>
        <v>0</v>
      </c>
      <c r="E958" s="102">
        <f t="shared" si="85"/>
        <v>0</v>
      </c>
      <c r="F958" s="102">
        <f t="shared" si="86"/>
        <v>0</v>
      </c>
      <c r="G958" s="102">
        <f t="shared" si="87"/>
        <v>0</v>
      </c>
    </row>
    <row r="959" spans="1:7">
      <c r="A959" s="102">
        <v>951</v>
      </c>
      <c r="B959" s="102">
        <f t="shared" si="88"/>
        <v>0</v>
      </c>
      <c r="C959" s="102">
        <f t="shared" si="89"/>
        <v>0</v>
      </c>
      <c r="D959" s="102">
        <f t="shared" si="84"/>
        <v>0</v>
      </c>
      <c r="E959" s="102">
        <f t="shared" si="85"/>
        <v>0</v>
      </c>
      <c r="F959" s="102">
        <f t="shared" si="86"/>
        <v>0</v>
      </c>
      <c r="G959" s="102">
        <f t="shared" si="87"/>
        <v>0</v>
      </c>
    </row>
    <row r="960" spans="1:7">
      <c r="A960" s="102">
        <v>952</v>
      </c>
      <c r="B960" s="102">
        <f t="shared" si="88"/>
        <v>0</v>
      </c>
      <c r="C960" s="102">
        <f t="shared" si="89"/>
        <v>0</v>
      </c>
      <c r="D960" s="102">
        <f t="shared" si="84"/>
        <v>0</v>
      </c>
      <c r="E960" s="102">
        <f t="shared" si="85"/>
        <v>0</v>
      </c>
      <c r="F960" s="102">
        <f t="shared" si="86"/>
        <v>0</v>
      </c>
      <c r="G960" s="102">
        <f t="shared" si="87"/>
        <v>0</v>
      </c>
    </row>
    <row r="961" spans="1:7">
      <c r="A961" s="102">
        <v>953</v>
      </c>
      <c r="B961" s="102">
        <f t="shared" si="88"/>
        <v>0</v>
      </c>
      <c r="C961" s="102">
        <f t="shared" si="89"/>
        <v>0</v>
      </c>
      <c r="D961" s="102">
        <f t="shared" si="84"/>
        <v>0</v>
      </c>
      <c r="E961" s="102">
        <f t="shared" si="85"/>
        <v>0</v>
      </c>
      <c r="F961" s="102">
        <f t="shared" si="86"/>
        <v>0</v>
      </c>
      <c r="G961" s="102">
        <f t="shared" si="87"/>
        <v>0</v>
      </c>
    </row>
    <row r="962" spans="1:7">
      <c r="A962" s="102">
        <v>954</v>
      </c>
      <c r="B962" s="102">
        <f t="shared" si="88"/>
        <v>0</v>
      </c>
      <c r="C962" s="102">
        <f t="shared" si="89"/>
        <v>0</v>
      </c>
      <c r="D962" s="102">
        <f t="shared" si="84"/>
        <v>0</v>
      </c>
      <c r="E962" s="102">
        <f t="shared" si="85"/>
        <v>0</v>
      </c>
      <c r="F962" s="102">
        <f t="shared" si="86"/>
        <v>0</v>
      </c>
      <c r="G962" s="102">
        <f t="shared" si="87"/>
        <v>0</v>
      </c>
    </row>
    <row r="963" spans="1:7">
      <c r="A963" s="102">
        <v>955</v>
      </c>
      <c r="B963" s="102">
        <f t="shared" si="88"/>
        <v>0</v>
      </c>
      <c r="C963" s="102">
        <f t="shared" si="89"/>
        <v>0</v>
      </c>
      <c r="D963" s="102">
        <f t="shared" si="84"/>
        <v>0</v>
      </c>
      <c r="E963" s="102">
        <f t="shared" si="85"/>
        <v>0</v>
      </c>
      <c r="F963" s="102">
        <f t="shared" si="86"/>
        <v>0</v>
      </c>
      <c r="G963" s="102">
        <f t="shared" si="87"/>
        <v>0</v>
      </c>
    </row>
    <row r="964" spans="1:7">
      <c r="A964" s="102">
        <v>956</v>
      </c>
      <c r="B964" s="102">
        <f t="shared" si="88"/>
        <v>0</v>
      </c>
      <c r="C964" s="102">
        <f t="shared" si="89"/>
        <v>0</v>
      </c>
      <c r="D964" s="102">
        <f t="shared" si="84"/>
        <v>0</v>
      </c>
      <c r="E964" s="102">
        <f t="shared" si="85"/>
        <v>0</v>
      </c>
      <c r="F964" s="102">
        <f t="shared" si="86"/>
        <v>0</v>
      </c>
      <c r="G964" s="102">
        <f t="shared" si="87"/>
        <v>0</v>
      </c>
    </row>
    <row r="965" spans="1:7">
      <c r="A965" s="102">
        <v>957</v>
      </c>
      <c r="B965" s="102">
        <f t="shared" si="88"/>
        <v>0</v>
      </c>
      <c r="C965" s="102">
        <f t="shared" si="89"/>
        <v>0</v>
      </c>
      <c r="D965" s="102">
        <f t="shared" si="84"/>
        <v>0</v>
      </c>
      <c r="E965" s="102">
        <f t="shared" si="85"/>
        <v>0</v>
      </c>
      <c r="F965" s="102">
        <f t="shared" si="86"/>
        <v>0</v>
      </c>
      <c r="G965" s="102">
        <f t="shared" si="87"/>
        <v>0</v>
      </c>
    </row>
    <row r="966" spans="1:7">
      <c r="A966" s="102">
        <v>958</v>
      </c>
      <c r="B966" s="102">
        <f t="shared" si="88"/>
        <v>0</v>
      </c>
      <c r="C966" s="102">
        <f t="shared" si="89"/>
        <v>0</v>
      </c>
      <c r="D966" s="102">
        <f t="shared" si="84"/>
        <v>0</v>
      </c>
      <c r="E966" s="102">
        <f t="shared" si="85"/>
        <v>0</v>
      </c>
      <c r="F966" s="102">
        <f t="shared" si="86"/>
        <v>0</v>
      </c>
      <c r="G966" s="102">
        <f t="shared" si="87"/>
        <v>0</v>
      </c>
    </row>
    <row r="967" spans="1:7">
      <c r="A967" s="102">
        <v>959</v>
      </c>
      <c r="B967" s="102">
        <f t="shared" si="88"/>
        <v>0</v>
      </c>
      <c r="C967" s="102">
        <f t="shared" si="89"/>
        <v>0</v>
      </c>
      <c r="D967" s="102">
        <f t="shared" si="84"/>
        <v>0</v>
      </c>
      <c r="E967" s="102">
        <f t="shared" si="85"/>
        <v>0</v>
      </c>
      <c r="F967" s="102">
        <f t="shared" si="86"/>
        <v>0</v>
      </c>
      <c r="G967" s="102">
        <f t="shared" si="87"/>
        <v>0</v>
      </c>
    </row>
    <row r="968" spans="1:7">
      <c r="A968" s="102">
        <v>960</v>
      </c>
      <c r="B968" s="102">
        <f t="shared" si="88"/>
        <v>0</v>
      </c>
      <c r="C968" s="102">
        <f t="shared" si="89"/>
        <v>0</v>
      </c>
      <c r="D968" s="102">
        <f t="shared" ref="D968:D1008" si="90">IF(D$6,HYPGEOMDIST($A968,$A$5,D$4,$A$2),#N/A)</f>
        <v>0</v>
      </c>
      <c r="E968" s="102">
        <f t="shared" ref="E968:E1008" si="91">IF(E$6,NORMDIST($A968,$A$5*D$4/$A$2,SQRT( $A$5*D$4/$A$2*($A$2-D$4)/$A$2*($A$2-$A$5)/($A$2-1)),FALSE),#N/A)</f>
        <v>0</v>
      </c>
      <c r="F968" s="102">
        <f t="shared" ref="F968:F1008" si="92">IF(F$6,HYPGEOMDIST($A968,$A$5,F$4,$A$2),#N/A)</f>
        <v>0</v>
      </c>
      <c r="G968" s="102">
        <f t="shared" ref="G968:G1008" si="93">IF(G$6,NORMDIST($A968,$A$5*F$4/$A$2,SQRT( $A$5*F$4/$A$2*($A$2-F$4)/$A$2*($A$2-$A$5)/($A$2-1)),FALSE),#N/A)</f>
        <v>0</v>
      </c>
    </row>
    <row r="969" spans="1:7">
      <c r="A969" s="102">
        <v>961</v>
      </c>
      <c r="B969" s="102">
        <f t="shared" ref="B969:B1008" si="94">IF(B$6,HYPGEOMDIST($A969,$A$5,B$4,$A$2),#N/A)</f>
        <v>0</v>
      </c>
      <c r="C969" s="102">
        <f t="shared" ref="C969:C1008" si="95">IF(C$6,NORMDIST($A969,$A$5*B$4/$A$2,SQRT( $A$5*B$4/$A$2*($A$2-B$4)/$A$2*($A$2-$A$5)/($A$2-1)),FALSE),#N/A)</f>
        <v>0</v>
      </c>
      <c r="D969" s="102">
        <f t="shared" si="90"/>
        <v>0</v>
      </c>
      <c r="E969" s="102">
        <f t="shared" si="91"/>
        <v>0</v>
      </c>
      <c r="F969" s="102">
        <f t="shared" si="92"/>
        <v>0</v>
      </c>
      <c r="G969" s="102">
        <f t="shared" si="93"/>
        <v>0</v>
      </c>
    </row>
    <row r="970" spans="1:7">
      <c r="A970" s="102">
        <v>962</v>
      </c>
      <c r="B970" s="102">
        <f t="shared" si="94"/>
        <v>0</v>
      </c>
      <c r="C970" s="102">
        <f t="shared" si="95"/>
        <v>0</v>
      </c>
      <c r="D970" s="102">
        <f t="shared" si="90"/>
        <v>0</v>
      </c>
      <c r="E970" s="102">
        <f t="shared" si="91"/>
        <v>0</v>
      </c>
      <c r="F970" s="102">
        <f t="shared" si="92"/>
        <v>0</v>
      </c>
      <c r="G970" s="102">
        <f t="shared" si="93"/>
        <v>0</v>
      </c>
    </row>
    <row r="971" spans="1:7">
      <c r="A971" s="102">
        <v>963</v>
      </c>
      <c r="B971" s="102">
        <f t="shared" si="94"/>
        <v>0</v>
      </c>
      <c r="C971" s="102">
        <f t="shared" si="95"/>
        <v>0</v>
      </c>
      <c r="D971" s="102">
        <f t="shared" si="90"/>
        <v>0</v>
      </c>
      <c r="E971" s="102">
        <f t="shared" si="91"/>
        <v>0</v>
      </c>
      <c r="F971" s="102">
        <f t="shared" si="92"/>
        <v>0</v>
      </c>
      <c r="G971" s="102">
        <f t="shared" si="93"/>
        <v>0</v>
      </c>
    </row>
    <row r="972" spans="1:7">
      <c r="A972" s="102">
        <v>964</v>
      </c>
      <c r="B972" s="102">
        <f t="shared" si="94"/>
        <v>0</v>
      </c>
      <c r="C972" s="102">
        <f t="shared" si="95"/>
        <v>0</v>
      </c>
      <c r="D972" s="102">
        <f t="shared" si="90"/>
        <v>0</v>
      </c>
      <c r="E972" s="102">
        <f t="shared" si="91"/>
        <v>0</v>
      </c>
      <c r="F972" s="102">
        <f t="shared" si="92"/>
        <v>0</v>
      </c>
      <c r="G972" s="102">
        <f t="shared" si="93"/>
        <v>0</v>
      </c>
    </row>
    <row r="973" spans="1:7">
      <c r="A973" s="102">
        <v>965</v>
      </c>
      <c r="B973" s="102">
        <f t="shared" si="94"/>
        <v>0</v>
      </c>
      <c r="C973" s="102">
        <f t="shared" si="95"/>
        <v>0</v>
      </c>
      <c r="D973" s="102">
        <f t="shared" si="90"/>
        <v>0</v>
      </c>
      <c r="E973" s="102">
        <f t="shared" si="91"/>
        <v>0</v>
      </c>
      <c r="F973" s="102">
        <f t="shared" si="92"/>
        <v>0</v>
      </c>
      <c r="G973" s="102">
        <f t="shared" si="93"/>
        <v>0</v>
      </c>
    </row>
    <row r="974" spans="1:7">
      <c r="A974" s="102">
        <v>966</v>
      </c>
      <c r="B974" s="102">
        <f t="shared" si="94"/>
        <v>0</v>
      </c>
      <c r="C974" s="102">
        <f t="shared" si="95"/>
        <v>0</v>
      </c>
      <c r="D974" s="102">
        <f t="shared" si="90"/>
        <v>0</v>
      </c>
      <c r="E974" s="102">
        <f t="shared" si="91"/>
        <v>0</v>
      </c>
      <c r="F974" s="102">
        <f t="shared" si="92"/>
        <v>0</v>
      </c>
      <c r="G974" s="102">
        <f t="shared" si="93"/>
        <v>0</v>
      </c>
    </row>
    <row r="975" spans="1:7">
      <c r="A975" s="102">
        <v>967</v>
      </c>
      <c r="B975" s="102">
        <f t="shared" si="94"/>
        <v>0</v>
      </c>
      <c r="C975" s="102">
        <f t="shared" si="95"/>
        <v>0</v>
      </c>
      <c r="D975" s="102">
        <f t="shared" si="90"/>
        <v>0</v>
      </c>
      <c r="E975" s="102">
        <f t="shared" si="91"/>
        <v>0</v>
      </c>
      <c r="F975" s="102">
        <f t="shared" si="92"/>
        <v>0</v>
      </c>
      <c r="G975" s="102">
        <f t="shared" si="93"/>
        <v>0</v>
      </c>
    </row>
    <row r="976" spans="1:7">
      <c r="A976" s="102">
        <v>968</v>
      </c>
      <c r="B976" s="102">
        <f t="shared" si="94"/>
        <v>0</v>
      </c>
      <c r="C976" s="102">
        <f t="shared" si="95"/>
        <v>0</v>
      </c>
      <c r="D976" s="102">
        <f t="shared" si="90"/>
        <v>0</v>
      </c>
      <c r="E976" s="102">
        <f t="shared" si="91"/>
        <v>0</v>
      </c>
      <c r="F976" s="102">
        <f t="shared" si="92"/>
        <v>0</v>
      </c>
      <c r="G976" s="102">
        <f t="shared" si="93"/>
        <v>0</v>
      </c>
    </row>
    <row r="977" spans="1:7">
      <c r="A977" s="102">
        <v>969</v>
      </c>
      <c r="B977" s="102">
        <f t="shared" si="94"/>
        <v>0</v>
      </c>
      <c r="C977" s="102">
        <f t="shared" si="95"/>
        <v>0</v>
      </c>
      <c r="D977" s="102">
        <f t="shared" si="90"/>
        <v>0</v>
      </c>
      <c r="E977" s="102">
        <f t="shared" si="91"/>
        <v>0</v>
      </c>
      <c r="F977" s="102">
        <f t="shared" si="92"/>
        <v>0</v>
      </c>
      <c r="G977" s="102">
        <f t="shared" si="93"/>
        <v>0</v>
      </c>
    </row>
    <row r="978" spans="1:7">
      <c r="A978" s="102">
        <v>970</v>
      </c>
      <c r="B978" s="102">
        <f t="shared" si="94"/>
        <v>0</v>
      </c>
      <c r="C978" s="102">
        <f t="shared" si="95"/>
        <v>0</v>
      </c>
      <c r="D978" s="102">
        <f t="shared" si="90"/>
        <v>0</v>
      </c>
      <c r="E978" s="102">
        <f t="shared" si="91"/>
        <v>0</v>
      </c>
      <c r="F978" s="102">
        <f t="shared" si="92"/>
        <v>0</v>
      </c>
      <c r="G978" s="102">
        <f t="shared" si="93"/>
        <v>0</v>
      </c>
    </row>
    <row r="979" spans="1:7">
      <c r="A979" s="102">
        <v>971</v>
      </c>
      <c r="B979" s="102">
        <f t="shared" si="94"/>
        <v>0</v>
      </c>
      <c r="C979" s="102">
        <f t="shared" si="95"/>
        <v>0</v>
      </c>
      <c r="D979" s="102">
        <f t="shared" si="90"/>
        <v>0</v>
      </c>
      <c r="E979" s="102">
        <f t="shared" si="91"/>
        <v>0</v>
      </c>
      <c r="F979" s="102">
        <f t="shared" si="92"/>
        <v>0</v>
      </c>
      <c r="G979" s="102">
        <f t="shared" si="93"/>
        <v>0</v>
      </c>
    </row>
    <row r="980" spans="1:7">
      <c r="A980" s="102">
        <v>972</v>
      </c>
      <c r="B980" s="102">
        <f t="shared" si="94"/>
        <v>0</v>
      </c>
      <c r="C980" s="102">
        <f t="shared" si="95"/>
        <v>0</v>
      </c>
      <c r="D980" s="102">
        <f t="shared" si="90"/>
        <v>0</v>
      </c>
      <c r="E980" s="102">
        <f t="shared" si="91"/>
        <v>0</v>
      </c>
      <c r="F980" s="102">
        <f t="shared" si="92"/>
        <v>0</v>
      </c>
      <c r="G980" s="102">
        <f t="shared" si="93"/>
        <v>0</v>
      </c>
    </row>
    <row r="981" spans="1:7">
      <c r="A981" s="102">
        <v>973</v>
      </c>
      <c r="B981" s="102">
        <f t="shared" si="94"/>
        <v>0</v>
      </c>
      <c r="C981" s="102">
        <f t="shared" si="95"/>
        <v>0</v>
      </c>
      <c r="D981" s="102">
        <f t="shared" si="90"/>
        <v>0</v>
      </c>
      <c r="E981" s="102">
        <f t="shared" si="91"/>
        <v>0</v>
      </c>
      <c r="F981" s="102">
        <f t="shared" si="92"/>
        <v>0</v>
      </c>
      <c r="G981" s="102">
        <f t="shared" si="93"/>
        <v>0</v>
      </c>
    </row>
    <row r="982" spans="1:7">
      <c r="A982" s="102">
        <v>974</v>
      </c>
      <c r="B982" s="102">
        <f t="shared" si="94"/>
        <v>0</v>
      </c>
      <c r="C982" s="102">
        <f t="shared" si="95"/>
        <v>0</v>
      </c>
      <c r="D982" s="102">
        <f t="shared" si="90"/>
        <v>0</v>
      </c>
      <c r="E982" s="102">
        <f t="shared" si="91"/>
        <v>0</v>
      </c>
      <c r="F982" s="102">
        <f t="shared" si="92"/>
        <v>0</v>
      </c>
      <c r="G982" s="102">
        <f t="shared" si="93"/>
        <v>0</v>
      </c>
    </row>
    <row r="983" spans="1:7">
      <c r="A983" s="102">
        <v>975</v>
      </c>
      <c r="B983" s="102">
        <f t="shared" si="94"/>
        <v>0</v>
      </c>
      <c r="C983" s="102">
        <f t="shared" si="95"/>
        <v>0</v>
      </c>
      <c r="D983" s="102">
        <f t="shared" si="90"/>
        <v>0</v>
      </c>
      <c r="E983" s="102">
        <f t="shared" si="91"/>
        <v>0</v>
      </c>
      <c r="F983" s="102">
        <f t="shared" si="92"/>
        <v>0</v>
      </c>
      <c r="G983" s="102">
        <f t="shared" si="93"/>
        <v>0</v>
      </c>
    </row>
    <row r="984" spans="1:7">
      <c r="A984" s="102">
        <v>976</v>
      </c>
      <c r="B984" s="102">
        <f t="shared" si="94"/>
        <v>0</v>
      </c>
      <c r="C984" s="102">
        <f t="shared" si="95"/>
        <v>0</v>
      </c>
      <c r="D984" s="102">
        <f t="shared" si="90"/>
        <v>0</v>
      </c>
      <c r="E984" s="102">
        <f t="shared" si="91"/>
        <v>0</v>
      </c>
      <c r="F984" s="102">
        <f t="shared" si="92"/>
        <v>0</v>
      </c>
      <c r="G984" s="102">
        <f t="shared" si="93"/>
        <v>0</v>
      </c>
    </row>
    <row r="985" spans="1:7">
      <c r="A985" s="102">
        <v>977</v>
      </c>
      <c r="B985" s="102">
        <f t="shared" si="94"/>
        <v>0</v>
      </c>
      <c r="C985" s="102">
        <f t="shared" si="95"/>
        <v>0</v>
      </c>
      <c r="D985" s="102">
        <f t="shared" si="90"/>
        <v>0</v>
      </c>
      <c r="E985" s="102">
        <f t="shared" si="91"/>
        <v>0</v>
      </c>
      <c r="F985" s="102">
        <f t="shared" si="92"/>
        <v>0</v>
      </c>
      <c r="G985" s="102">
        <f t="shared" si="93"/>
        <v>0</v>
      </c>
    </row>
    <row r="986" spans="1:7">
      <c r="A986" s="102">
        <v>978</v>
      </c>
      <c r="B986" s="102">
        <f t="shared" si="94"/>
        <v>0</v>
      </c>
      <c r="C986" s="102">
        <f t="shared" si="95"/>
        <v>0</v>
      </c>
      <c r="D986" s="102">
        <f t="shared" si="90"/>
        <v>0</v>
      </c>
      <c r="E986" s="102">
        <f t="shared" si="91"/>
        <v>0</v>
      </c>
      <c r="F986" s="102">
        <f t="shared" si="92"/>
        <v>0</v>
      </c>
      <c r="G986" s="102">
        <f t="shared" si="93"/>
        <v>0</v>
      </c>
    </row>
    <row r="987" spans="1:7">
      <c r="A987" s="102">
        <v>979</v>
      </c>
      <c r="B987" s="102">
        <f t="shared" si="94"/>
        <v>0</v>
      </c>
      <c r="C987" s="102">
        <f t="shared" si="95"/>
        <v>0</v>
      </c>
      <c r="D987" s="102">
        <f t="shared" si="90"/>
        <v>0</v>
      </c>
      <c r="E987" s="102">
        <f t="shared" si="91"/>
        <v>0</v>
      </c>
      <c r="F987" s="102">
        <f t="shared" si="92"/>
        <v>0</v>
      </c>
      <c r="G987" s="102">
        <f t="shared" si="93"/>
        <v>0</v>
      </c>
    </row>
    <row r="988" spans="1:7">
      <c r="A988" s="102">
        <v>980</v>
      </c>
      <c r="B988" s="102">
        <f t="shared" si="94"/>
        <v>0</v>
      </c>
      <c r="C988" s="102">
        <f t="shared" si="95"/>
        <v>0</v>
      </c>
      <c r="D988" s="102">
        <f t="shared" si="90"/>
        <v>0</v>
      </c>
      <c r="E988" s="102">
        <f t="shared" si="91"/>
        <v>0</v>
      </c>
      <c r="F988" s="102">
        <f t="shared" si="92"/>
        <v>0</v>
      </c>
      <c r="G988" s="102">
        <f t="shared" si="93"/>
        <v>0</v>
      </c>
    </row>
    <row r="989" spans="1:7">
      <c r="A989" s="102">
        <v>981</v>
      </c>
      <c r="B989" s="102">
        <f t="shared" si="94"/>
        <v>0</v>
      </c>
      <c r="C989" s="102">
        <f t="shared" si="95"/>
        <v>0</v>
      </c>
      <c r="D989" s="102">
        <f t="shared" si="90"/>
        <v>0</v>
      </c>
      <c r="E989" s="102">
        <f t="shared" si="91"/>
        <v>0</v>
      </c>
      <c r="F989" s="102">
        <f t="shared" si="92"/>
        <v>0</v>
      </c>
      <c r="G989" s="102">
        <f t="shared" si="93"/>
        <v>0</v>
      </c>
    </row>
    <row r="990" spans="1:7">
      <c r="A990" s="102">
        <v>982</v>
      </c>
      <c r="B990" s="102">
        <f t="shared" si="94"/>
        <v>0</v>
      </c>
      <c r="C990" s="102">
        <f t="shared" si="95"/>
        <v>0</v>
      </c>
      <c r="D990" s="102">
        <f t="shared" si="90"/>
        <v>0</v>
      </c>
      <c r="E990" s="102">
        <f t="shared" si="91"/>
        <v>0</v>
      </c>
      <c r="F990" s="102">
        <f t="shared" si="92"/>
        <v>0</v>
      </c>
      <c r="G990" s="102">
        <f t="shared" si="93"/>
        <v>0</v>
      </c>
    </row>
    <row r="991" spans="1:7">
      <c r="A991" s="102">
        <v>983</v>
      </c>
      <c r="B991" s="102">
        <f t="shared" si="94"/>
        <v>0</v>
      </c>
      <c r="C991" s="102">
        <f t="shared" si="95"/>
        <v>0</v>
      </c>
      <c r="D991" s="102">
        <f t="shared" si="90"/>
        <v>0</v>
      </c>
      <c r="E991" s="102">
        <f t="shared" si="91"/>
        <v>0</v>
      </c>
      <c r="F991" s="102">
        <f t="shared" si="92"/>
        <v>0</v>
      </c>
      <c r="G991" s="102">
        <f t="shared" si="93"/>
        <v>0</v>
      </c>
    </row>
    <row r="992" spans="1:7">
      <c r="A992" s="102">
        <v>984</v>
      </c>
      <c r="B992" s="102">
        <f t="shared" si="94"/>
        <v>0</v>
      </c>
      <c r="C992" s="102">
        <f t="shared" si="95"/>
        <v>0</v>
      </c>
      <c r="D992" s="102">
        <f t="shared" si="90"/>
        <v>0</v>
      </c>
      <c r="E992" s="102">
        <f t="shared" si="91"/>
        <v>0</v>
      </c>
      <c r="F992" s="102">
        <f t="shared" si="92"/>
        <v>0</v>
      </c>
      <c r="G992" s="102">
        <f t="shared" si="93"/>
        <v>0</v>
      </c>
    </row>
    <row r="993" spans="1:7">
      <c r="A993" s="102">
        <v>985</v>
      </c>
      <c r="B993" s="102">
        <f t="shared" si="94"/>
        <v>0</v>
      </c>
      <c r="C993" s="102">
        <f t="shared" si="95"/>
        <v>0</v>
      </c>
      <c r="D993" s="102">
        <f t="shared" si="90"/>
        <v>0</v>
      </c>
      <c r="E993" s="102">
        <f t="shared" si="91"/>
        <v>0</v>
      </c>
      <c r="F993" s="102">
        <f t="shared" si="92"/>
        <v>0</v>
      </c>
      <c r="G993" s="102">
        <f t="shared" si="93"/>
        <v>0</v>
      </c>
    </row>
    <row r="994" spans="1:7">
      <c r="A994" s="102">
        <v>986</v>
      </c>
      <c r="B994" s="102">
        <f t="shared" si="94"/>
        <v>0</v>
      </c>
      <c r="C994" s="102">
        <f t="shared" si="95"/>
        <v>0</v>
      </c>
      <c r="D994" s="102">
        <f t="shared" si="90"/>
        <v>0</v>
      </c>
      <c r="E994" s="102">
        <f t="shared" si="91"/>
        <v>0</v>
      </c>
      <c r="F994" s="102">
        <f t="shared" si="92"/>
        <v>0</v>
      </c>
      <c r="G994" s="102">
        <f t="shared" si="93"/>
        <v>0</v>
      </c>
    </row>
    <row r="995" spans="1:7">
      <c r="A995" s="102">
        <v>987</v>
      </c>
      <c r="B995" s="102">
        <f t="shared" si="94"/>
        <v>0</v>
      </c>
      <c r="C995" s="102">
        <f t="shared" si="95"/>
        <v>0</v>
      </c>
      <c r="D995" s="102">
        <f t="shared" si="90"/>
        <v>0</v>
      </c>
      <c r="E995" s="102">
        <f t="shared" si="91"/>
        <v>0</v>
      </c>
      <c r="F995" s="102">
        <f t="shared" si="92"/>
        <v>0</v>
      </c>
      <c r="G995" s="102">
        <f t="shared" si="93"/>
        <v>0</v>
      </c>
    </row>
    <row r="996" spans="1:7">
      <c r="A996" s="102">
        <v>988</v>
      </c>
      <c r="B996" s="102">
        <f t="shared" si="94"/>
        <v>0</v>
      </c>
      <c r="C996" s="102">
        <f t="shared" si="95"/>
        <v>0</v>
      </c>
      <c r="D996" s="102">
        <f t="shared" si="90"/>
        <v>0</v>
      </c>
      <c r="E996" s="102">
        <f t="shared" si="91"/>
        <v>0</v>
      </c>
      <c r="F996" s="102">
        <f t="shared" si="92"/>
        <v>0</v>
      </c>
      <c r="G996" s="102">
        <f t="shared" si="93"/>
        <v>0</v>
      </c>
    </row>
    <row r="997" spans="1:7">
      <c r="A997" s="102">
        <v>989</v>
      </c>
      <c r="B997" s="102">
        <f t="shared" si="94"/>
        <v>0</v>
      </c>
      <c r="C997" s="102">
        <f t="shared" si="95"/>
        <v>0</v>
      </c>
      <c r="D997" s="102">
        <f t="shared" si="90"/>
        <v>0</v>
      </c>
      <c r="E997" s="102">
        <f t="shared" si="91"/>
        <v>0</v>
      </c>
      <c r="F997" s="102">
        <f t="shared" si="92"/>
        <v>0</v>
      </c>
      <c r="G997" s="102">
        <f t="shared" si="93"/>
        <v>0</v>
      </c>
    </row>
    <row r="998" spans="1:7">
      <c r="A998" s="102">
        <v>990</v>
      </c>
      <c r="B998" s="102">
        <f t="shared" si="94"/>
        <v>0</v>
      </c>
      <c r="C998" s="102">
        <f t="shared" si="95"/>
        <v>0</v>
      </c>
      <c r="D998" s="102">
        <f t="shared" si="90"/>
        <v>0</v>
      </c>
      <c r="E998" s="102">
        <f t="shared" si="91"/>
        <v>0</v>
      </c>
      <c r="F998" s="102">
        <f t="shared" si="92"/>
        <v>0</v>
      </c>
      <c r="G998" s="102">
        <f t="shared" si="93"/>
        <v>0</v>
      </c>
    </row>
    <row r="999" spans="1:7">
      <c r="A999" s="102">
        <v>991</v>
      </c>
      <c r="B999" s="102">
        <f t="shared" si="94"/>
        <v>0</v>
      </c>
      <c r="C999" s="102">
        <f t="shared" si="95"/>
        <v>0</v>
      </c>
      <c r="D999" s="102">
        <f t="shared" si="90"/>
        <v>0</v>
      </c>
      <c r="E999" s="102">
        <f t="shared" si="91"/>
        <v>0</v>
      </c>
      <c r="F999" s="102">
        <f t="shared" si="92"/>
        <v>0</v>
      </c>
      <c r="G999" s="102">
        <f t="shared" si="93"/>
        <v>0</v>
      </c>
    </row>
    <row r="1000" spans="1:7">
      <c r="A1000" s="102">
        <v>992</v>
      </c>
      <c r="B1000" s="102">
        <f t="shared" si="94"/>
        <v>0</v>
      </c>
      <c r="C1000" s="102">
        <f t="shared" si="95"/>
        <v>0</v>
      </c>
      <c r="D1000" s="102">
        <f t="shared" si="90"/>
        <v>0</v>
      </c>
      <c r="E1000" s="102">
        <f t="shared" si="91"/>
        <v>0</v>
      </c>
      <c r="F1000" s="102">
        <f t="shared" si="92"/>
        <v>0</v>
      </c>
      <c r="G1000" s="102">
        <f t="shared" si="93"/>
        <v>0</v>
      </c>
    </row>
    <row r="1001" spans="1:7">
      <c r="A1001" s="102">
        <v>993</v>
      </c>
      <c r="B1001" s="102">
        <f t="shared" si="94"/>
        <v>0</v>
      </c>
      <c r="C1001" s="102">
        <f t="shared" si="95"/>
        <v>0</v>
      </c>
      <c r="D1001" s="102">
        <f t="shared" si="90"/>
        <v>0</v>
      </c>
      <c r="E1001" s="102">
        <f t="shared" si="91"/>
        <v>0</v>
      </c>
      <c r="F1001" s="102">
        <f t="shared" si="92"/>
        <v>0</v>
      </c>
      <c r="G1001" s="102">
        <f t="shared" si="93"/>
        <v>0</v>
      </c>
    </row>
    <row r="1002" spans="1:7">
      <c r="A1002" s="102">
        <v>994</v>
      </c>
      <c r="B1002" s="102">
        <f t="shared" si="94"/>
        <v>0</v>
      </c>
      <c r="C1002" s="102">
        <f t="shared" si="95"/>
        <v>0</v>
      </c>
      <c r="D1002" s="102">
        <f t="shared" si="90"/>
        <v>0</v>
      </c>
      <c r="E1002" s="102">
        <f t="shared" si="91"/>
        <v>0</v>
      </c>
      <c r="F1002" s="102">
        <f t="shared" si="92"/>
        <v>0</v>
      </c>
      <c r="G1002" s="102">
        <f t="shared" si="93"/>
        <v>0</v>
      </c>
    </row>
    <row r="1003" spans="1:7">
      <c r="A1003" s="102">
        <v>995</v>
      </c>
      <c r="B1003" s="102">
        <f t="shared" si="94"/>
        <v>0</v>
      </c>
      <c r="C1003" s="102">
        <f t="shared" si="95"/>
        <v>0</v>
      </c>
      <c r="D1003" s="102">
        <f t="shared" si="90"/>
        <v>0</v>
      </c>
      <c r="E1003" s="102">
        <f t="shared" si="91"/>
        <v>0</v>
      </c>
      <c r="F1003" s="102">
        <f t="shared" si="92"/>
        <v>0</v>
      </c>
      <c r="G1003" s="102">
        <f t="shared" si="93"/>
        <v>0</v>
      </c>
    </row>
    <row r="1004" spans="1:7">
      <c r="A1004" s="102">
        <v>996</v>
      </c>
      <c r="B1004" s="102">
        <f t="shared" si="94"/>
        <v>0</v>
      </c>
      <c r="C1004" s="102">
        <f t="shared" si="95"/>
        <v>0</v>
      </c>
      <c r="D1004" s="102">
        <f t="shared" si="90"/>
        <v>0</v>
      </c>
      <c r="E1004" s="102">
        <f t="shared" si="91"/>
        <v>0</v>
      </c>
      <c r="F1004" s="102">
        <f t="shared" si="92"/>
        <v>0</v>
      </c>
      <c r="G1004" s="102">
        <f t="shared" si="93"/>
        <v>0</v>
      </c>
    </row>
    <row r="1005" spans="1:7">
      <c r="A1005" s="102">
        <v>997</v>
      </c>
      <c r="B1005" s="102">
        <f t="shared" si="94"/>
        <v>0</v>
      </c>
      <c r="C1005" s="102">
        <f t="shared" si="95"/>
        <v>0</v>
      </c>
      <c r="D1005" s="102">
        <f t="shared" si="90"/>
        <v>0</v>
      </c>
      <c r="E1005" s="102">
        <f t="shared" si="91"/>
        <v>0</v>
      </c>
      <c r="F1005" s="102">
        <f t="shared" si="92"/>
        <v>0</v>
      </c>
      <c r="G1005" s="102">
        <f t="shared" si="93"/>
        <v>0</v>
      </c>
    </row>
    <row r="1006" spans="1:7">
      <c r="A1006" s="102">
        <v>998</v>
      </c>
      <c r="B1006" s="102">
        <f t="shared" si="94"/>
        <v>0</v>
      </c>
      <c r="C1006" s="102">
        <f t="shared" si="95"/>
        <v>0</v>
      </c>
      <c r="D1006" s="102">
        <f t="shared" si="90"/>
        <v>0</v>
      </c>
      <c r="E1006" s="102">
        <f t="shared" si="91"/>
        <v>0</v>
      </c>
      <c r="F1006" s="102">
        <f t="shared" si="92"/>
        <v>0</v>
      </c>
      <c r="G1006" s="102">
        <f t="shared" si="93"/>
        <v>0</v>
      </c>
    </row>
    <row r="1007" spans="1:7">
      <c r="A1007" s="102">
        <v>999</v>
      </c>
      <c r="B1007" s="102">
        <f t="shared" si="94"/>
        <v>0</v>
      </c>
      <c r="C1007" s="102">
        <f t="shared" si="95"/>
        <v>0</v>
      </c>
      <c r="D1007" s="102">
        <f t="shared" si="90"/>
        <v>0</v>
      </c>
      <c r="E1007" s="102">
        <f t="shared" si="91"/>
        <v>0</v>
      </c>
      <c r="F1007" s="102">
        <f t="shared" si="92"/>
        <v>0</v>
      </c>
      <c r="G1007" s="102">
        <f t="shared" si="93"/>
        <v>0</v>
      </c>
    </row>
    <row r="1008" spans="1:7">
      <c r="A1008" s="102">
        <v>1000</v>
      </c>
      <c r="B1008" s="102">
        <f t="shared" si="94"/>
        <v>0</v>
      </c>
      <c r="C1008" s="102">
        <f t="shared" si="95"/>
        <v>0</v>
      </c>
      <c r="D1008" s="102">
        <f t="shared" si="90"/>
        <v>0</v>
      </c>
      <c r="E1008" s="102">
        <f t="shared" si="91"/>
        <v>0</v>
      </c>
      <c r="F1008" s="102">
        <f t="shared" si="92"/>
        <v>0</v>
      </c>
      <c r="G1008" s="102">
        <f t="shared" si="93"/>
        <v>0</v>
      </c>
    </row>
  </sheetData>
  <pageMargins left="0.7" right="0.7" top="0.75" bottom="0.75" header="0.3" footer="0.3"/>
  <pageSetup paperSize="9" orientation="portrait" horizontalDpi="200" verticalDpi="200" r:id="rId1"/>
  <drawing r:id="rId2"/>
  <legacyDrawing r:id="rId3"/>
  <mc:AlternateContent xmlns:mc="http://schemas.openxmlformats.org/markup-compatibility/2006">
    <mc:Choice Requires="x14">
      <controls>
        <mc:AlternateContent xmlns:mc="http://schemas.openxmlformats.org/markup-compatibility/2006">
          <mc:Choice Requires="x14">
            <control shapeId="5121" r:id="rId4" name="Scroll Bar 1">
              <controlPr defaultSize="0" autoPict="0">
                <anchor moveWithCells="1">
                  <from>
                    <xdr:col>1</xdr:col>
                    <xdr:colOff>0</xdr:colOff>
                    <xdr:row>3</xdr:row>
                    <xdr:rowOff>0</xdr:rowOff>
                  </from>
                  <to>
                    <xdr:col>2</xdr:col>
                    <xdr:colOff>0</xdr:colOff>
                    <xdr:row>4</xdr:row>
                    <xdr:rowOff>0</xdr:rowOff>
                  </to>
                </anchor>
              </controlPr>
            </control>
          </mc:Choice>
        </mc:AlternateContent>
        <mc:AlternateContent xmlns:mc="http://schemas.openxmlformats.org/markup-compatibility/2006">
          <mc:Choice Requires="x14">
            <control shapeId="5122" r:id="rId5" name="Scroll Bar 2">
              <controlPr defaultSize="0" autoPict="0">
                <anchor moveWithCells="1">
                  <from>
                    <xdr:col>3</xdr:col>
                    <xdr:colOff>0</xdr:colOff>
                    <xdr:row>3</xdr:row>
                    <xdr:rowOff>0</xdr:rowOff>
                  </from>
                  <to>
                    <xdr:col>4</xdr:col>
                    <xdr:colOff>0</xdr:colOff>
                    <xdr:row>4</xdr:row>
                    <xdr:rowOff>0</xdr:rowOff>
                  </to>
                </anchor>
              </controlPr>
            </control>
          </mc:Choice>
        </mc:AlternateContent>
        <mc:AlternateContent xmlns:mc="http://schemas.openxmlformats.org/markup-compatibility/2006">
          <mc:Choice Requires="x14">
            <control shapeId="5123" r:id="rId6" name="Scroll Bar 3">
              <controlPr defaultSize="0" autoPict="0">
                <anchor moveWithCells="1">
                  <from>
                    <xdr:col>5</xdr:col>
                    <xdr:colOff>0</xdr:colOff>
                    <xdr:row>3</xdr:row>
                    <xdr:rowOff>0</xdr:rowOff>
                  </from>
                  <to>
                    <xdr:col>6</xdr:col>
                    <xdr:colOff>0</xdr:colOff>
                    <xdr:row>4</xdr:row>
                    <xdr:rowOff>0</xdr:rowOff>
                  </to>
                </anchor>
              </controlPr>
            </control>
          </mc:Choice>
        </mc:AlternateContent>
        <mc:AlternateContent xmlns:mc="http://schemas.openxmlformats.org/markup-compatibility/2006">
          <mc:Choice Requires="x14">
            <control shapeId="5124" r:id="rId7" name="Check Box 4">
              <controlPr defaultSize="0" autoFill="0" autoLine="0" autoPict="0" altText="">
                <anchor moveWithCells="1">
                  <from>
                    <xdr:col>2</xdr:col>
                    <xdr:colOff>0</xdr:colOff>
                    <xdr:row>5</xdr:row>
                    <xdr:rowOff>0</xdr:rowOff>
                  </from>
                  <to>
                    <xdr:col>3</xdr:col>
                    <xdr:colOff>0</xdr:colOff>
                    <xdr:row>6</xdr:row>
                    <xdr:rowOff>0</xdr:rowOff>
                  </to>
                </anchor>
              </controlPr>
            </control>
          </mc:Choice>
        </mc:AlternateContent>
        <mc:AlternateContent xmlns:mc="http://schemas.openxmlformats.org/markup-compatibility/2006">
          <mc:Choice Requires="x14">
            <control shapeId="5125" r:id="rId8" name="Check Box 5">
              <controlPr defaultSize="0" autoFill="0" autoLine="0" autoPict="0" altText="">
                <anchor moveWithCells="1">
                  <from>
                    <xdr:col>4</xdr:col>
                    <xdr:colOff>0</xdr:colOff>
                    <xdr:row>5</xdr:row>
                    <xdr:rowOff>0</xdr:rowOff>
                  </from>
                  <to>
                    <xdr:col>5</xdr:col>
                    <xdr:colOff>0</xdr:colOff>
                    <xdr:row>6</xdr:row>
                    <xdr:rowOff>0</xdr:rowOff>
                  </to>
                </anchor>
              </controlPr>
            </control>
          </mc:Choice>
        </mc:AlternateContent>
        <mc:AlternateContent xmlns:mc="http://schemas.openxmlformats.org/markup-compatibility/2006">
          <mc:Choice Requires="x14">
            <control shapeId="5126" r:id="rId9" name="Check Box 6">
              <controlPr defaultSize="0" autoFill="0" autoLine="0" autoPict="0" altText="">
                <anchor moveWithCells="1">
                  <from>
                    <xdr:col>6</xdr:col>
                    <xdr:colOff>0</xdr:colOff>
                    <xdr:row>5</xdr:row>
                    <xdr:rowOff>0</xdr:rowOff>
                  </from>
                  <to>
                    <xdr:col>7</xdr:col>
                    <xdr:colOff>0</xdr:colOff>
                    <xdr:row>6</xdr:row>
                    <xdr:rowOff>0</xdr:rowOff>
                  </to>
                </anchor>
              </controlPr>
            </control>
          </mc:Choice>
        </mc:AlternateContent>
        <mc:AlternateContent xmlns:mc="http://schemas.openxmlformats.org/markup-compatibility/2006">
          <mc:Choice Requires="x14">
            <control shapeId="5127" r:id="rId10" name="Check Box 7">
              <controlPr defaultSize="0" autoFill="0" autoLine="0" autoPict="0" altText="">
                <anchor moveWithCells="1">
                  <from>
                    <xdr:col>3</xdr:col>
                    <xdr:colOff>0</xdr:colOff>
                    <xdr:row>5</xdr:row>
                    <xdr:rowOff>0</xdr:rowOff>
                  </from>
                  <to>
                    <xdr:col>4</xdr:col>
                    <xdr:colOff>0</xdr:colOff>
                    <xdr:row>6</xdr:row>
                    <xdr:rowOff>0</xdr:rowOff>
                  </to>
                </anchor>
              </controlPr>
            </control>
          </mc:Choice>
        </mc:AlternateContent>
        <mc:AlternateContent xmlns:mc="http://schemas.openxmlformats.org/markup-compatibility/2006">
          <mc:Choice Requires="x14">
            <control shapeId="5128" r:id="rId11" name="Check Box 8">
              <controlPr defaultSize="0" autoFill="0" autoLine="0" autoPict="0" altText="">
                <anchor moveWithCells="1">
                  <from>
                    <xdr:col>5</xdr:col>
                    <xdr:colOff>0</xdr:colOff>
                    <xdr:row>5</xdr:row>
                    <xdr:rowOff>0</xdr:rowOff>
                  </from>
                  <to>
                    <xdr:col>6</xdr:col>
                    <xdr:colOff>0</xdr:colOff>
                    <xdr:row>6</xdr:row>
                    <xdr:rowOff>0</xdr:rowOff>
                  </to>
                </anchor>
              </controlPr>
            </control>
          </mc:Choice>
        </mc:AlternateContent>
        <mc:AlternateContent xmlns:mc="http://schemas.openxmlformats.org/markup-compatibility/2006">
          <mc:Choice Requires="x14">
            <control shapeId="5129" r:id="rId12" name="Check Box 9">
              <controlPr defaultSize="0" autoFill="0" autoLine="0" autoPict="0" altText="">
                <anchor moveWithCells="1">
                  <from>
                    <xdr:col>1</xdr:col>
                    <xdr:colOff>0</xdr:colOff>
                    <xdr:row>5</xdr:row>
                    <xdr:rowOff>0</xdr:rowOff>
                  </from>
                  <to>
                    <xdr:col>2</xdr:col>
                    <xdr:colOff>0</xdr:colOff>
                    <xdr:row>6</xdr:row>
                    <xdr:rowOff>0</xdr:rowOff>
                  </to>
                </anchor>
              </controlPr>
            </control>
          </mc:Choice>
        </mc:AlternateContent>
        <mc:AlternateContent xmlns:mc="http://schemas.openxmlformats.org/markup-compatibility/2006">
          <mc:Choice Requires="x14">
            <control shapeId="5130" r:id="rId13" name="Scroll Bar 10">
              <controlPr defaultSize="0" autoPict="0">
                <anchor moveWithCells="1">
                  <from>
                    <xdr:col>0</xdr:col>
                    <xdr:colOff>0</xdr:colOff>
                    <xdr:row>1</xdr:row>
                    <xdr:rowOff>0</xdr:rowOff>
                  </from>
                  <to>
                    <xdr:col>1</xdr:col>
                    <xdr:colOff>0</xdr:colOff>
                    <xdr:row>2</xdr:row>
                    <xdr:rowOff>0</xdr:rowOff>
                  </to>
                </anchor>
              </controlPr>
            </control>
          </mc:Choice>
        </mc:AlternateContent>
        <mc:AlternateContent xmlns:mc="http://schemas.openxmlformats.org/markup-compatibility/2006">
          <mc:Choice Requires="x14">
            <control shapeId="5131" r:id="rId14" name="Scroll Bar 11">
              <controlPr defaultSize="0" autoPict="0">
                <anchor moveWithCells="1">
                  <from>
                    <xdr:col>0</xdr:col>
                    <xdr:colOff>0</xdr:colOff>
                    <xdr:row>4</xdr:row>
                    <xdr:rowOff>0</xdr:rowOff>
                  </from>
                  <to>
                    <xdr:col>1</xdr:col>
                    <xdr:colOff>0</xdr:colOff>
                    <xdr:row>5</xdr:row>
                    <xdr:rowOff>0</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FD0811-7B19-463B-9AB4-216F019C0790}">
  <sheetPr codeName="Sheet17"/>
  <dimension ref="A1:G1007"/>
  <sheetViews>
    <sheetView workbookViewId="0"/>
  </sheetViews>
  <sheetFormatPr defaultColWidth="9.140625" defaultRowHeight="12.75"/>
  <cols>
    <col min="1" max="1" width="10.28515625" style="102" customWidth="1"/>
    <col min="2" max="2" width="14.140625" style="102" customWidth="1"/>
    <col min="3" max="3" width="25.140625" style="102" bestFit="1" customWidth="1"/>
    <col min="4" max="4" width="13.5703125" style="102" customWidth="1"/>
    <col min="5" max="5" width="25.140625" style="102" bestFit="1" customWidth="1"/>
    <col min="6" max="6" width="13.5703125" style="102" customWidth="1"/>
    <col min="7" max="7" width="25.140625" style="102" bestFit="1" customWidth="1"/>
    <col min="8" max="8" width="12.42578125" style="102" bestFit="1" customWidth="1"/>
    <col min="9" max="16384" width="9.140625" style="102"/>
  </cols>
  <sheetData>
    <row r="1" spans="1:7">
      <c r="B1" s="102" t="str">
        <f>"X₁ ~ b(n₁, p₁)"</f>
        <v>X₁ ~ b(n₁, p₁)</v>
      </c>
      <c r="C1" s="102" t="str">
        <f>"Y₁ ~ N(µ₁, σ₁²)"</f>
        <v>Y₁ ~ N(µ₁, σ₁²)</v>
      </c>
      <c r="D1" s="102" t="str">
        <f>"X₂ ~ b(n₂, p₂)"</f>
        <v>X₂ ~ b(n₂, p₂)</v>
      </c>
      <c r="E1" s="102" t="str">
        <f>"Y₂ ~ N(µ₂, σ₂²)"</f>
        <v>Y₂ ~ N(µ₂, σ₂²)</v>
      </c>
      <c r="F1" s="102" t="str">
        <f>"X₃ ~ b(n₃, p₃)"</f>
        <v>X₃ ~ b(n₃, p₃)</v>
      </c>
      <c r="G1" s="102" t="str">
        <f>"Y₃ ~ N(µ₃, σ₃²)"</f>
        <v>Y₃ ~ N(µ₃, σ₃²)</v>
      </c>
    </row>
    <row r="2" spans="1:7">
      <c r="A2" s="103">
        <v>191</v>
      </c>
      <c r="B2" s="102" t="str">
        <f>"n₁ = "&amp;$A$2</f>
        <v>n₁ = 191</v>
      </c>
      <c r="C2" s="102" t="str">
        <f>"µ₁ = n₁p₁ = " &amp; $A$2*B$4/100</f>
        <v>µ₁ = n₁p₁ = 63,03</v>
      </c>
      <c r="D2" s="102" t="str">
        <f>"n₂ = "&amp;$A$2</f>
        <v>n₂ = 191</v>
      </c>
      <c r="E2" s="102" t="str">
        <f>"µ₂ = n₂p₂ = " &amp; $A$2*D$4/100</f>
        <v>µ₂ = n₂p₂ = 76,4</v>
      </c>
      <c r="F2" s="102" t="str">
        <f>"n₃ = "&amp;$A$2</f>
        <v>n₃ = 191</v>
      </c>
      <c r="G2" s="102" t="str">
        <f>"µ₃ = n₃p₃ = " &amp; $A$2*F$4/100</f>
        <v>µ₃ = n₃p₃ = 89,77</v>
      </c>
    </row>
    <row r="3" spans="1:7">
      <c r="B3" s="102" t="str">
        <f>"p₁ = "&amp;B$4/100</f>
        <v>p₁ = 0,33</v>
      </c>
      <c r="C3" s="102" t="str">
        <f>"σ₁² = n₁p₁(1 - p₁) = " &amp; $A$2*B$4/100*(1-B$4/100)</f>
        <v>σ₁² = n₁p₁(1 - p₁) = 42,2301</v>
      </c>
      <c r="D3" s="102" t="str">
        <f>"p₂ = "&amp;D$4/100</f>
        <v>p₂ = 0,4</v>
      </c>
      <c r="E3" s="102" t="str">
        <f>"σ₂² = n₂p₂(1 - p₂) = " &amp; $A$2*D$4/100*(1-D$4/100)</f>
        <v>σ₂² = n₂p₂(1 - p₂) = 45,84</v>
      </c>
      <c r="F3" s="102" t="str">
        <f>"p₃ = "&amp;F$4/100</f>
        <v>p₃ = 0,47</v>
      </c>
      <c r="G3" s="102" t="str">
        <f>"σ₃² = n₃p₃(1 - p₃) = " &amp; $A$2*F$4/100*(1-F$4/100)</f>
        <v>σ₃² = n₃p₃(1 - p₃) = 47,5781</v>
      </c>
    </row>
    <row r="4" spans="1:7">
      <c r="B4" s="103">
        <v>33</v>
      </c>
      <c r="D4" s="103">
        <v>40</v>
      </c>
      <c r="F4" s="103">
        <v>47</v>
      </c>
    </row>
    <row r="5" spans="1:7">
      <c r="B5" s="105" t="b">
        <v>1</v>
      </c>
      <c r="C5" s="105" t="b">
        <v>1</v>
      </c>
      <c r="D5" s="105" t="b">
        <v>1</v>
      </c>
      <c r="E5" s="105" t="b">
        <v>1</v>
      </c>
      <c r="F5" s="105" t="b">
        <v>1</v>
      </c>
      <c r="G5" s="105" t="b">
        <v>1</v>
      </c>
    </row>
    <row r="6" spans="1:7">
      <c r="A6" s="102" t="s">
        <v>4172</v>
      </c>
      <c r="B6" s="106" t="str">
        <f>"P(X₁ = x)"</f>
        <v>P(X₁ = x)</v>
      </c>
      <c r="C6" s="106" t="s">
        <v>4173</v>
      </c>
      <c r="D6" s="106" t="str">
        <f>"P(X₂ = x)"</f>
        <v>P(X₂ = x)</v>
      </c>
      <c r="E6" s="106" t="s">
        <v>4173</v>
      </c>
      <c r="F6" s="106" t="str">
        <f>"P(X₃ = x)"</f>
        <v>P(X₃ = x)</v>
      </c>
      <c r="G6" s="106" t="s">
        <v>4173</v>
      </c>
    </row>
    <row r="7" spans="1:7">
      <c r="A7" s="102">
        <v>0</v>
      </c>
      <c r="B7" s="102">
        <f>IF(B$5,BINOMDIST($A7,$A$2,B$4/100,FALSE),#N/A)</f>
        <v>6.0295835283581037E-34</v>
      </c>
      <c r="C7" s="102">
        <f>IF(C$5,NORMDIST($A7,$A$2*B$4/100,SQRT($A$2*B$4/100*(1-B$4/100)),FALSE),#N/A)</f>
        <v>2.2911490524817651E-22</v>
      </c>
      <c r="D7" s="102">
        <f t="shared" ref="D7:D70" si="0">IF(D$5,BINOMDIST($A7,$A$2,D$4/100,FALSE),#N/A)</f>
        <v>4.2353452992829554E-43</v>
      </c>
      <c r="E7" s="102">
        <f t="shared" ref="E7:E70" si="1">IF(E$5,NORMDIST($A7,$A$2*D$4/100,SQRT($A$2*D$4/100*(1-D$4/100)),FALSE),#N/A)</f>
        <v>1.3188814101076377E-29</v>
      </c>
      <c r="F7" s="102">
        <f t="shared" ref="F7:F70" si="2">IF(F$5,BINOMDIST($A7,$A$2,F$4/100,FALSE),#N/A)</f>
        <v>2.1711563230945518E-53</v>
      </c>
      <c r="G7" s="102">
        <f t="shared" ref="G7:G70" si="3">IF(G$5,NORMDIST($A7,$A$2*F$4/100,SQRT($A$2*F$4/100*(1-F$4/100)),FALSE),#N/A)</f>
        <v>9.6024143592937324E-39</v>
      </c>
    </row>
    <row r="8" spans="1:7">
      <c r="A8" s="102">
        <v>1</v>
      </c>
      <c r="B8" s="102">
        <f t="shared" ref="B8:B71" si="4">IF(B$5,BINOMDIST($A8,$A$2,B$4/100,FALSE),#N/A)</f>
        <v>5.6723082058568882E-32</v>
      </c>
      <c r="C8" s="102">
        <f t="shared" ref="C8:C71" si="5">IF(C$5,NORMDIST($A8,$A$2*B$4/100,SQRT($A$2*B$4/100*(1-B$4/100)),FALSE),#N/A)</f>
        <v>1.0071915212926825E-21</v>
      </c>
      <c r="D8" s="102">
        <f t="shared" si="0"/>
        <v>5.3930063477535561E-41</v>
      </c>
      <c r="E8" s="102">
        <f t="shared" si="1"/>
        <v>6.9070534116891457E-29</v>
      </c>
      <c r="F8" s="102">
        <f t="shared" si="2"/>
        <v>3.6774472287583665E-51</v>
      </c>
      <c r="G8" s="102">
        <f t="shared" si="3"/>
        <v>6.2696020625277992E-38</v>
      </c>
    </row>
    <row r="9" spans="1:7">
      <c r="A9" s="102">
        <v>2</v>
      </c>
      <c r="B9" s="102">
        <f t="shared" si="4"/>
        <v>2.6541322724420402E-30</v>
      </c>
      <c r="C9" s="102">
        <f t="shared" si="5"/>
        <v>4.3240108563152473E-21</v>
      </c>
      <c r="D9" s="102">
        <f t="shared" si="0"/>
        <v>3.4155706869106956E-39</v>
      </c>
      <c r="E9" s="102">
        <f t="shared" si="1"/>
        <v>3.5392052052262907E-28</v>
      </c>
      <c r="F9" s="102">
        <f t="shared" si="2"/>
        <v>3.0980758257370724E-49</v>
      </c>
      <c r="G9" s="102">
        <f t="shared" si="3"/>
        <v>4.0084039130073292E-37</v>
      </c>
    </row>
    <row r="10" spans="1:7">
      <c r="A10" s="102">
        <v>3</v>
      </c>
      <c r="B10" s="102">
        <f t="shared" si="4"/>
        <v>8.2357328274730981E-29</v>
      </c>
      <c r="C10" s="102">
        <f t="shared" si="5"/>
        <v>1.812915186602483E-20</v>
      </c>
      <c r="D10" s="102">
        <f t="shared" si="0"/>
        <v>1.4345396885024649E-37</v>
      </c>
      <c r="E10" s="102">
        <f t="shared" si="1"/>
        <v>1.7743714286347925E-27</v>
      </c>
      <c r="F10" s="102">
        <f t="shared" si="2"/>
        <v>1.7308306641523285E-47</v>
      </c>
      <c r="G10" s="102">
        <f t="shared" si="3"/>
        <v>2.5094291867317957E-36</v>
      </c>
    </row>
    <row r="11" spans="1:7">
      <c r="A11" s="102">
        <v>4</v>
      </c>
      <c r="B11" s="102">
        <f t="shared" si="4"/>
        <v>1.9065106888672512E-27</v>
      </c>
      <c r="C11" s="102">
        <f t="shared" si="5"/>
        <v>7.4230809257476877E-20</v>
      </c>
      <c r="D11" s="102">
        <f t="shared" si="0"/>
        <v>4.4948910239742905E-36</v>
      </c>
      <c r="E11" s="102">
        <f t="shared" si="1"/>
        <v>8.7038057420282046E-27</v>
      </c>
      <c r="F11" s="102">
        <f t="shared" si="2"/>
        <v>7.2139715794576157E-46</v>
      </c>
      <c r="G11" s="102">
        <f t="shared" si="3"/>
        <v>1.5383330797250237E-35</v>
      </c>
    </row>
    <row r="12" spans="1:7">
      <c r="A12" s="102">
        <v>5</v>
      </c>
      <c r="B12" s="102">
        <f t="shared" si="4"/>
        <v>3.5119634211939504E-26</v>
      </c>
      <c r="C12" s="102">
        <f t="shared" si="5"/>
        <v>2.9682939045655182E-19</v>
      </c>
      <c r="D12" s="102">
        <f t="shared" si="0"/>
        <v>1.1207261619776067E-34</v>
      </c>
      <c r="E12" s="102">
        <f t="shared" si="1"/>
        <v>4.1773388541302036E-26</v>
      </c>
      <c r="F12" s="102">
        <f t="shared" si="2"/>
        <v>2.3925885362962843E-44</v>
      </c>
      <c r="G12" s="102">
        <f t="shared" si="3"/>
        <v>9.2341681774817625E-35</v>
      </c>
    </row>
    <row r="13" spans="1:7">
      <c r="A13" s="102">
        <v>6</v>
      </c>
      <c r="B13" s="102">
        <f t="shared" si="4"/>
        <v>5.3622963878828539E-25</v>
      </c>
      <c r="C13" s="102">
        <f t="shared" si="5"/>
        <v>1.1591659144576776E-18</v>
      </c>
      <c r="D13" s="102">
        <f t="shared" si="0"/>
        <v>2.3161674014203858E-33</v>
      </c>
      <c r="E13" s="102">
        <f t="shared" si="1"/>
        <v>1.9616254322082976E-25</v>
      </c>
      <c r="F13" s="102">
        <f t="shared" si="2"/>
        <v>6.5773613158184899E-43</v>
      </c>
      <c r="G13" s="102">
        <f t="shared" si="3"/>
        <v>5.4277163982506116E-34</v>
      </c>
    </row>
    <row r="14" spans="1:7">
      <c r="A14" s="102">
        <v>7</v>
      </c>
      <c r="B14" s="102">
        <f t="shared" si="4"/>
        <v>6.9801320784700195E-24</v>
      </c>
      <c r="C14" s="102">
        <f t="shared" si="5"/>
        <v>4.4207942309901105E-18</v>
      </c>
      <c r="D14" s="102">
        <f t="shared" si="0"/>
        <v>4.0808663739312176E-32</v>
      </c>
      <c r="E14" s="102">
        <f t="shared" si="1"/>
        <v>9.0127707309599453E-25</v>
      </c>
      <c r="F14" s="102">
        <f t="shared" si="2"/>
        <v>1.541513656092757E-41</v>
      </c>
      <c r="G14" s="102">
        <f t="shared" si="3"/>
        <v>3.1239817033175087E-33</v>
      </c>
    </row>
    <row r="15" spans="1:7">
      <c r="A15" s="102">
        <v>8</v>
      </c>
      <c r="B15" s="102">
        <f t="shared" si="4"/>
        <v>7.9073436530726681E-23</v>
      </c>
      <c r="C15" s="102">
        <f t="shared" si="5"/>
        <v>1.6465351119937213E-17</v>
      </c>
      <c r="D15" s="102">
        <f t="shared" si="0"/>
        <v>6.2573284400278441E-31</v>
      </c>
      <c r="E15" s="102">
        <f t="shared" si="1"/>
        <v>4.0515987239618197E-24</v>
      </c>
      <c r="F15" s="102">
        <f t="shared" si="2"/>
        <v>3.1441061551627781E-40</v>
      </c>
      <c r="G15" s="102">
        <f t="shared" si="3"/>
        <v>1.7606449383551054E-32</v>
      </c>
    </row>
    <row r="16" spans="1:7">
      <c r="A16" s="102">
        <v>9</v>
      </c>
      <c r="B16" s="102">
        <f t="shared" si="4"/>
        <v>7.9191456585250622E-22</v>
      </c>
      <c r="C16" s="102">
        <f t="shared" si="5"/>
        <v>5.9890465514592298E-17</v>
      </c>
      <c r="D16" s="102">
        <f t="shared" si="0"/>
        <v>8.4821563298153898E-30</v>
      </c>
      <c r="E16" s="102">
        <f t="shared" si="1"/>
        <v>1.7820520714007831E-23</v>
      </c>
      <c r="F16" s="102">
        <f t="shared" si="2"/>
        <v>5.6692782055670362E-39</v>
      </c>
      <c r="G16" s="102">
        <f t="shared" si="3"/>
        <v>9.7164372455052336E-32</v>
      </c>
    </row>
    <row r="17" spans="1:7">
      <c r="A17" s="102">
        <v>10</v>
      </c>
      <c r="B17" s="102">
        <f t="shared" si="4"/>
        <v>7.0988640037465559E-21</v>
      </c>
      <c r="C17" s="102">
        <f t="shared" si="5"/>
        <v>2.1274549772240758E-16</v>
      </c>
      <c r="D17" s="102">
        <f t="shared" si="0"/>
        <v>1.0291683013509421E-28</v>
      </c>
      <c r="E17" s="102">
        <f t="shared" si="1"/>
        <v>7.6690261081751844E-23</v>
      </c>
      <c r="F17" s="102">
        <f t="shared" si="2"/>
        <v>9.1500010887584286E-38</v>
      </c>
      <c r="G17" s="102">
        <f t="shared" si="3"/>
        <v>5.2506646831068488E-31</v>
      </c>
    </row>
    <row r="18" spans="1:7">
      <c r="A18" s="102">
        <v>11</v>
      </c>
      <c r="B18" s="102">
        <f t="shared" si="4"/>
        <v>5.7532584388572467E-20</v>
      </c>
      <c r="C18" s="102">
        <f t="shared" si="5"/>
        <v>7.3803857909226832E-16</v>
      </c>
      <c r="D18" s="102">
        <f t="shared" si="0"/>
        <v>1.128966439663762E-27</v>
      </c>
      <c r="E18" s="102">
        <f t="shared" si="1"/>
        <v>3.2291327902806823E-22</v>
      </c>
      <c r="F18" s="102">
        <f t="shared" si="2"/>
        <v>1.3351468141006967E-36</v>
      </c>
      <c r="G18" s="102">
        <f t="shared" si="3"/>
        <v>2.7783917791430805E-30</v>
      </c>
    </row>
    <row r="19" spans="1:7">
      <c r="A19" s="102">
        <v>12</v>
      </c>
      <c r="B19" s="102">
        <f t="shared" si="4"/>
        <v>4.2505416824392941E-19</v>
      </c>
      <c r="C19" s="102">
        <f t="shared" si="5"/>
        <v>2.5004245077480921E-15</v>
      </c>
      <c r="D19" s="102">
        <f t="shared" si="0"/>
        <v>1.1289664396637497E-26</v>
      </c>
      <c r="E19" s="102">
        <f t="shared" si="1"/>
        <v>1.3303240890515784E-21</v>
      </c>
      <c r="F19" s="102">
        <f t="shared" si="2"/>
        <v>1.7759971772471679E-35</v>
      </c>
      <c r="G19" s="102">
        <f t="shared" si="3"/>
        <v>1.4396093309927028E-29</v>
      </c>
    </row>
    <row r="20" spans="1:7">
      <c r="A20" s="102">
        <v>13</v>
      </c>
      <c r="B20" s="102">
        <f t="shared" si="4"/>
        <v>2.8826578321663559E-18</v>
      </c>
      <c r="C20" s="102">
        <f t="shared" si="5"/>
        <v>8.2730267142924037E-15</v>
      </c>
      <c r="D20" s="102">
        <f t="shared" si="0"/>
        <v>1.036333295896477E-25</v>
      </c>
      <c r="E20" s="102">
        <f t="shared" si="1"/>
        <v>5.3623464302032837E-21</v>
      </c>
      <c r="F20" s="102">
        <f t="shared" si="2"/>
        <v>2.1685724604034979E-34</v>
      </c>
      <c r="G20" s="102">
        <f t="shared" si="3"/>
        <v>7.304118109402157E-29</v>
      </c>
    </row>
    <row r="21" spans="1:7">
      <c r="A21" s="102">
        <v>14</v>
      </c>
      <c r="B21" s="102">
        <f t="shared" si="4"/>
        <v>1.8051953204845532E-17</v>
      </c>
      <c r="C21" s="102">
        <f t="shared" si="5"/>
        <v>2.6731978507754257E-14</v>
      </c>
      <c r="D21" s="102">
        <f t="shared" si="0"/>
        <v>8.7841584128367069E-25</v>
      </c>
      <c r="E21" s="102">
        <f t="shared" si="1"/>
        <v>2.1148430506015818E-20</v>
      </c>
      <c r="F21" s="102">
        <f t="shared" si="2"/>
        <v>2.44505083608294E-33</v>
      </c>
      <c r="G21" s="102">
        <f t="shared" si="3"/>
        <v>3.6287987913853858E-28</v>
      </c>
    </row>
    <row r="22" spans="1:7">
      <c r="A22" s="102">
        <v>15</v>
      </c>
      <c r="B22" s="102">
        <f t="shared" si="4"/>
        <v>1.0491687429801361E-16</v>
      </c>
      <c r="C22" s="102">
        <f t="shared" si="5"/>
        <v>8.4355572400221116E-14</v>
      </c>
      <c r="D22" s="102">
        <f t="shared" si="0"/>
        <v>6.9102046180983186E-24</v>
      </c>
      <c r="E22" s="102">
        <f t="shared" si="1"/>
        <v>8.1606974907521232E-20</v>
      </c>
      <c r="F22" s="102">
        <f t="shared" si="2"/>
        <v>2.558538101304938E-32</v>
      </c>
      <c r="G22" s="102">
        <f t="shared" si="3"/>
        <v>1.7653464798537627E-27</v>
      </c>
    </row>
    <row r="23" spans="1:7">
      <c r="A23" s="102">
        <v>16</v>
      </c>
      <c r="B23" s="102">
        <f t="shared" si="4"/>
        <v>5.6843022940565662E-16</v>
      </c>
      <c r="C23" s="102">
        <f t="shared" si="5"/>
        <v>2.5996354281911425E-13</v>
      </c>
      <c r="D23" s="102">
        <f t="shared" si="0"/>
        <v>5.0674833866054047E-23</v>
      </c>
      <c r="E23" s="102">
        <f t="shared" si="1"/>
        <v>3.0810750569579387E-19</v>
      </c>
      <c r="F23" s="102">
        <f t="shared" si="2"/>
        <v>2.4957815063672491E-31</v>
      </c>
      <c r="G23" s="102">
        <f t="shared" si="3"/>
        <v>8.4094770613525386E-27</v>
      </c>
    </row>
    <row r="24" spans="1:7">
      <c r="A24" s="102">
        <v>17</v>
      </c>
      <c r="B24" s="102">
        <f t="shared" si="4"/>
        <v>2.8820760094974909E-15</v>
      </c>
      <c r="C24" s="102">
        <f t="shared" si="5"/>
        <v>7.8239688744096584E-13</v>
      </c>
      <c r="D24" s="102">
        <f t="shared" si="0"/>
        <v>3.477684677082089E-22</v>
      </c>
      <c r="E24" s="102">
        <f t="shared" si="1"/>
        <v>1.1381595298071867E-18</v>
      </c>
      <c r="F24" s="102">
        <f t="shared" si="2"/>
        <v>2.2783355038702557E-30</v>
      </c>
      <c r="G24" s="102">
        <f t="shared" si="3"/>
        <v>3.9226538980072792E-26</v>
      </c>
    </row>
    <row r="25" spans="1:7">
      <c r="A25" s="102">
        <v>18</v>
      </c>
      <c r="B25" s="102">
        <f t="shared" si="4"/>
        <v>1.372212308999554E-14</v>
      </c>
      <c r="C25" s="102">
        <f t="shared" si="5"/>
        <v>2.2996290064269516E-12</v>
      </c>
      <c r="D25" s="102">
        <f t="shared" si="0"/>
        <v>2.2411745696751749E-21</v>
      </c>
      <c r="E25" s="102">
        <f t="shared" si="1"/>
        <v>4.1136739083830514E-18</v>
      </c>
      <c r="F25" s="102">
        <f t="shared" si="2"/>
        <v>1.9530637055189379E-29</v>
      </c>
      <c r="G25" s="102">
        <f t="shared" si="3"/>
        <v>1.7916903684160469E-25</v>
      </c>
    </row>
    <row r="26" spans="1:7">
      <c r="A26" s="102">
        <v>19</v>
      </c>
      <c r="B26" s="102">
        <f t="shared" si="4"/>
        <v>6.15393564185261E-14</v>
      </c>
      <c r="C26" s="102">
        <f t="shared" si="5"/>
        <v>6.6009195352844757E-12</v>
      </c>
      <c r="D26" s="102">
        <f t="shared" si="0"/>
        <v>1.3604322826449164E-20</v>
      </c>
      <c r="E26" s="102">
        <f t="shared" si="1"/>
        <v>1.4547301746458332E-17</v>
      </c>
      <c r="F26" s="102">
        <f t="shared" si="2"/>
        <v>1.5769971191235862E-28</v>
      </c>
      <c r="G26" s="102">
        <f t="shared" si="3"/>
        <v>8.0134197760923453E-25</v>
      </c>
    </row>
    <row r="27" spans="1:7">
      <c r="A27" s="102">
        <v>20</v>
      </c>
      <c r="B27" s="102">
        <f t="shared" si="4"/>
        <v>2.6066969181459347E-13</v>
      </c>
      <c r="C27" s="102">
        <f t="shared" si="5"/>
        <v>1.8504062914365494E-11</v>
      </c>
      <c r="D27" s="102">
        <f t="shared" si="0"/>
        <v>7.7998117538308253E-20</v>
      </c>
      <c r="E27" s="102">
        <f t="shared" si="1"/>
        <v>5.0333936219748617E-17</v>
      </c>
      <c r="F27" s="102">
        <f t="shared" si="2"/>
        <v>1.2026834633014059E-27</v>
      </c>
      <c r="G27" s="102">
        <f t="shared" si="3"/>
        <v>3.5094963460792847E-24</v>
      </c>
    </row>
    <row r="28" spans="1:7">
      <c r="A28" s="102">
        <v>21</v>
      </c>
      <c r="B28" s="102">
        <f t="shared" si="4"/>
        <v>1.0454577618406264E-12</v>
      </c>
      <c r="C28" s="102">
        <f t="shared" si="5"/>
        <v>5.0657733022037823E-11</v>
      </c>
      <c r="D28" s="102">
        <f t="shared" si="0"/>
        <v>4.2341835235081462E-19</v>
      </c>
      <c r="E28" s="102">
        <f t="shared" si="1"/>
        <v>1.703982788561002E-16</v>
      </c>
      <c r="F28" s="102">
        <f t="shared" si="2"/>
        <v>8.6846064641092062E-27</v>
      </c>
      <c r="G28" s="102">
        <f t="shared" si="3"/>
        <v>1.505024820851319E-23</v>
      </c>
    </row>
    <row r="29" spans="1:7">
      <c r="A29" s="102">
        <v>22</v>
      </c>
      <c r="B29" s="102">
        <f t="shared" si="4"/>
        <v>3.9789810338710794E-12</v>
      </c>
      <c r="C29" s="102">
        <f t="shared" si="5"/>
        <v>1.3543795950763611E-10</v>
      </c>
      <c r="D29" s="102">
        <f t="shared" si="0"/>
        <v>2.1812460575648464E-18</v>
      </c>
      <c r="E29" s="102">
        <f t="shared" si="1"/>
        <v>5.6441087768070799E-16</v>
      </c>
      <c r="F29" s="102">
        <f t="shared" si="2"/>
        <v>5.9511154072240826E-26</v>
      </c>
      <c r="G29" s="102">
        <f t="shared" si="3"/>
        <v>6.3199624340772272E-23</v>
      </c>
    </row>
    <row r="30" spans="1:7">
      <c r="A30" s="102">
        <v>23</v>
      </c>
      <c r="B30" s="102">
        <f t="shared" si="4"/>
        <v>1.4400244792926048E-11</v>
      </c>
      <c r="C30" s="102">
        <f t="shared" si="5"/>
        <v>3.5363158718153281E-10</v>
      </c>
      <c r="D30" s="102">
        <f t="shared" si="0"/>
        <v>1.0684944455897301E-17</v>
      </c>
      <c r="E30" s="102">
        <f t="shared" si="1"/>
        <v>1.8291587910388613E-15</v>
      </c>
      <c r="F30" s="102">
        <f t="shared" si="2"/>
        <v>3.8777448465612117E-25</v>
      </c>
      <c r="G30" s="102">
        <f t="shared" si="3"/>
        <v>2.5987068906854797E-22</v>
      </c>
    </row>
    <row r="31" spans="1:7">
      <c r="A31" s="102">
        <v>24</v>
      </c>
      <c r="B31" s="102">
        <f t="shared" si="4"/>
        <v>4.9648605181580588E-11</v>
      </c>
      <c r="C31" s="102">
        <f t="shared" si="5"/>
        <v>9.0173244297338618E-10</v>
      </c>
      <c r="D31" s="102">
        <f t="shared" si="0"/>
        <v>4.98630741275203E-17</v>
      </c>
      <c r="E31" s="102">
        <f t="shared" si="1"/>
        <v>5.8000709239630102E-15</v>
      </c>
      <c r="F31" s="102">
        <f t="shared" si="2"/>
        <v>2.4071284047521217E-24</v>
      </c>
      <c r="G31" s="102">
        <f t="shared" si="3"/>
        <v>1.0463381635794447E-21</v>
      </c>
    </row>
    <row r="32" spans="1:7">
      <c r="A32" s="102">
        <v>25</v>
      </c>
      <c r="B32" s="102">
        <f t="shared" si="4"/>
        <v>1.6335132128697728E-10</v>
      </c>
      <c r="C32" s="102">
        <f t="shared" si="5"/>
        <v>2.2455376289409152E-9</v>
      </c>
      <c r="D32" s="102">
        <f t="shared" si="0"/>
        <v>2.2205689011455564E-16</v>
      </c>
      <c r="E32" s="102">
        <f t="shared" si="1"/>
        <v>1.7994552957489701E-14</v>
      </c>
      <c r="F32" s="102">
        <f t="shared" si="2"/>
        <v>1.4259283659546696E-23</v>
      </c>
      <c r="G32" s="102">
        <f t="shared" si="3"/>
        <v>4.1253310002536241E-21</v>
      </c>
    </row>
    <row r="33" spans="1:7">
      <c r="A33" s="102">
        <v>26</v>
      </c>
      <c r="B33" s="102">
        <f t="shared" si="4"/>
        <v>5.1368457979912184E-10</v>
      </c>
      <c r="C33" s="102">
        <f t="shared" si="5"/>
        <v>5.4610854957888186E-9</v>
      </c>
      <c r="D33" s="102">
        <f t="shared" si="0"/>
        <v>9.4516522459017552E-16</v>
      </c>
      <c r="E33" s="102">
        <f t="shared" si="1"/>
        <v>5.4622890934752168E-14</v>
      </c>
      <c r="F33" s="102">
        <f t="shared" si="2"/>
        <v>8.0733621996940594E-23</v>
      </c>
      <c r="G33" s="102">
        <f t="shared" si="3"/>
        <v>1.5926395691060876E-20</v>
      </c>
    </row>
    <row r="34" spans="1:7">
      <c r="A34" s="102">
        <v>27</v>
      </c>
      <c r="B34" s="102">
        <f t="shared" si="4"/>
        <v>1.5461650287486005E-9</v>
      </c>
      <c r="C34" s="102">
        <f t="shared" si="5"/>
        <v>1.297040721122967E-8</v>
      </c>
      <c r="D34" s="102">
        <f t="shared" si="0"/>
        <v>3.8506731372192055E-15</v>
      </c>
      <c r="E34" s="102">
        <f t="shared" si="1"/>
        <v>1.6223111886937252E-13</v>
      </c>
      <c r="F34" s="102">
        <f t="shared" si="2"/>
        <v>4.3751868524547045E-22</v>
      </c>
      <c r="G34" s="102">
        <f t="shared" si="3"/>
        <v>6.0207163831810047E-20</v>
      </c>
    </row>
    <row r="35" spans="1:7">
      <c r="A35" s="102">
        <v>28</v>
      </c>
      <c r="B35" s="102">
        <f t="shared" si="4"/>
        <v>4.4604718206756108E-9</v>
      </c>
      <c r="C35" s="102">
        <f t="shared" si="5"/>
        <v>3.0084600132739088E-8</v>
      </c>
      <c r="D35" s="102">
        <f t="shared" si="0"/>
        <v>1.5035961773903654E-14</v>
      </c>
      <c r="E35" s="102">
        <f t="shared" si="1"/>
        <v>4.7143248737104481E-13</v>
      </c>
      <c r="F35" s="102">
        <f t="shared" si="2"/>
        <v>2.272502712851843E-21</v>
      </c>
      <c r="G35" s="102">
        <f t="shared" si="3"/>
        <v>2.2286958482128983E-19</v>
      </c>
    </row>
    <row r="36" spans="1:7">
      <c r="A36" s="102">
        <v>29</v>
      </c>
      <c r="B36" s="102">
        <f t="shared" si="4"/>
        <v>1.2348367433563616E-8</v>
      </c>
      <c r="C36" s="102">
        <f t="shared" si="5"/>
        <v>6.8147648178634646E-8</v>
      </c>
      <c r="D36" s="102">
        <f t="shared" si="0"/>
        <v>5.634164986543207E-14</v>
      </c>
      <c r="E36" s="102">
        <f t="shared" si="1"/>
        <v>1.3403885624448349E-12</v>
      </c>
      <c r="F36" s="102">
        <f t="shared" si="2"/>
        <v>1.1327028811423463E-20</v>
      </c>
      <c r="G36" s="102">
        <f t="shared" si="3"/>
        <v>8.0784009661542108E-19</v>
      </c>
    </row>
    <row r="37" spans="1:7">
      <c r="A37" s="102">
        <v>30</v>
      </c>
      <c r="B37" s="102">
        <f t="shared" si="4"/>
        <v>3.2842971293448065E-8</v>
      </c>
      <c r="C37" s="102">
        <f t="shared" si="5"/>
        <v>1.5075561566398106E-7</v>
      </c>
      <c r="D37" s="102">
        <f t="shared" si="0"/>
        <v>2.0282993951555465E-13</v>
      </c>
      <c r="E37" s="102">
        <f t="shared" si="1"/>
        <v>3.7287887654259087E-12</v>
      </c>
      <c r="F37" s="102">
        <f t="shared" si="2"/>
        <v>5.4241507779985019E-20</v>
      </c>
      <c r="G37" s="102">
        <f t="shared" si="3"/>
        <v>2.8672923317420379E-18</v>
      </c>
    </row>
    <row r="38" spans="1:7">
      <c r="A38" s="102">
        <v>31</v>
      </c>
      <c r="B38" s="102">
        <f t="shared" si="4"/>
        <v>8.4012858200332782E-8</v>
      </c>
      <c r="C38" s="102">
        <f t="shared" si="5"/>
        <v>3.2569577247768076E-7</v>
      </c>
      <c r="D38" s="102">
        <f t="shared" si="0"/>
        <v>7.022714034839675E-13</v>
      </c>
      <c r="E38" s="102">
        <f t="shared" si="1"/>
        <v>1.0149174312695801E-11</v>
      </c>
      <c r="F38" s="102">
        <f t="shared" si="2"/>
        <v>2.4981466182055022E-19</v>
      </c>
      <c r="G38" s="102">
        <f t="shared" si="3"/>
        <v>9.9653029928246619E-18</v>
      </c>
    </row>
    <row r="39" spans="1:7">
      <c r="A39" s="102">
        <v>32</v>
      </c>
      <c r="B39" s="102">
        <f t="shared" si="4"/>
        <v>2.0689733735902713E-7</v>
      </c>
      <c r="C39" s="102">
        <f t="shared" si="5"/>
        <v>6.8717403486221252E-7</v>
      </c>
      <c r="D39" s="102">
        <f t="shared" si="0"/>
        <v>2.3409046782798839E-12</v>
      </c>
      <c r="E39" s="102">
        <f t="shared" si="1"/>
        <v>2.7028348117032407E-11</v>
      </c>
      <c r="F39" s="102">
        <f t="shared" si="2"/>
        <v>1.1076687835439314E-18</v>
      </c>
      <c r="G39" s="102">
        <f t="shared" si="3"/>
        <v>3.3914155660448201E-17</v>
      </c>
    </row>
    <row r="40" spans="1:7">
      <c r="A40" s="102">
        <v>33</v>
      </c>
      <c r="B40" s="102">
        <f t="shared" si="4"/>
        <v>4.9099517373261807E-7</v>
      </c>
      <c r="C40" s="102">
        <f t="shared" si="5"/>
        <v>1.4159155706403131E-6</v>
      </c>
      <c r="D40" s="102">
        <f t="shared" si="0"/>
        <v>7.5192695726566453E-12</v>
      </c>
      <c r="E40" s="102">
        <f t="shared" si="1"/>
        <v>7.0426184191022619E-11</v>
      </c>
      <c r="F40" s="102">
        <f t="shared" si="2"/>
        <v>4.7327666205968167E-18</v>
      </c>
      <c r="G40" s="102">
        <f t="shared" si="3"/>
        <v>1.130169225205305E-16</v>
      </c>
    </row>
    <row r="41" spans="1:7">
      <c r="A41" s="102">
        <v>34</v>
      </c>
      <c r="B41" s="102">
        <f t="shared" si="4"/>
        <v>1.1238142387365586E-6</v>
      </c>
      <c r="C41" s="102">
        <f t="shared" si="5"/>
        <v>2.8492067924116744E-6</v>
      </c>
      <c r="D41" s="102">
        <f t="shared" si="0"/>
        <v>2.3294992009406783E-11</v>
      </c>
      <c r="E41" s="102">
        <f t="shared" si="1"/>
        <v>1.7954556197718463E-10</v>
      </c>
      <c r="F41" s="102">
        <f t="shared" si="2"/>
        <v>1.9503620934823328E-17</v>
      </c>
      <c r="G41" s="102">
        <f t="shared" si="3"/>
        <v>3.6878896020407098E-16</v>
      </c>
    </row>
    <row r="42" spans="1:7">
      <c r="A42" s="102">
        <v>35</v>
      </c>
      <c r="B42" s="102">
        <f t="shared" si="4"/>
        <v>2.4829345718098589E-6</v>
      </c>
      <c r="C42" s="102">
        <f t="shared" si="5"/>
        <v>5.5992077446668545E-6</v>
      </c>
      <c r="D42" s="102">
        <f t="shared" si="0"/>
        <v>6.9663118961464427E-11</v>
      </c>
      <c r="E42" s="102">
        <f t="shared" si="1"/>
        <v>4.4785873924607938E-10</v>
      </c>
      <c r="F42" s="102">
        <f t="shared" si="2"/>
        <v>7.7583406403266946E-17</v>
      </c>
      <c r="G42" s="102">
        <f t="shared" si="3"/>
        <v>1.1783771520103402E-15</v>
      </c>
    </row>
    <row r="43" spans="1:7">
      <c r="A43" s="102">
        <v>36</v>
      </c>
      <c r="B43" s="102">
        <f t="shared" si="4"/>
        <v>5.2993976681911644E-6</v>
      </c>
      <c r="C43" s="102">
        <f t="shared" si="5"/>
        <v>1.0745959222866885E-5</v>
      </c>
      <c r="D43" s="102">
        <f t="shared" si="0"/>
        <v>2.0124901033311919E-10</v>
      </c>
      <c r="E43" s="102">
        <f t="shared" si="1"/>
        <v>1.0930330497889532E-9</v>
      </c>
      <c r="F43" s="102">
        <f t="shared" si="2"/>
        <v>2.9813497680752578E-16</v>
      </c>
      <c r="G43" s="102">
        <f t="shared" si="3"/>
        <v>3.6869112306268695E-15</v>
      </c>
    </row>
    <row r="44" spans="1:7">
      <c r="A44" s="102">
        <v>37</v>
      </c>
      <c r="B44" s="102">
        <f t="shared" si="4"/>
        <v>1.0934416729648215E-5</v>
      </c>
      <c r="C44" s="102">
        <f t="shared" si="5"/>
        <v>2.0140942616342376E-5</v>
      </c>
      <c r="D44" s="102">
        <f t="shared" si="0"/>
        <v>5.6204678561501684E-10</v>
      </c>
      <c r="E44" s="102">
        <f t="shared" si="1"/>
        <v>2.6100654420146656E-9</v>
      </c>
      <c r="F44" s="102">
        <f t="shared" si="2"/>
        <v>1.1075539551467787E-15</v>
      </c>
      <c r="G44" s="102">
        <f t="shared" si="3"/>
        <v>1.1295696527064317E-14</v>
      </c>
    </row>
    <row r="45" spans="1:7">
      <c r="A45" s="102">
        <v>38</v>
      </c>
      <c r="B45" s="102">
        <f t="shared" si="4"/>
        <v>2.1825886025165849E-5</v>
      </c>
      <c r="C45" s="102">
        <f t="shared" si="5"/>
        <v>3.6866371303854249E-5</v>
      </c>
      <c r="D45" s="102">
        <f t="shared" si="0"/>
        <v>1.5185123681528372E-9</v>
      </c>
      <c r="E45" s="102">
        <f t="shared" si="1"/>
        <v>6.0981115057824567E-9</v>
      </c>
      <c r="F45" s="102">
        <f t="shared" si="2"/>
        <v>3.9803751377122003E-15</v>
      </c>
      <c r="G45" s="102">
        <f t="shared" si="3"/>
        <v>3.3887171252951215E-14</v>
      </c>
    </row>
    <row r="46" spans="1:7">
      <c r="A46" s="102">
        <v>39</v>
      </c>
      <c r="B46" s="102">
        <f t="shared" si="4"/>
        <v>4.2173325120957565E-5</v>
      </c>
      <c r="C46" s="102">
        <f t="shared" si="5"/>
        <v>6.5901756535389434E-5</v>
      </c>
      <c r="D46" s="102">
        <f t="shared" si="0"/>
        <v>3.9714938859382008E-9</v>
      </c>
      <c r="E46" s="102">
        <f t="shared" si="1"/>
        <v>1.3940077498443725E-8</v>
      </c>
      <c r="F46" s="102">
        <f t="shared" si="2"/>
        <v>1.3847546016104669E-14</v>
      </c>
      <c r="G46" s="102">
        <f t="shared" si="3"/>
        <v>9.9547322984728623E-14</v>
      </c>
    </row>
    <row r="47" spans="1:7">
      <c r="A47" s="102">
        <v>40</v>
      </c>
      <c r="B47" s="102">
        <f t="shared" si="4"/>
        <v>7.8933357763702613E-5</v>
      </c>
      <c r="C47" s="102">
        <f t="shared" si="5"/>
        <v>1.150481354949656E-4</v>
      </c>
      <c r="D47" s="102">
        <f t="shared" si="0"/>
        <v>1.0061117844376775E-8</v>
      </c>
      <c r="E47" s="102">
        <f t="shared" si="1"/>
        <v>3.1178906321628787E-8</v>
      </c>
      <c r="F47" s="102">
        <f t="shared" si="2"/>
        <v>4.6663617329741112E-14</v>
      </c>
      <c r="G47" s="102">
        <f t="shared" si="3"/>
        <v>2.8634909858381496E-13</v>
      </c>
    </row>
    <row r="48" spans="1:7">
      <c r="A48" s="102">
        <v>41</v>
      </c>
      <c r="B48" s="102">
        <f t="shared" si="4"/>
        <v>1.431834443889809E-4</v>
      </c>
      <c r="C48" s="102">
        <f t="shared" si="5"/>
        <v>1.9614542188794152E-4</v>
      </c>
      <c r="D48" s="102">
        <f t="shared" si="0"/>
        <v>2.4702907227656774E-8</v>
      </c>
      <c r="E48" s="102">
        <f t="shared" si="1"/>
        <v>6.8231108690005948E-8</v>
      </c>
      <c r="F48" s="102">
        <f t="shared" si="2"/>
        <v>1.5240298766183828E-13</v>
      </c>
      <c r="G48" s="102">
        <f t="shared" si="3"/>
        <v>8.0655506306422424E-13</v>
      </c>
    </row>
    <row r="49" spans="1:7">
      <c r="A49" s="102">
        <v>42</v>
      </c>
      <c r="B49" s="102">
        <f t="shared" si="4"/>
        <v>2.5186853224074522E-4</v>
      </c>
      <c r="C49" s="102">
        <f t="shared" si="5"/>
        <v>3.2658239080387636E-4</v>
      </c>
      <c r="D49" s="102">
        <f t="shared" si="0"/>
        <v>5.881644578013557E-8</v>
      </c>
      <c r="E49" s="102">
        <f t="shared" si="1"/>
        <v>1.4609314599324786E-7</v>
      </c>
      <c r="F49" s="102">
        <f t="shared" si="2"/>
        <v>4.8267792588317912E-13</v>
      </c>
      <c r="G49" s="102">
        <f t="shared" si="3"/>
        <v>2.2245603383917804E-12</v>
      </c>
    </row>
    <row r="50" spans="1:7">
      <c r="A50" s="102">
        <v>43</v>
      </c>
      <c r="B50" s="102">
        <f t="shared" si="4"/>
        <v>4.298637879304912E-4</v>
      </c>
      <c r="C50" s="102">
        <f t="shared" si="5"/>
        <v>5.3103524820948044E-4</v>
      </c>
      <c r="D50" s="102">
        <f t="shared" si="0"/>
        <v>1.3587054916651412E-7</v>
      </c>
      <c r="E50" s="102">
        <f t="shared" si="1"/>
        <v>3.0605756352277521E-7</v>
      </c>
      <c r="F50" s="102">
        <f t="shared" si="2"/>
        <v>1.4831915379376633E-12</v>
      </c>
      <c r="G50" s="102">
        <f t="shared" si="3"/>
        <v>6.0079502087903787E-12</v>
      </c>
    </row>
    <row r="51" spans="1:7">
      <c r="A51" s="102">
        <v>44</v>
      </c>
      <c r="B51" s="102">
        <f t="shared" si="4"/>
        <v>7.1216239492961832E-4</v>
      </c>
      <c r="C51" s="102">
        <f t="shared" si="5"/>
        <v>8.4327636968387055E-4</v>
      </c>
      <c r="D51" s="102">
        <f t="shared" si="0"/>
        <v>3.0467941328248659E-7</v>
      </c>
      <c r="E51" s="102">
        <f t="shared" si="1"/>
        <v>6.2733895172857852E-7</v>
      </c>
      <c r="F51" s="102">
        <f t="shared" si="2"/>
        <v>4.4241339356321889E-12</v>
      </c>
      <c r="G51" s="102">
        <f t="shared" si="3"/>
        <v>1.5888409562505744E-11</v>
      </c>
    </row>
    <row r="52" spans="1:7">
      <c r="A52" s="102">
        <v>45</v>
      </c>
      <c r="B52" s="102">
        <f t="shared" si="4"/>
        <v>1.1458374055733278E-3</v>
      </c>
      <c r="C52" s="102">
        <f t="shared" si="5"/>
        <v>1.3077734290892814E-3</v>
      </c>
      <c r="D52" s="102">
        <f t="shared" si="0"/>
        <v>6.6352405559297271E-7</v>
      </c>
      <c r="E52" s="102">
        <f t="shared" si="1"/>
        <v>1.2581350265403686E-6</v>
      </c>
      <c r="F52" s="102">
        <f t="shared" si="2"/>
        <v>1.2816076042466526E-11</v>
      </c>
      <c r="G52" s="102">
        <f t="shared" si="3"/>
        <v>4.1143998407369359E-11</v>
      </c>
    </row>
    <row r="53" spans="1:7">
      <c r="A53" s="102">
        <v>46</v>
      </c>
      <c r="B53" s="102">
        <f t="shared" si="4"/>
        <v>1.7912539325283207E-3</v>
      </c>
      <c r="C53" s="102">
        <f t="shared" si="5"/>
        <v>1.9806652616846713E-3</v>
      </c>
      <c r="D53" s="102">
        <f t="shared" si="0"/>
        <v>1.4039784364720857E-6</v>
      </c>
      <c r="E53" s="102">
        <f t="shared" si="1"/>
        <v>2.4687556948631964E-6</v>
      </c>
      <c r="F53" s="102">
        <f t="shared" si="2"/>
        <v>3.6072154964481699E-11</v>
      </c>
      <c r="G53" s="102">
        <f t="shared" si="3"/>
        <v>1.0432887621886961E-10</v>
      </c>
    </row>
    <row r="54" spans="1:7">
      <c r="A54" s="102">
        <v>47</v>
      </c>
      <c r="B54" s="102">
        <f t="shared" si="4"/>
        <v>2.7218641051597412E-3</v>
      </c>
      <c r="C54" s="102">
        <f t="shared" si="5"/>
        <v>2.9295819890335305E-3</v>
      </c>
      <c r="D54" s="102">
        <f t="shared" si="0"/>
        <v>2.8876152239496865E-6</v>
      </c>
      <c r="E54" s="102">
        <f t="shared" si="1"/>
        <v>4.7397434859392831E-6</v>
      </c>
      <c r="F54" s="102">
        <f t="shared" si="2"/>
        <v>9.8687971129242572E-11</v>
      </c>
      <c r="G54" s="102">
        <f t="shared" si="3"/>
        <v>2.5904459253252195E-10</v>
      </c>
    </row>
    <row r="55" spans="1:7">
      <c r="A55" s="102">
        <v>48</v>
      </c>
      <c r="B55" s="102">
        <f t="shared" si="4"/>
        <v>4.0218589016539413E-3</v>
      </c>
      <c r="C55" s="102">
        <f t="shared" si="5"/>
        <v>4.2317131987379616E-3</v>
      </c>
      <c r="D55" s="102">
        <f t="shared" si="0"/>
        <v>5.775230447899351E-6</v>
      </c>
      <c r="E55" s="102">
        <f t="shared" si="1"/>
        <v>8.903431547256476E-6</v>
      </c>
      <c r="F55" s="102">
        <f t="shared" si="2"/>
        <v>2.6254724394760739E-10</v>
      </c>
      <c r="G55" s="102">
        <f t="shared" si="3"/>
        <v>6.2982007489195535E-10</v>
      </c>
    </row>
    <row r="56" spans="1:7">
      <c r="A56" s="102">
        <v>49</v>
      </c>
      <c r="B56" s="102">
        <f t="shared" si="4"/>
        <v>5.7810393411224497E-3</v>
      </c>
      <c r="C56" s="102">
        <f t="shared" si="5"/>
        <v>5.9695664647771204E-3</v>
      </c>
      <c r="D56" s="102">
        <f t="shared" si="0"/>
        <v>1.1236162640130702E-5</v>
      </c>
      <c r="E56" s="102">
        <f t="shared" si="1"/>
        <v>1.6363864390817765E-5</v>
      </c>
      <c r="F56" s="102">
        <f t="shared" si="2"/>
        <v>6.7946862786748333E-10</v>
      </c>
      <c r="G56" s="102">
        <f t="shared" si="3"/>
        <v>1.4994446333663102E-9</v>
      </c>
    </row>
    <row r="57" spans="1:7">
      <c r="A57" s="102">
        <v>50</v>
      </c>
      <c r="B57" s="102">
        <f t="shared" si="4"/>
        <v>8.0865523440297633E-3</v>
      </c>
      <c r="C57" s="102">
        <f t="shared" si="5"/>
        <v>8.224042665656156E-3</v>
      </c>
      <c r="D57" s="102">
        <f t="shared" si="0"/>
        <v>2.1273801265314167E-5</v>
      </c>
      <c r="E57" s="102">
        <f t="shared" si="1"/>
        <v>2.942660648914293E-5</v>
      </c>
      <c r="F57" s="102">
        <f t="shared" si="2"/>
        <v>1.7112353292028885E-9</v>
      </c>
      <c r="G57" s="102">
        <f t="shared" si="3"/>
        <v>3.495556577368329E-9</v>
      </c>
    </row>
    <row r="58" spans="1:7">
      <c r="A58" s="102">
        <v>51</v>
      </c>
      <c r="B58" s="102">
        <f t="shared" si="4"/>
        <v>1.1011626589631415E-2</v>
      </c>
      <c r="C58" s="102">
        <f t="shared" si="5"/>
        <v>1.1064808816232402E-2</v>
      </c>
      <c r="D58" s="102">
        <f t="shared" si="0"/>
        <v>3.9210535665481202E-5</v>
      </c>
      <c r="E58" s="102">
        <f t="shared" si="1"/>
        <v>5.1775029327465354E-5</v>
      </c>
      <c r="F58" s="102">
        <f t="shared" si="2"/>
        <v>4.1954704131067032E-9</v>
      </c>
      <c r="G58" s="102">
        <f t="shared" si="3"/>
        <v>7.9794729000391174E-9</v>
      </c>
    </row>
    <row r="59" spans="1:7">
      <c r="A59" s="102">
        <v>52</v>
      </c>
      <c r="B59" s="102">
        <f t="shared" si="4"/>
        <v>1.4602099553414807E-2</v>
      </c>
      <c r="C59" s="102">
        <f t="shared" si="5"/>
        <v>1.4538462172371678E-2</v>
      </c>
      <c r="D59" s="102">
        <f t="shared" si="0"/>
        <v>7.0377884527786472E-5</v>
      </c>
      <c r="E59" s="102">
        <f t="shared" si="1"/>
        <v>8.9130509188399827E-5</v>
      </c>
      <c r="F59" s="102">
        <f t="shared" si="2"/>
        <v>1.0016761726502867E-8</v>
      </c>
      <c r="G59" s="102">
        <f t="shared" si="3"/>
        <v>1.7836270047802425E-8</v>
      </c>
    </row>
    <row r="60" spans="1:7">
      <c r="A60" s="102">
        <v>53</v>
      </c>
      <c r="B60" s="102">
        <f t="shared" si="4"/>
        <v>1.8862244621659689E-2</v>
      </c>
      <c r="C60" s="102">
        <f t="shared" si="5"/>
        <v>1.8655591526635023E-2</v>
      </c>
      <c r="D60" s="102">
        <f t="shared" si="0"/>
        <v>1.2305064087248218E-4</v>
      </c>
      <c r="E60" s="102">
        <f t="shared" si="1"/>
        <v>1.5012681939856467E-4</v>
      </c>
      <c r="F60" s="102">
        <f t="shared" si="2"/>
        <v>2.3296370366409106E-8</v>
      </c>
      <c r="G60" s="102">
        <f t="shared" si="3"/>
        <v>3.9039643288009049E-8</v>
      </c>
    </row>
    <row r="61" spans="1:7">
      <c r="A61" s="102">
        <v>54</v>
      </c>
      <c r="B61" s="102">
        <f t="shared" si="4"/>
        <v>2.3742029299900068E-2</v>
      </c>
      <c r="C61" s="102">
        <f t="shared" si="5"/>
        <v>2.3378442481205446E-2</v>
      </c>
      <c r="D61" s="102">
        <f t="shared" si="0"/>
        <v>2.0964183259756277E-4</v>
      </c>
      <c r="E61" s="102">
        <f t="shared" si="1"/>
        <v>2.4740931216731714E-4</v>
      </c>
      <c r="F61" s="102">
        <f t="shared" si="2"/>
        <v>5.279533829368677E-8</v>
      </c>
      <c r="G61" s="102">
        <f t="shared" si="3"/>
        <v>8.3671895801574171E-8</v>
      </c>
    </row>
    <row r="62" spans="1:7">
      <c r="A62" s="102">
        <v>55</v>
      </c>
      <c r="B62" s="102">
        <f t="shared" si="4"/>
        <v>2.9128280723160975E-2</v>
      </c>
      <c r="C62" s="102">
        <f t="shared" si="5"/>
        <v>2.8611334920991566E-2</v>
      </c>
      <c r="D62" s="102">
        <f t="shared" si="0"/>
        <v>3.4813249776807374E-4</v>
      </c>
      <c r="E62" s="102">
        <f t="shared" si="1"/>
        <v>3.9893272373333683E-4</v>
      </c>
      <c r="F62" s="102">
        <f t="shared" si="2"/>
        <v>1.1662064606279458E-7</v>
      </c>
      <c r="G62" s="102">
        <f t="shared" si="3"/>
        <v>1.7560033666179159E-7</v>
      </c>
    </row>
    <row r="63" spans="1:7">
      <c r="A63" s="102">
        <v>56</v>
      </c>
      <c r="B63" s="102">
        <f t="shared" si="4"/>
        <v>3.484214389273621E-2</v>
      </c>
      <c r="C63" s="102">
        <f t="shared" si="5"/>
        <v>3.4196106816241252E-2</v>
      </c>
      <c r="D63" s="102">
        <f t="shared" si="0"/>
        <v>5.6364309162449831E-4</v>
      </c>
      <c r="E63" s="102">
        <f t="shared" si="1"/>
        <v>6.2937450240167271E-4</v>
      </c>
      <c r="F63" s="102">
        <f t="shared" si="2"/>
        <v>2.5115874987647485E-7</v>
      </c>
      <c r="G63" s="102">
        <f t="shared" si="3"/>
        <v>3.6086357388944876E-7</v>
      </c>
    </row>
    <row r="64" spans="1:7">
      <c r="A64" s="102">
        <v>57</v>
      </c>
      <c r="B64" s="102">
        <f t="shared" si="4"/>
        <v>4.0644606190662499E-2</v>
      </c>
      <c r="C64" s="102">
        <f t="shared" si="5"/>
        <v>3.9914547083916695E-2</v>
      </c>
      <c r="D64" s="102">
        <f t="shared" si="0"/>
        <v>8.8996277624921064E-4</v>
      </c>
      <c r="E64" s="102">
        <f t="shared" si="1"/>
        <v>9.7150376717296239E-4</v>
      </c>
      <c r="F64" s="102">
        <f t="shared" si="2"/>
        <v>5.275081985985549E-7</v>
      </c>
      <c r="G64" s="102">
        <f t="shared" si="3"/>
        <v>7.2616065530023414E-7</v>
      </c>
    </row>
    <row r="65" spans="1:7">
      <c r="A65" s="102">
        <v>58</v>
      </c>
      <c r="B65" s="102">
        <f t="shared" si="4"/>
        <v>4.6250758768684945E-2</v>
      </c>
      <c r="C65" s="102">
        <f t="shared" si="5"/>
        <v>4.5498988632642706E-2</v>
      </c>
      <c r="D65" s="102">
        <f t="shared" si="0"/>
        <v>1.3707472645677473E-3</v>
      </c>
      <c r="E65" s="102">
        <f t="shared" si="1"/>
        <v>1.4672553290323955E-3</v>
      </c>
      <c r="F65" s="102">
        <f t="shared" si="2"/>
        <v>1.0807568753330257E-6</v>
      </c>
      <c r="G65" s="102">
        <f t="shared" si="3"/>
        <v>1.4308507960244182E-6</v>
      </c>
    </row>
    <row r="66" spans="1:7">
      <c r="A66" s="102">
        <v>59</v>
      </c>
      <c r="B66" s="102">
        <f t="shared" si="4"/>
        <v>5.1352031428221062E-2</v>
      </c>
      <c r="C66" s="102">
        <f t="shared" si="5"/>
        <v>5.0651029553895451E-2</v>
      </c>
      <c r="D66" s="102">
        <f t="shared" si="0"/>
        <v>2.0599930642656522E-3</v>
      </c>
      <c r="E66" s="102">
        <f t="shared" si="1"/>
        <v>2.168167170202716E-3</v>
      </c>
      <c r="F66" s="102">
        <f t="shared" si="2"/>
        <v>2.1604768876580739E-6</v>
      </c>
      <c r="G66" s="102">
        <f t="shared" si="3"/>
        <v>2.7607555330255061E-6</v>
      </c>
    </row>
    <row r="67" spans="1:7">
      <c r="A67" s="102">
        <v>60</v>
      </c>
      <c r="B67" s="102">
        <f t="shared" si="4"/>
        <v>5.5644141517744078E-2</v>
      </c>
      <c r="C67" s="102">
        <f t="shared" si="5"/>
        <v>5.5066922836529447E-2</v>
      </c>
      <c r="D67" s="102">
        <f t="shared" si="0"/>
        <v>3.0213231609229571E-3</v>
      </c>
      <c r="E67" s="102">
        <f t="shared" si="1"/>
        <v>3.1347700938519013E-3</v>
      </c>
      <c r="F67" s="102">
        <f t="shared" si="2"/>
        <v>4.2149681166762993E-6</v>
      </c>
      <c r="G67" s="102">
        <f t="shared" si="3"/>
        <v>5.2159512022701522E-6</v>
      </c>
    </row>
    <row r="68" spans="1:7">
      <c r="A68" s="102">
        <v>61</v>
      </c>
      <c r="B68" s="102">
        <f t="shared" si="4"/>
        <v>5.8857260528800533E-2</v>
      </c>
      <c r="C68" s="102">
        <f t="shared" si="5"/>
        <v>5.8466801598726137E-2</v>
      </c>
      <c r="D68" s="102">
        <f t="shared" si="0"/>
        <v>4.3256102085345157E-3</v>
      </c>
      <c r="E68" s="102">
        <f t="shared" si="1"/>
        <v>4.4344982484187737E-3</v>
      </c>
      <c r="F68" s="102">
        <f t="shared" si="2"/>
        <v>8.0270828006111411E-6</v>
      </c>
      <c r="G68" s="102">
        <f t="shared" si="3"/>
        <v>9.6496387442001817E-6</v>
      </c>
    </row>
    <row r="69" spans="1:7">
      <c r="A69" s="102">
        <v>62</v>
      </c>
      <c r="B69" s="102">
        <f t="shared" si="4"/>
        <v>6.0784219467634626E-2</v>
      </c>
      <c r="C69" s="102">
        <f t="shared" si="5"/>
        <v>6.0623898586538695E-2</v>
      </c>
      <c r="D69" s="102">
        <f t="shared" si="0"/>
        <v>6.0465519044030887E-3</v>
      </c>
      <c r="E69" s="102">
        <f t="shared" si="1"/>
        <v>6.137749259625098E-3</v>
      </c>
      <c r="F69" s="102">
        <f t="shared" si="2"/>
        <v>1.4925586096084714E-5</v>
      </c>
      <c r="G69" s="102">
        <f t="shared" si="3"/>
        <v>1.7480769919633092E-5</v>
      </c>
    </row>
    <row r="70" spans="1:7">
      <c r="A70" s="102">
        <v>63</v>
      </c>
      <c r="B70" s="102">
        <f t="shared" si="4"/>
        <v>6.1302634985482274E-2</v>
      </c>
      <c r="C70" s="102">
        <f t="shared" si="5"/>
        <v>6.1389540556966757E-2</v>
      </c>
      <c r="D70" s="102">
        <f t="shared" si="0"/>
        <v>8.2540232345819885E-3</v>
      </c>
      <c r="E70" s="102">
        <f t="shared" si="1"/>
        <v>8.3118875589894298E-3</v>
      </c>
      <c r="F70" s="102">
        <f t="shared" si="2"/>
        <v>2.7102075022629923E-5</v>
      </c>
      <c r="G70" s="102">
        <f t="shared" si="3"/>
        <v>3.1008590461208151E-5</v>
      </c>
    </row>
    <row r="71" spans="1:7">
      <c r="A71" s="102">
        <v>64</v>
      </c>
      <c r="B71" s="102">
        <f t="shared" si="4"/>
        <v>6.0387670284206427E-2</v>
      </c>
      <c r="C71" s="102">
        <f t="shared" si="5"/>
        <v>6.0710093484249113E-2</v>
      </c>
      <c r="D71" s="102">
        <f t="shared" ref="D71:D134" si="6">IF(D$5,BINOMDIST($A71,$A$2,D$4/100,FALSE),#N/A)</f>
        <v>1.1005364312775974E-2</v>
      </c>
      <c r="E71" s="102">
        <f t="shared" ref="E71:E134" si="7">IF(E$5,NORMDIST($A71,$A$2*D$4/100,SQRT($A$2*D$4/100*(1-D$4/100)),FALSE),#N/A)</f>
        <v>1.1013263715348283E-2</v>
      </c>
      <c r="F71" s="102">
        <f t="shared" ref="F71:F134" si="8">IF(F$5,BINOMDIST($A71,$A$2,F$4/100,FALSE),#N/A)</f>
        <v>4.8067831172211548E-5</v>
      </c>
      <c r="G71" s="102">
        <f t="shared" ref="G71:G134" si="9">IF(G$5,NORMDIST($A71,$A$2*F$4/100,SQRT($A$2*F$4/100*(1-F$4/100)),FALSE),#N/A)</f>
        <v>5.3861129976855171E-5</v>
      </c>
    </row>
    <row r="72" spans="1:7">
      <c r="A72" s="102">
        <v>65</v>
      </c>
      <c r="B72" s="102">
        <f t="shared" ref="B72:B135" si="10">IF(B$5,BINOMDIST($A72,$A$2,B$4/100,FALSE),#N/A)</f>
        <v>5.8113599577751807E-2</v>
      </c>
      <c r="C72" s="102">
        <f t="shared" ref="C72:C135" si="11">IF(C$5,NORMDIST($A72,$A$2*B$4/100,SQRT($A$2*B$4/100*(1-B$4/100)),FALSE),#N/A)</f>
        <v>5.8633175675719171E-2</v>
      </c>
      <c r="D72" s="102">
        <f t="shared" si="6"/>
        <v>1.4335192489462028E-2</v>
      </c>
      <c r="E72" s="102">
        <f t="shared" si="7"/>
        <v>1.4277700900139249E-2</v>
      </c>
      <c r="F72" s="102">
        <f t="shared" si="8"/>
        <v>8.3285017203753775E-5</v>
      </c>
      <c r="G72" s="102">
        <f t="shared" si="9"/>
        <v>9.1609573729479788E-5</v>
      </c>
    </row>
    <row r="73" spans="1:7">
      <c r="A73" s="102">
        <v>66</v>
      </c>
      <c r="B73" s="102">
        <f t="shared" si="10"/>
        <v>5.4644130946244235E-2</v>
      </c>
      <c r="C73" s="102">
        <f t="shared" si="11"/>
        <v>5.530213896254562E-2</v>
      </c>
      <c r="D73" s="102">
        <f t="shared" si="6"/>
        <v>1.824479044113355E-2</v>
      </c>
      <c r="E73" s="102">
        <f t="shared" si="7"/>
        <v>1.8110330796235894E-2</v>
      </c>
      <c r="F73" s="102">
        <f t="shared" si="8"/>
        <v>1.4099881986295854E-4</v>
      </c>
      <c r="G73" s="102">
        <f t="shared" si="9"/>
        <v>1.5257319152505843E-4</v>
      </c>
    </row>
    <row r="74" spans="1:7">
      <c r="A74" s="102">
        <v>67</v>
      </c>
      <c r="B74" s="102">
        <f t="shared" si="10"/>
        <v>5.0213196737192531E-2</v>
      </c>
      <c r="C74" s="102">
        <f t="shared" si="11"/>
        <v>5.093970648130873E-2</v>
      </c>
      <c r="D74" s="102">
        <f t="shared" si="6"/>
        <v>2.2692525424295472E-2</v>
      </c>
      <c r="E74" s="102">
        <f t="shared" si="7"/>
        <v>2.2476068570097461E-2</v>
      </c>
      <c r="F74" s="102">
        <f t="shared" si="8"/>
        <v>2.3327740543364734E-4</v>
      </c>
      <c r="G74" s="102">
        <f t="shared" si="9"/>
        <v>2.4882130651532721E-4</v>
      </c>
    </row>
    <row r="75" spans="1:7">
      <c r="A75" s="102">
        <v>68</v>
      </c>
      <c r="B75" s="102">
        <f t="shared" si="10"/>
        <v>4.5099297859655885E-2</v>
      </c>
      <c r="C75" s="102">
        <f t="shared" si="11"/>
        <v>4.5823361411741169E-2</v>
      </c>
      <c r="D75" s="102">
        <f t="shared" si="6"/>
        <v>2.7586991692280762E-2</v>
      </c>
      <c r="E75" s="102">
        <f t="shared" si="7"/>
        <v>2.729230247257057E-2</v>
      </c>
      <c r="F75" s="102">
        <f t="shared" si="8"/>
        <v>3.7723105406972527E-4</v>
      </c>
      <c r="G75" s="102">
        <f t="shared" si="9"/>
        <v>3.9734602074666163E-4</v>
      </c>
    </row>
    <row r="76" spans="1:7">
      <c r="A76" s="102">
        <v>69</v>
      </c>
      <c r="B76" s="102">
        <f t="shared" si="10"/>
        <v>3.9597242053286401E-2</v>
      </c>
      <c r="C76" s="102">
        <f t="shared" si="11"/>
        <v>4.0256262075308483E-2</v>
      </c>
      <c r="D76" s="102">
        <f t="shared" si="6"/>
        <v>3.2784540851695888E-2</v>
      </c>
      <c r="E76" s="102">
        <f t="shared" si="7"/>
        <v>3.2425439052184944E-2</v>
      </c>
      <c r="F76" s="102">
        <f t="shared" si="8"/>
        <v>5.9632833567871933E-4</v>
      </c>
      <c r="G76" s="102">
        <f t="shared" si="9"/>
        <v>6.2132973295128268E-4</v>
      </c>
    </row>
    <row r="77" spans="1:7">
      <c r="A77" s="102">
        <v>70</v>
      </c>
      <c r="B77" s="102">
        <f t="shared" si="10"/>
        <v>3.399115064105139E-2</v>
      </c>
      <c r="C77" s="102">
        <f t="shared" si="11"/>
        <v>3.4537901478479238E-2</v>
      </c>
      <c r="D77" s="102">
        <f t="shared" si="6"/>
        <v>3.8092514132446714E-2</v>
      </c>
      <c r="E77" s="102">
        <f t="shared" si="7"/>
        <v>3.7692714666738777E-2</v>
      </c>
      <c r="F77" s="102">
        <f t="shared" si="8"/>
        <v>9.2165678619455268E-4</v>
      </c>
      <c r="G77" s="102">
        <f t="shared" si="9"/>
        <v>9.5136544255662635E-4</v>
      </c>
    </row>
    <row r="78" spans="1:7">
      <c r="A78" s="102">
        <v>71</v>
      </c>
      <c r="B78" s="102">
        <f t="shared" si="10"/>
        <v>2.8531987494159885E-2</v>
      </c>
      <c r="C78" s="102">
        <f t="shared" si="11"/>
        <v>2.893839515813797E-2</v>
      </c>
      <c r="D78" s="102">
        <f t="shared" si="6"/>
        <v>4.3278818873484066E-2</v>
      </c>
      <c r="E78" s="102">
        <f t="shared" si="7"/>
        <v>4.2870132971765944E-2</v>
      </c>
      <c r="F78" s="102">
        <f t="shared" si="8"/>
        <v>1.3928945370949805E-3</v>
      </c>
      <c r="G78" s="102">
        <f t="shared" si="9"/>
        <v>1.4264106542157449E-3</v>
      </c>
    </row>
    <row r="79" spans="1:7">
      <c r="A79" s="102">
        <v>72</v>
      </c>
      <c r="B79" s="102">
        <f t="shared" si="10"/>
        <v>2.3421780778787985E-2</v>
      </c>
      <c r="C79" s="102">
        <f t="shared" si="11"/>
        <v>2.3679304152622215E-2</v>
      </c>
      <c r="D79" s="102">
        <f t="shared" si="6"/>
        <v>4.8087576526093405E-2</v>
      </c>
      <c r="E79" s="102">
        <f t="shared" si="7"/>
        <v>4.7706560499135769E-2</v>
      </c>
      <c r="F79" s="102">
        <f t="shared" si="8"/>
        <v>2.0586806051403868E-3</v>
      </c>
      <c r="G79" s="102">
        <f t="shared" si="9"/>
        <v>2.0941787225032082E-3</v>
      </c>
    </row>
    <row r="80" spans="1:7">
      <c r="A80" s="102">
        <v>73</v>
      </c>
      <c r="B80" s="102">
        <f t="shared" si="10"/>
        <v>1.880542488617877E-2</v>
      </c>
      <c r="C80" s="102">
        <f t="shared" si="11"/>
        <v>1.8922539739929807E-2</v>
      </c>
      <c r="D80" s="102">
        <f t="shared" si="6"/>
        <v>5.2259558051188273E-2</v>
      </c>
      <c r="E80" s="102">
        <f t="shared" si="7"/>
        <v>5.1943025743926736E-2</v>
      </c>
      <c r="F80" s="102">
        <f t="shared" si="8"/>
        <v>2.9760146354484711E-3</v>
      </c>
      <c r="G80" s="102">
        <f t="shared" si="9"/>
        <v>3.0106126219809686E-3</v>
      </c>
    </row>
    <row r="81" spans="1:7">
      <c r="A81" s="102">
        <v>74</v>
      </c>
      <c r="B81" s="102">
        <f t="shared" si="10"/>
        <v>1.4769730638721225E-2</v>
      </c>
      <c r="C81" s="102">
        <f t="shared" si="11"/>
        <v>1.4767463730607036E-2</v>
      </c>
      <c r="D81" s="102">
        <f t="shared" si="6"/>
        <v>5.5555205856218155E-2</v>
      </c>
      <c r="E81" s="102">
        <f t="shared" si="7"/>
        <v>5.5335296857941765E-2</v>
      </c>
      <c r="F81" s="102">
        <f t="shared" si="8"/>
        <v>4.2083062642012297E-3</v>
      </c>
      <c r="G81" s="102">
        <f t="shared" si="9"/>
        <v>4.2380685798438095E-3</v>
      </c>
    </row>
    <row r="82" spans="1:7">
      <c r="A82" s="102">
        <v>75</v>
      </c>
      <c r="B82" s="102">
        <f t="shared" si="10"/>
        <v>1.1348443780318953E-2</v>
      </c>
      <c r="C82" s="102">
        <f t="shared" si="11"/>
        <v>1.1255075085300548E-2</v>
      </c>
      <c r="D82" s="102">
        <f t="shared" si="6"/>
        <v>5.7777414090466932E-2</v>
      </c>
      <c r="E82" s="102">
        <f t="shared" si="7"/>
        <v>5.7677058859083773E-2</v>
      </c>
      <c r="F82" s="102">
        <f t="shared" si="8"/>
        <v>5.8217550054949956E-3</v>
      </c>
      <c r="G82" s="102">
        <f t="shared" si="9"/>
        <v>5.8418856108084947E-3</v>
      </c>
    </row>
    <row r="83" spans="1:7">
      <c r="A83" s="102">
        <v>76</v>
      </c>
      <c r="B83" s="102">
        <f t="shared" si="10"/>
        <v>8.531390964466019E-3</v>
      </c>
      <c r="C83" s="102">
        <f t="shared" si="11"/>
        <v>8.3773541830699291E-3</v>
      </c>
      <c r="D83" s="102">
        <f t="shared" si="6"/>
        <v>5.8791052934159309E-2</v>
      </c>
      <c r="E83" s="102">
        <f t="shared" si="7"/>
        <v>5.8820651479240038E-2</v>
      </c>
      <c r="F83" s="102">
        <f t="shared" si="8"/>
        <v>7.8798928227305654E-3</v>
      </c>
      <c r="G83" s="102">
        <f t="shared" si="9"/>
        <v>7.8851522677768522E-3</v>
      </c>
    </row>
    <row r="84" spans="1:7">
      <c r="A84" s="102">
        <v>77</v>
      </c>
      <c r="B84" s="102">
        <f t="shared" si="10"/>
        <v>6.2757566796178771E-3</v>
      </c>
      <c r="C84" s="102">
        <f t="shared" si="11"/>
        <v>6.0894960713772685E-3</v>
      </c>
      <c r="D84" s="102">
        <f t="shared" si="6"/>
        <v>5.8536546211500617E-2</v>
      </c>
      <c r="E84" s="102">
        <f t="shared" si="7"/>
        <v>5.8692474037144511E-2</v>
      </c>
      <c r="F84" s="102">
        <f t="shared" si="8"/>
        <v>1.0436368710330466E-2</v>
      </c>
      <c r="G84" s="102">
        <f t="shared" si="9"/>
        <v>1.0421712454493743E-2</v>
      </c>
    </row>
    <row r="85" spans="1:7">
      <c r="A85" s="102">
        <v>78</v>
      </c>
      <c r="B85" s="102">
        <f t="shared" si="10"/>
        <v>4.5176801815389241E-3</v>
      </c>
      <c r="C85" s="102">
        <f t="shared" si="11"/>
        <v>4.3228665512126119E-3</v>
      </c>
      <c r="D85" s="102">
        <f t="shared" si="6"/>
        <v>5.7035609129154466E-2</v>
      </c>
      <c r="E85" s="102">
        <f t="shared" si="7"/>
        <v>5.7300823675327212E-2</v>
      </c>
      <c r="F85" s="102">
        <f t="shared" si="8"/>
        <v>1.3526382087554609E-2</v>
      </c>
      <c r="G85" s="102">
        <f t="shared" si="9"/>
        <v>1.3487767006657297E-2</v>
      </c>
    </row>
    <row r="86" spans="1:7">
      <c r="A86" s="102">
        <v>79</v>
      </c>
      <c r="B86" s="102">
        <f t="shared" si="10"/>
        <v>3.182775249756028E-3</v>
      </c>
      <c r="C86" s="102">
        <f t="shared" si="11"/>
        <v>2.9969417369035325E-3</v>
      </c>
      <c r="D86" s="102">
        <f t="shared" si="6"/>
        <v>5.4388386764510181E-2</v>
      </c>
      <c r="E86" s="102">
        <f t="shared" si="7"/>
        <v>5.4735006651606147E-2</v>
      </c>
      <c r="F86" s="102">
        <f t="shared" si="8"/>
        <v>1.7157538874373646E-2</v>
      </c>
      <c r="G86" s="102">
        <f t="shared" si="9"/>
        <v>1.7092791324790073E-2</v>
      </c>
    </row>
    <row r="87" spans="1:7">
      <c r="A87" s="102">
        <v>80</v>
      </c>
      <c r="B87" s="102">
        <f t="shared" si="10"/>
        <v>2.1946897990855006E-3</v>
      </c>
      <c r="C87" s="102">
        <f t="shared" si="11"/>
        <v>2.0290874647777147E-3</v>
      </c>
      <c r="D87" s="102">
        <f t="shared" si="6"/>
        <v>5.0762494313542843E-2</v>
      </c>
      <c r="E87" s="102">
        <f t="shared" si="7"/>
        <v>5.1155854996408026E-2</v>
      </c>
      <c r="F87" s="102">
        <f t="shared" si="8"/>
        <v>2.1301246376109199E-2</v>
      </c>
      <c r="G87" s="102">
        <f t="shared" si="9"/>
        <v>2.1210841212482831E-2</v>
      </c>
    </row>
    <row r="88" spans="1:7">
      <c r="A88" s="102">
        <v>81</v>
      </c>
      <c r="B88" s="102">
        <f t="shared" si="10"/>
        <v>1.4813246239266909E-3</v>
      </c>
      <c r="C88" s="102">
        <f t="shared" si="11"/>
        <v>1.3416499928633851E-3</v>
      </c>
      <c r="D88" s="102">
        <f t="shared" si="6"/>
        <v>4.6375612088915677E-2</v>
      </c>
      <c r="E88" s="102">
        <f t="shared" si="7"/>
        <v>4.677904832190153E-2</v>
      </c>
      <c r="F88" s="102">
        <f t="shared" si="8"/>
        <v>2.5886001011917438E-2</v>
      </c>
      <c r="G88" s="102">
        <f t="shared" si="9"/>
        <v>2.5773580862786478E-2</v>
      </c>
    </row>
    <row r="89" spans="1:7">
      <c r="A89" s="102">
        <v>82</v>
      </c>
      <c r="B89" s="102">
        <f t="shared" si="10"/>
        <v>9.7874197030468468E-4</v>
      </c>
      <c r="C89" s="102">
        <f t="shared" si="11"/>
        <v>8.6635062749236796E-4</v>
      </c>
      <c r="D89" s="102">
        <f t="shared" si="6"/>
        <v>4.1474124632363649E-2</v>
      </c>
      <c r="E89" s="102">
        <f t="shared" si="7"/>
        <v>4.1853644281520011E-2</v>
      </c>
      <c r="F89" s="102">
        <f t="shared" si="8"/>
        <v>3.0793977273725952E-2</v>
      </c>
      <c r="G89" s="102">
        <f t="shared" si="9"/>
        <v>3.066645656074617E-2</v>
      </c>
    </row>
    <row r="90" spans="1:7">
      <c r="A90" s="102">
        <v>83</v>
      </c>
      <c r="B90" s="102">
        <f t="shared" si="10"/>
        <v>6.3307586174895603E-4</v>
      </c>
      <c r="C90" s="102">
        <f t="shared" si="11"/>
        <v>5.4634145224715215E-4</v>
      </c>
      <c r="D90" s="102">
        <f t="shared" si="6"/>
        <v>3.6310679397009077E-2</v>
      </c>
      <c r="E90" s="102">
        <f t="shared" si="7"/>
        <v>3.6638782829009453E-2</v>
      </c>
      <c r="F90" s="102">
        <f t="shared" si="8"/>
        <v>3.5862138116230555E-2</v>
      </c>
      <c r="G90" s="102">
        <f t="shared" si="9"/>
        <v>3.5729291086700643E-2</v>
      </c>
    </row>
    <row r="91" spans="1:7">
      <c r="A91" s="102">
        <v>84</v>
      </c>
      <c r="B91" s="102">
        <f t="shared" si="10"/>
        <v>4.0090305104357869E-4</v>
      </c>
      <c r="C91" s="102">
        <f t="shared" si="11"/>
        <v>3.3647330035144673E-4</v>
      </c>
      <c r="D91" s="102">
        <f t="shared" si="6"/>
        <v>3.1123439483150661E-2</v>
      </c>
      <c r="E91" s="102">
        <f t="shared" si="7"/>
        <v>3.1381569361274488E-2</v>
      </c>
      <c r="F91" s="102">
        <f t="shared" si="8"/>
        <v>4.0888637259206308E-2</v>
      </c>
      <c r="G91" s="102">
        <f t="shared" si="9"/>
        <v>4.0762158018649096E-2</v>
      </c>
    </row>
    <row r="92" spans="1:7">
      <c r="A92" s="102">
        <v>85</v>
      </c>
      <c r="B92" s="102">
        <f t="shared" si="10"/>
        <v>2.4856693120893416E-4</v>
      </c>
      <c r="C92" s="102">
        <f t="shared" si="11"/>
        <v>2.0237322851185638E-4</v>
      </c>
      <c r="D92" s="102">
        <f t="shared" si="6"/>
        <v>2.611927862507547E-2</v>
      </c>
      <c r="E92" s="102">
        <f t="shared" si="7"/>
        <v>2.629869154713569E-2</v>
      </c>
      <c r="F92" s="102">
        <f t="shared" si="8"/>
        <v>4.5644607497568962E-2</v>
      </c>
      <c r="G92" s="102">
        <f t="shared" si="9"/>
        <v>4.5536736623699295E-2</v>
      </c>
    </row>
    <row r="93" spans="1:7">
      <c r="A93" s="102">
        <v>86</v>
      </c>
      <c r="B93" s="102">
        <f t="shared" si="10"/>
        <v>1.5090023001889226E-4</v>
      </c>
      <c r="C93" s="102">
        <f t="shared" si="11"/>
        <v>1.1886979373632172E-4</v>
      </c>
      <c r="D93" s="102">
        <f t="shared" si="6"/>
        <v>2.1462352978744201E-2</v>
      </c>
      <c r="E93" s="102">
        <f t="shared" si="7"/>
        <v>2.1563511578571462E-2</v>
      </c>
      <c r="F93" s="102">
        <f t="shared" si="8"/>
        <v>4.9890617497342825E-2</v>
      </c>
      <c r="G93" s="102">
        <f t="shared" si="9"/>
        <v>4.9812530662264154E-2</v>
      </c>
    </row>
    <row r="94" spans="1:7">
      <c r="A94" s="102">
        <v>87</v>
      </c>
      <c r="B94" s="102">
        <f t="shared" si="10"/>
        <v>8.9701371936088591E-5</v>
      </c>
      <c r="C94" s="102">
        <f t="shared" si="11"/>
        <v>6.8187686366173129E-5</v>
      </c>
      <c r="D94" s="102">
        <f t="shared" si="6"/>
        <v>1.7268559867955117E-2</v>
      </c>
      <c r="E94" s="102">
        <f t="shared" si="7"/>
        <v>1.7299386169584607E-2</v>
      </c>
      <c r="F94" s="102">
        <f t="shared" si="8"/>
        <v>5.3396269214787843E-2</v>
      </c>
      <c r="G94" s="102">
        <f t="shared" si="9"/>
        <v>5.3356492797132699E-2</v>
      </c>
    </row>
    <row r="95" spans="1:7">
      <c r="A95" s="102">
        <v>88</v>
      </c>
      <c r="B95" s="102">
        <f t="shared" si="10"/>
        <v>5.2214231425484318E-5</v>
      </c>
      <c r="C95" s="102">
        <f t="shared" si="11"/>
        <v>3.8199387341446133E-5</v>
      </c>
      <c r="D95" s="102">
        <f t="shared" si="6"/>
        <v>1.3605532017176713E-2</v>
      </c>
      <c r="E95" s="102">
        <f t="shared" si="7"/>
        <v>1.3578999195743709E-2</v>
      </c>
      <c r="F95" s="102">
        <f t="shared" si="8"/>
        <v>5.5960755557865123E-2</v>
      </c>
      <c r="G95" s="102">
        <f t="shared" si="9"/>
        <v>5.596389210699116E-2</v>
      </c>
    </row>
    <row r="96" spans="1:7">
      <c r="A96" s="102">
        <v>89</v>
      </c>
      <c r="B96" s="102">
        <f t="shared" si="10"/>
        <v>2.9762899985782619E-5</v>
      </c>
      <c r="C96" s="102">
        <f t="shared" si="11"/>
        <v>2.0898871566838441E-5</v>
      </c>
      <c r="D96" s="102">
        <f t="shared" si="6"/>
        <v>1.0497152043215026E-2</v>
      </c>
      <c r="E96" s="102">
        <f t="shared" si="7"/>
        <v>1.0428712473982691E-2</v>
      </c>
      <c r="F96" s="102">
        <f t="shared" si="8"/>
        <v>5.7431846015608468E-2</v>
      </c>
      <c r="G96" s="102">
        <f t="shared" si="9"/>
        <v>5.7477849772545234E-2</v>
      </c>
    </row>
    <row r="97" spans="1:7">
      <c r="A97" s="102">
        <v>90</v>
      </c>
      <c r="B97" s="102">
        <f t="shared" si="10"/>
        <v>1.6613917305496514E-5</v>
      </c>
      <c r="C97" s="102">
        <f t="shared" si="11"/>
        <v>1.1166196684413637E-5</v>
      </c>
      <c r="D97" s="102">
        <f t="shared" si="6"/>
        <v>7.9311815437624542E-3</v>
      </c>
      <c r="E97" s="102">
        <f t="shared" si="7"/>
        <v>7.836452169922738E-3</v>
      </c>
      <c r="F97" s="102">
        <f t="shared" si="8"/>
        <v>5.7720811278580059E-2</v>
      </c>
      <c r="G97" s="102">
        <f t="shared" si="9"/>
        <v>5.7804956931900305E-2</v>
      </c>
    </row>
    <row r="98" spans="1:7">
      <c r="A98" s="102">
        <v>91</v>
      </c>
      <c r="B98" s="102">
        <f t="shared" si="10"/>
        <v>9.0822021287879017E-6</v>
      </c>
      <c r="C98" s="102">
        <f t="shared" si="11"/>
        <v>5.8264457422873152E-6</v>
      </c>
      <c r="D98" s="102">
        <f t="shared" si="6"/>
        <v>5.8684933034432712E-3</v>
      </c>
      <c r="E98" s="102">
        <f t="shared" si="7"/>
        <v>5.761481114322761E-3</v>
      </c>
      <c r="F98" s="102">
        <f t="shared" si="8"/>
        <v>5.6811256715616744E-2</v>
      </c>
      <c r="G98" s="102">
        <f t="shared" si="9"/>
        <v>5.6924813656695272E-2</v>
      </c>
    </row>
    <row r="99" spans="1:7">
      <c r="A99" s="102">
        <v>92</v>
      </c>
      <c r="B99" s="102">
        <f t="shared" si="10"/>
        <v>4.8623080832251632E-6</v>
      </c>
      <c r="C99" s="102">
        <f t="shared" si="11"/>
        <v>2.9690542739426483E-6</v>
      </c>
      <c r="D99" s="102">
        <f t="shared" si="6"/>
        <v>4.2525313793067314E-3</v>
      </c>
      <c r="E99" s="102">
        <f t="shared" si="7"/>
        <v>4.1445240122443671E-3</v>
      </c>
      <c r="F99" s="102">
        <f t="shared" si="8"/>
        <v>5.4760645316529674E-2</v>
      </c>
      <c r="G99" s="102">
        <f t="shared" si="9"/>
        <v>5.4892134649994873E-2</v>
      </c>
    </row>
    <row r="100" spans="1:7">
      <c r="A100" s="102">
        <v>93</v>
      </c>
      <c r="B100" s="102">
        <f t="shared" si="10"/>
        <v>2.5493757836457585E-6</v>
      </c>
      <c r="C100" s="102">
        <f t="shared" si="11"/>
        <v>1.4775716962712683E-6</v>
      </c>
      <c r="D100" s="102">
        <f t="shared" si="6"/>
        <v>3.0179254949918707E-3</v>
      </c>
      <c r="E100" s="102">
        <f t="shared" si="7"/>
        <v>2.9170309682611732E-3</v>
      </c>
      <c r="F100" s="102">
        <f t="shared" si="8"/>
        <v>5.1694315816151894E-2</v>
      </c>
      <c r="G100" s="102">
        <f t="shared" si="9"/>
        <v>5.1831119473041899E-2</v>
      </c>
    </row>
    <row r="101" spans="1:7">
      <c r="A101" s="102">
        <v>94</v>
      </c>
      <c r="B101" s="102">
        <f t="shared" si="10"/>
        <v>1.3090951547015494E-6</v>
      </c>
      <c r="C101" s="102">
        <f t="shared" si="11"/>
        <v>7.1811663476218094E-7</v>
      </c>
      <c r="D101" s="102">
        <f t="shared" si="6"/>
        <v>2.0975652376539269E-3</v>
      </c>
      <c r="E101" s="102">
        <f t="shared" si="7"/>
        <v>2.0087841892585745E-3</v>
      </c>
      <c r="F101" s="102">
        <f t="shared" si="8"/>
        <v>4.7792858018706426E-2</v>
      </c>
      <c r="G101" s="102">
        <f t="shared" si="9"/>
        <v>4.7922892690151313E-2</v>
      </c>
    </row>
    <row r="102" spans="1:7">
      <c r="A102" s="102">
        <v>95</v>
      </c>
      <c r="B102" s="102">
        <f t="shared" si="10"/>
        <v>6.583524886409539E-7</v>
      </c>
      <c r="C102" s="102">
        <f t="shared" si="11"/>
        <v>3.408453767234782E-7</v>
      </c>
      <c r="D102" s="102">
        <f t="shared" si="6"/>
        <v>1.4278163372100441E-3</v>
      </c>
      <c r="E102" s="102">
        <f t="shared" si="7"/>
        <v>1.3534785743700511E-3</v>
      </c>
      <c r="F102" s="102">
        <f t="shared" si="8"/>
        <v>4.3274605701545718E-2</v>
      </c>
      <c r="G102" s="102">
        <f t="shared" si="9"/>
        <v>4.338777978112885E-2</v>
      </c>
    </row>
    <row r="103" spans="1:7">
      <c r="A103" s="102">
        <v>96</v>
      </c>
      <c r="B103" s="102">
        <f t="shared" si="10"/>
        <v>3.2426316604703835E-7</v>
      </c>
      <c r="C103" s="102">
        <f t="shared" si="11"/>
        <v>1.5799226487156708E-7</v>
      </c>
      <c r="D103" s="102">
        <f t="shared" si="6"/>
        <v>9.5187755814002829E-4</v>
      </c>
      <c r="E103" s="102">
        <f t="shared" si="7"/>
        <v>8.9226806833051094E-4</v>
      </c>
      <c r="F103" s="102">
        <f t="shared" si="8"/>
        <v>3.8375593735333023E-2</v>
      </c>
      <c r="G103" s="102">
        <f t="shared" si="9"/>
        <v>3.8464828133545112E-2</v>
      </c>
    </row>
    <row r="104" spans="1:7">
      <c r="A104" s="102">
        <v>97</v>
      </c>
      <c r="B104" s="102">
        <f t="shared" si="10"/>
        <v>1.5641868372941494E-7</v>
      </c>
      <c r="C104" s="102">
        <f t="shared" si="11"/>
        <v>7.1520450122803259E-8</v>
      </c>
      <c r="D104" s="102">
        <f t="shared" si="6"/>
        <v>6.2150081115671882E-4</v>
      </c>
      <c r="E104" s="102">
        <f t="shared" si="7"/>
        <v>5.7552630607948915E-4</v>
      </c>
      <c r="F104" s="102">
        <f t="shared" si="8"/>
        <v>3.3329512940723983E-2</v>
      </c>
      <c r="G104" s="102">
        <f t="shared" si="9"/>
        <v>3.3391208090731483E-2</v>
      </c>
    </row>
    <row r="105" spans="1:7">
      <c r="A105" s="102">
        <v>98</v>
      </c>
      <c r="B105" s="102">
        <f t="shared" si="10"/>
        <v>7.3897465264795108E-8</v>
      </c>
      <c r="C105" s="102">
        <f t="shared" si="11"/>
        <v>3.1618455386221416E-8</v>
      </c>
      <c r="D105" s="102">
        <f t="shared" si="6"/>
        <v>3.9742228740633677E-4</v>
      </c>
      <c r="E105" s="102">
        <f t="shared" si="7"/>
        <v>3.6321256919917869E-4</v>
      </c>
      <c r="F105" s="102">
        <f t="shared" si="8"/>
        <v>2.8349978469795662E-2</v>
      </c>
      <c r="G105" s="102">
        <f t="shared" si="9"/>
        <v>2.8383923950456091E-2</v>
      </c>
    </row>
    <row r="106" spans="1:7">
      <c r="A106" s="102">
        <v>99</v>
      </c>
      <c r="B106" s="102">
        <f t="shared" si="10"/>
        <v>3.4191364525502339E-8</v>
      </c>
      <c r="C106" s="102">
        <f t="shared" si="11"/>
        <v>1.3651081452209009E-8</v>
      </c>
      <c r="D106" s="102">
        <f t="shared" si="6"/>
        <v>2.4889072544639462E-4</v>
      </c>
      <c r="E106" s="102">
        <f t="shared" si="7"/>
        <v>2.2427580350346278E-4</v>
      </c>
      <c r="F106" s="102">
        <f t="shared" si="8"/>
        <v>2.3616877433100151E-2</v>
      </c>
      <c r="G106" s="102">
        <f t="shared" si="9"/>
        <v>2.3625701018262373E-2</v>
      </c>
    </row>
    <row r="107" spans="1:7">
      <c r="A107" s="102">
        <v>100</v>
      </c>
      <c r="B107" s="102">
        <f t="shared" si="10"/>
        <v>1.5493280999913975E-8</v>
      </c>
      <c r="C107" s="102">
        <f t="shared" si="11"/>
        <v>5.7558499361184532E-9</v>
      </c>
      <c r="D107" s="102">
        <f t="shared" si="6"/>
        <v>1.5265297827378753E-4</v>
      </c>
      <c r="E107" s="102">
        <f t="shared" si="7"/>
        <v>1.3549704860083898E-4</v>
      </c>
      <c r="F107" s="102">
        <f t="shared" si="8"/>
        <v>1.9267807173721709E-2</v>
      </c>
      <c r="G107" s="102">
        <f t="shared" si="9"/>
        <v>1.9256126909110671E-2</v>
      </c>
    </row>
    <row r="108" spans="1:7">
      <c r="A108" s="102">
        <v>101</v>
      </c>
      <c r="B108" s="102">
        <f t="shared" si="10"/>
        <v>6.8754725643182644E-9</v>
      </c>
      <c r="C108" s="102">
        <f t="shared" si="11"/>
        <v>2.3701065157944277E-9</v>
      </c>
      <c r="D108" s="102">
        <f t="shared" si="6"/>
        <v>9.1692548006037415E-5</v>
      </c>
      <c r="E108" s="102">
        <f t="shared" si="7"/>
        <v>8.0094576946438089E-5</v>
      </c>
      <c r="F108" s="102">
        <f t="shared" si="8"/>
        <v>1.5394808758081068E-2</v>
      </c>
      <c r="G108" s="102">
        <f t="shared" si="9"/>
        <v>1.5368275667416068E-2</v>
      </c>
    </row>
    <row r="109" spans="1:7">
      <c r="A109" s="102">
        <v>102</v>
      </c>
      <c r="B109" s="102">
        <f t="shared" si="10"/>
        <v>2.9880236341857391E-9</v>
      </c>
      <c r="C109" s="102">
        <f t="shared" si="11"/>
        <v>9.5310832427857703E-10</v>
      </c>
      <c r="D109" s="102">
        <f t="shared" si="6"/>
        <v>5.3936792944727809E-5</v>
      </c>
      <c r="E109" s="102">
        <f t="shared" si="7"/>
        <v>4.6323594384079367E-5</v>
      </c>
      <c r="F109" s="102">
        <f t="shared" si="8"/>
        <v>1.2045882546556192E-2</v>
      </c>
      <c r="G109" s="102">
        <f t="shared" si="9"/>
        <v>1.2010284946650152E-2</v>
      </c>
    </row>
    <row r="110" spans="1:7">
      <c r="A110" s="102">
        <v>103</v>
      </c>
      <c r="B110" s="102">
        <f t="shared" si="10"/>
        <v>1.2716744549490611E-9</v>
      </c>
      <c r="C110" s="102">
        <f t="shared" si="11"/>
        <v>3.7431105841866253E-10</v>
      </c>
      <c r="D110" s="102">
        <f t="shared" si="6"/>
        <v>3.1070385579810972E-5</v>
      </c>
      <c r="E110" s="102">
        <f t="shared" si="7"/>
        <v>2.6213635163256234E-5</v>
      </c>
      <c r="F110" s="102">
        <f t="shared" si="8"/>
        <v>9.230248523950265E-3</v>
      </c>
      <c r="G110" s="102">
        <f t="shared" si="9"/>
        <v>9.1908027844756039E-3</v>
      </c>
    </row>
    <row r="111" spans="1:7">
      <c r="A111" s="102">
        <v>104</v>
      </c>
      <c r="B111" s="102">
        <f t="shared" si="10"/>
        <v>5.2998602427842959E-10</v>
      </c>
      <c r="C111" s="102">
        <f t="shared" si="11"/>
        <v>1.4356185122108481E-10</v>
      </c>
      <c r="D111" s="102">
        <f t="shared" si="6"/>
        <v>1.7526884173226697E-5</v>
      </c>
      <c r="E111" s="102">
        <f t="shared" si="7"/>
        <v>1.4513699042851316E-5</v>
      </c>
      <c r="F111" s="102">
        <f t="shared" si="8"/>
        <v>6.9260355397420831E-3</v>
      </c>
      <c r="G111" s="102">
        <f t="shared" si="9"/>
        <v>6.8869281123016598E-3</v>
      </c>
    </row>
    <row r="112" spans="1:7">
      <c r="A112" s="102">
        <v>105</v>
      </c>
      <c r="B112" s="102">
        <f t="shared" si="10"/>
        <v>2.1628853954561392E-10</v>
      </c>
      <c r="C112" s="102">
        <f t="shared" si="11"/>
        <v>5.3772649886545197E-11</v>
      </c>
      <c r="D112" s="102">
        <f t="shared" si="6"/>
        <v>9.6815169718775916E-6</v>
      </c>
      <c r="E112" s="102">
        <f t="shared" si="7"/>
        <v>7.8623946256640863E-6</v>
      </c>
      <c r="F112" s="102">
        <f t="shared" si="8"/>
        <v>5.0890492941608936E-3</v>
      </c>
      <c r="G112" s="102">
        <f t="shared" si="9"/>
        <v>5.0532364365841438E-3</v>
      </c>
    </row>
    <row r="113" spans="1:7">
      <c r="A113" s="102">
        <v>106</v>
      </c>
      <c r="B113" s="102">
        <f t="shared" si="10"/>
        <v>8.6430142949935169E-11</v>
      </c>
      <c r="C113" s="102">
        <f t="shared" si="11"/>
        <v>1.9669794585153145E-11</v>
      </c>
      <c r="D113" s="102">
        <f t="shared" si="6"/>
        <v>5.2365437709527079E-6</v>
      </c>
      <c r="E113" s="102">
        <f t="shared" si="7"/>
        <v>4.1673255113695518E-6</v>
      </c>
      <c r="F113" s="102">
        <f t="shared" si="8"/>
        <v>3.6614341842289649E-3</v>
      </c>
      <c r="G113" s="102">
        <f t="shared" si="9"/>
        <v>3.6306606222215117E-3</v>
      </c>
    </row>
    <row r="114" spans="1:7">
      <c r="A114" s="102">
        <v>107</v>
      </c>
      <c r="B114" s="102">
        <f t="shared" si="10"/>
        <v>3.3817345651356347E-11</v>
      </c>
      <c r="C114" s="102">
        <f t="shared" si="11"/>
        <v>7.0267452232870574E-12</v>
      </c>
      <c r="D114" s="102">
        <f t="shared" si="6"/>
        <v>2.7732474799437903E-6</v>
      </c>
      <c r="E114" s="102">
        <f t="shared" si="7"/>
        <v>2.1611547886622557E-6</v>
      </c>
      <c r="F114" s="102">
        <f t="shared" si="8"/>
        <v>2.5793386644321469E-3</v>
      </c>
      <c r="G114" s="102">
        <f t="shared" si="9"/>
        <v>2.5543103171500703E-3</v>
      </c>
    </row>
    <row r="115" spans="1:7">
      <c r="A115" s="102">
        <v>108</v>
      </c>
      <c r="B115" s="102">
        <f t="shared" si="10"/>
        <v>1.2954903557982108E-11</v>
      </c>
      <c r="C115" s="102">
        <f t="shared" si="11"/>
        <v>2.4514587310021556E-12</v>
      </c>
      <c r="D115" s="102">
        <f t="shared" si="6"/>
        <v>1.4379801747856624E-6</v>
      </c>
      <c r="E115" s="102">
        <f t="shared" si="7"/>
        <v>1.0965796559005089E-6</v>
      </c>
      <c r="F115" s="102">
        <f t="shared" si="8"/>
        <v>1.7790407140423053E-3</v>
      </c>
      <c r="G115" s="102">
        <f t="shared" si="9"/>
        <v>1.7596797117381416E-3</v>
      </c>
    </row>
    <row r="116" spans="1:7">
      <c r="A116" s="102">
        <v>109</v>
      </c>
      <c r="B116" s="102">
        <f t="shared" si="10"/>
        <v>4.858754052486969E-12</v>
      </c>
      <c r="C116" s="102">
        <f t="shared" si="11"/>
        <v>8.3523938087675134E-13</v>
      </c>
      <c r="D116" s="102">
        <f t="shared" si="6"/>
        <v>7.2998381961596253E-7</v>
      </c>
      <c r="E116" s="102">
        <f t="shared" si="7"/>
        <v>5.4440280907719864E-7</v>
      </c>
      <c r="F116" s="102">
        <f t="shared" si="8"/>
        <v>1.2013221093091601E-3</v>
      </c>
      <c r="G116" s="102">
        <f t="shared" si="9"/>
        <v>1.187040571567925E-3</v>
      </c>
    </row>
    <row r="117" spans="1:7">
      <c r="A117" s="102">
        <v>110</v>
      </c>
      <c r="B117" s="102">
        <f t="shared" si="10"/>
        <v>1.7839604431519578E-12</v>
      </c>
      <c r="C117" s="102">
        <f t="shared" si="11"/>
        <v>2.7791586270903029E-13</v>
      </c>
      <c r="D117" s="102">
        <f t="shared" si="6"/>
        <v>3.6277983762732622E-7</v>
      </c>
      <c r="E117" s="102">
        <f t="shared" si="7"/>
        <v>2.6443953972107483E-7</v>
      </c>
      <c r="F117" s="102">
        <f t="shared" si="8"/>
        <v>7.9415015596526661E-4</v>
      </c>
      <c r="G117" s="102">
        <f t="shared" si="9"/>
        <v>7.8409641017355535E-4</v>
      </c>
    </row>
    <row r="118" spans="1:7">
      <c r="A118" s="102">
        <v>111</v>
      </c>
      <c r="B118" s="102">
        <f t="shared" si="10"/>
        <v>6.4118949368632237E-13</v>
      </c>
      <c r="C118" s="102">
        <f t="shared" si="11"/>
        <v>9.0309139839722383E-14</v>
      </c>
      <c r="D118" s="102">
        <f t="shared" si="6"/>
        <v>1.7648748857545675E-7</v>
      </c>
      <c r="E118" s="102">
        <f t="shared" si="7"/>
        <v>1.256777189764544E-7</v>
      </c>
      <c r="F118" s="102">
        <f t="shared" si="8"/>
        <v>5.1390950939312686E-4</v>
      </c>
      <c r="G118" s="102">
        <f t="shared" si="9"/>
        <v>5.0716039905957129E-4</v>
      </c>
    </row>
    <row r="119" spans="1:7">
      <c r="A119" s="102">
        <v>112</v>
      </c>
      <c r="B119" s="102">
        <f t="shared" si="10"/>
        <v>2.2557839330115985E-13</v>
      </c>
      <c r="C119" s="102">
        <f t="shared" si="11"/>
        <v>2.8659332597858118E-14</v>
      </c>
      <c r="D119" s="102">
        <f t="shared" si="6"/>
        <v>8.4041661226408301E-8</v>
      </c>
      <c r="E119" s="102">
        <f t="shared" si="7"/>
        <v>5.8440786091200625E-8</v>
      </c>
      <c r="F119" s="102">
        <f t="shared" si="8"/>
        <v>3.2552219597677779E-4</v>
      </c>
      <c r="G119" s="102">
        <f t="shared" si="9"/>
        <v>3.2121304244871554E-4</v>
      </c>
    </row>
    <row r="120" spans="1:7">
      <c r="A120" s="102">
        <v>113</v>
      </c>
      <c r="B120" s="102">
        <f t="shared" si="10"/>
        <v>7.7675719368132554E-14</v>
      </c>
      <c r="C120" s="102">
        <f t="shared" si="11"/>
        <v>8.8821159068894426E-15</v>
      </c>
      <c r="D120" s="102">
        <f t="shared" si="6"/>
        <v>3.9169859804638436E-8</v>
      </c>
      <c r="E120" s="102">
        <f t="shared" si="7"/>
        <v>2.6588857127357374E-8</v>
      </c>
      <c r="F120" s="102">
        <f t="shared" si="8"/>
        <v>2.0181397790311806E-4</v>
      </c>
      <c r="G120" s="102">
        <f t="shared" si="9"/>
        <v>1.9921084318094961E-4</v>
      </c>
    </row>
    <row r="121" spans="1:7">
      <c r="A121" s="102">
        <v>114</v>
      </c>
      <c r="B121" s="102">
        <f t="shared" si="10"/>
        <v>2.6176656409213183E-14</v>
      </c>
      <c r="C121" s="102">
        <f t="shared" si="11"/>
        <v>2.6883313502008051E-15</v>
      </c>
      <c r="D121" s="102">
        <f t="shared" si="6"/>
        <v>1.786695359509813E-8</v>
      </c>
      <c r="E121" s="102">
        <f t="shared" si="7"/>
        <v>1.1836114392689928E-8</v>
      </c>
      <c r="F121" s="102">
        <f t="shared" si="8"/>
        <v>1.2245118222324264E-4</v>
      </c>
      <c r="G121" s="102">
        <f t="shared" si="9"/>
        <v>1.2097753830782932E-4</v>
      </c>
    </row>
    <row r="122" spans="1:7">
      <c r="A122" s="102">
        <v>115</v>
      </c>
      <c r="B122" s="102">
        <f t="shared" si="10"/>
        <v>8.6326909715523285E-15</v>
      </c>
      <c r="C122" s="102">
        <f t="shared" si="11"/>
        <v>7.9463036006739839E-16</v>
      </c>
      <c r="D122" s="102">
        <f t="shared" si="6"/>
        <v>7.9753937786815258E-9</v>
      </c>
      <c r="E122" s="102">
        <f t="shared" si="7"/>
        <v>5.1551878999344708E-9</v>
      </c>
      <c r="F122" s="102">
        <f t="shared" si="8"/>
        <v>7.2707272923037448E-5</v>
      </c>
      <c r="G122" s="102">
        <f t="shared" si="9"/>
        <v>7.1939676275975707E-5</v>
      </c>
    </row>
    <row r="123" spans="1:7">
      <c r="A123" s="102">
        <v>116</v>
      </c>
      <c r="B123" s="102">
        <f t="shared" si="10"/>
        <v>2.7857422744020811E-15</v>
      </c>
      <c r="C123" s="102">
        <f t="shared" si="11"/>
        <v>2.2938420405912276E-16</v>
      </c>
      <c r="D123" s="102">
        <f t="shared" si="6"/>
        <v>3.483505328619492E-9</v>
      </c>
      <c r="E123" s="102">
        <f t="shared" si="7"/>
        <v>2.1968768226090884E-9</v>
      </c>
      <c r="F123" s="102">
        <f t="shared" si="8"/>
        <v>4.2243067482285536E-5</v>
      </c>
      <c r="G123" s="102">
        <f t="shared" si="9"/>
        <v>4.1889404066018334E-5</v>
      </c>
    </row>
    <row r="124" spans="1:7">
      <c r="A124" s="102">
        <v>117</v>
      </c>
      <c r="B124" s="102">
        <f t="shared" si="10"/>
        <v>8.7953975368608889E-16</v>
      </c>
      <c r="C124" s="102">
        <f t="shared" si="11"/>
        <v>6.466627711419392E-17</v>
      </c>
      <c r="D124" s="102">
        <f t="shared" si="6"/>
        <v>1.4886774908630416E-9</v>
      </c>
      <c r="E124" s="102">
        <f t="shared" si="7"/>
        <v>9.1599431170250048E-10</v>
      </c>
      <c r="F124" s="102">
        <f t="shared" si="8"/>
        <v>2.4013354761337798E-5</v>
      </c>
      <c r="G124" s="102">
        <f t="shared" si="9"/>
        <v>2.3884263368465122E-5</v>
      </c>
    </row>
    <row r="125" spans="1:7">
      <c r="A125" s="102">
        <v>118</v>
      </c>
      <c r="B125" s="102">
        <f t="shared" si="10"/>
        <v>2.7167165172039173E-16</v>
      </c>
      <c r="C125" s="102">
        <f t="shared" si="11"/>
        <v>1.7803615518195191E-17</v>
      </c>
      <c r="D125" s="102">
        <f t="shared" si="6"/>
        <v>6.2238493968285457E-10</v>
      </c>
      <c r="E125" s="102">
        <f t="shared" si="7"/>
        <v>3.7368503719942753E-10</v>
      </c>
      <c r="F125" s="102">
        <f t="shared" si="8"/>
        <v>1.3354404838492673E-5</v>
      </c>
      <c r="G125" s="102">
        <f t="shared" si="9"/>
        <v>1.3334952946794166E-5</v>
      </c>
    </row>
    <row r="126" spans="1:7">
      <c r="A126" s="102">
        <v>119</v>
      </c>
      <c r="B126" s="102">
        <f t="shared" si="10"/>
        <v>8.2084160164858713E-17</v>
      </c>
      <c r="C126" s="102">
        <f t="shared" si="11"/>
        <v>4.7869021651941035E-18</v>
      </c>
      <c r="D126" s="102">
        <f t="shared" si="6"/>
        <v>2.545327764529337E-10</v>
      </c>
      <c r="E126" s="102">
        <f t="shared" si="7"/>
        <v>1.491572962621873E-10</v>
      </c>
      <c r="F126" s="102">
        <f t="shared" si="8"/>
        <v>7.264779292986924E-6</v>
      </c>
      <c r="G126" s="102">
        <f t="shared" si="9"/>
        <v>7.2902612278901016E-6</v>
      </c>
    </row>
    <row r="127" spans="1:7">
      <c r="A127" s="102">
        <v>120</v>
      </c>
      <c r="B127" s="102">
        <f t="shared" si="10"/>
        <v>2.4257707033794562E-17</v>
      </c>
      <c r="C127" s="102">
        <f t="shared" si="11"/>
        <v>1.256946789225709E-18</v>
      </c>
      <c r="D127" s="102">
        <f t="shared" si="6"/>
        <v>1.0181311058117265E-10</v>
      </c>
      <c r="E127" s="102">
        <f t="shared" si="7"/>
        <v>5.8251774332684736E-11</v>
      </c>
      <c r="F127" s="102">
        <f t="shared" si="8"/>
        <v>3.8654108690986902E-6</v>
      </c>
      <c r="G127" s="102">
        <f t="shared" si="9"/>
        <v>3.9027134034693464E-6</v>
      </c>
    </row>
    <row r="128" spans="1:7">
      <c r="A128" s="102">
        <v>121</v>
      </c>
      <c r="B128" s="102">
        <f t="shared" si="10"/>
        <v>7.0107077316122313E-18</v>
      </c>
      <c r="C128" s="102">
        <f t="shared" si="11"/>
        <v>3.2232592024242746E-19</v>
      </c>
      <c r="D128" s="102">
        <f t="shared" si="6"/>
        <v>3.9827718188778346E-11</v>
      </c>
      <c r="E128" s="102">
        <f t="shared" si="7"/>
        <v>2.2258693865255107E-11</v>
      </c>
      <c r="F128" s="102">
        <f t="shared" si="8"/>
        <v>2.01136380324067E-6</v>
      </c>
      <c r="G128" s="102">
        <f t="shared" si="9"/>
        <v>2.0457953924614061E-6</v>
      </c>
    </row>
    <row r="129" spans="1:7">
      <c r="A129" s="102">
        <v>122</v>
      </c>
      <c r="B129" s="102">
        <f t="shared" si="10"/>
        <v>1.9812496770276421E-18</v>
      </c>
      <c r="C129" s="102">
        <f t="shared" si="11"/>
        <v>8.0721563727942804E-20</v>
      </c>
      <c r="D129" s="102">
        <f t="shared" si="6"/>
        <v>1.5234646301718635E-11</v>
      </c>
      <c r="E129" s="102">
        <f t="shared" si="7"/>
        <v>8.3217766713794666E-12</v>
      </c>
      <c r="F129" s="102">
        <f t="shared" si="8"/>
        <v>1.0234127610055299E-6</v>
      </c>
      <c r="G129" s="102">
        <f t="shared" si="9"/>
        <v>1.0500976801429207E-6</v>
      </c>
    </row>
    <row r="130" spans="1:7">
      <c r="A130" s="102">
        <v>123</v>
      </c>
      <c r="B130" s="102">
        <f t="shared" si="10"/>
        <v>5.4742209860356708E-19</v>
      </c>
      <c r="C130" s="102">
        <f t="shared" si="11"/>
        <v>1.9742397796133491E-20</v>
      </c>
      <c r="D130" s="102">
        <f t="shared" si="6"/>
        <v>5.6975099990167941E-12</v>
      </c>
      <c r="E130" s="102">
        <f t="shared" si="7"/>
        <v>3.0440956805151486E-12</v>
      </c>
      <c r="F130" s="102">
        <f t="shared" si="8"/>
        <v>5.091160582820869E-7</v>
      </c>
      <c r="G130" s="102">
        <f t="shared" si="9"/>
        <v>5.2779973595625683E-7</v>
      </c>
    </row>
    <row r="131" spans="1:7">
      <c r="A131" s="102">
        <v>124</v>
      </c>
      <c r="B131" s="102">
        <f t="shared" si="10"/>
        <v>1.478593150296591E-19</v>
      </c>
      <c r="C131" s="102">
        <f t="shared" si="11"/>
        <v>4.7154834749262659E-21</v>
      </c>
      <c r="D131" s="102">
        <f t="shared" si="6"/>
        <v>2.0829606448017997E-12</v>
      </c>
      <c r="E131" s="102">
        <f t="shared" si="7"/>
        <v>1.0894979142667578E-12</v>
      </c>
      <c r="F131" s="102">
        <f t="shared" si="8"/>
        <v>2.4758595895763084E-7</v>
      </c>
      <c r="G131" s="102">
        <f t="shared" si="9"/>
        <v>2.5976498193944679E-7</v>
      </c>
    </row>
    <row r="132" spans="1:7">
      <c r="A132" s="102">
        <v>125</v>
      </c>
      <c r="B132" s="102">
        <f t="shared" si="10"/>
        <v>3.9034859167830084E-20</v>
      </c>
      <c r="C132" s="102">
        <f t="shared" si="11"/>
        <v>1.0999388784913919E-21</v>
      </c>
      <c r="D132" s="102">
        <f t="shared" si="6"/>
        <v>7.4431127040917801E-13</v>
      </c>
      <c r="E132" s="102">
        <f t="shared" si="7"/>
        <v>3.8152268830515209E-13</v>
      </c>
      <c r="F132" s="102">
        <f t="shared" si="8"/>
        <v>1.1768274486906883E-7</v>
      </c>
      <c r="G132" s="102">
        <f t="shared" si="9"/>
        <v>1.2518837663802043E-7</v>
      </c>
    </row>
    <row r="133" spans="1:7">
      <c r="A133" s="102">
        <v>126</v>
      </c>
      <c r="B133" s="102">
        <f t="shared" si="10"/>
        <v>1.0070827205346416E-20</v>
      </c>
      <c r="C133" s="102">
        <f t="shared" si="11"/>
        <v>2.5056873210047724E-22</v>
      </c>
      <c r="D133" s="102">
        <f t="shared" si="6"/>
        <v>2.5991822141272857E-13</v>
      </c>
      <c r="E133" s="102">
        <f t="shared" si="7"/>
        <v>1.3071944584101788E-13</v>
      </c>
      <c r="F133" s="102">
        <f t="shared" si="8"/>
        <v>5.4664850940977489E-8</v>
      </c>
      <c r="G133" s="102">
        <f t="shared" si="9"/>
        <v>5.9077128443796025E-8</v>
      </c>
    </row>
    <row r="134" spans="1:7">
      <c r="A134" s="102">
        <v>127</v>
      </c>
      <c r="B134" s="102">
        <f t="shared" si="10"/>
        <v>2.5387148143692234E-21</v>
      </c>
      <c r="C134" s="102">
        <f t="shared" si="11"/>
        <v>5.57443935107833E-23</v>
      </c>
      <c r="D134" s="102">
        <f t="shared" si="6"/>
        <v>8.868600730618113E-14</v>
      </c>
      <c r="E134" s="102">
        <f t="shared" si="7"/>
        <v>4.3821363720667007E-14</v>
      </c>
      <c r="F134" s="102">
        <f t="shared" si="8"/>
        <v>2.4810744261578863E-8</v>
      </c>
      <c r="G134" s="102">
        <f t="shared" si="9"/>
        <v>2.7298998442810684E-8</v>
      </c>
    </row>
    <row r="135" spans="1:7">
      <c r="A135" s="102">
        <v>128</v>
      </c>
      <c r="B135" s="102">
        <f t="shared" si="10"/>
        <v>6.2520588712077859E-22</v>
      </c>
      <c r="C135" s="102">
        <f t="shared" si="11"/>
        <v>1.2111320890787218E-23</v>
      </c>
      <c r="D135" s="102">
        <f t="shared" ref="D135:D198" si="12">IF(D$5,BINOMDIST($A135,$A$2,D$4/100,FALSE),#N/A)</f>
        <v>2.9562002435393376E-14</v>
      </c>
      <c r="E135" s="102">
        <f t="shared" ref="E135:E198" si="13">IF(E$5,NORMDIST($A135,$A$2*D$4/100,SQRT($A$2*D$4/100*(1-D$4/100)),FALSE),#N/A)</f>
        <v>1.4373331476531886E-14</v>
      </c>
      <c r="F135" s="102">
        <f t="shared" ref="F135:F198" si="14">IF(F$5,BINOMDIST($A135,$A$2,F$4/100,FALSE),#N/A)</f>
        <v>1.1000990380134031E-8</v>
      </c>
      <c r="G135" s="102">
        <f t="shared" ref="G135:G198" si="15">IF(G$5,NORMDIST($A135,$A$2*F$4/100,SQRT($A$2*F$4/100*(1-F$4/100)),FALSE),#N/A)</f>
        <v>1.2352248403895124E-8</v>
      </c>
    </row>
    <row r="136" spans="1:7">
      <c r="A136" s="102">
        <v>129</v>
      </c>
      <c r="B136" s="102">
        <f t="shared" ref="B136:B199" si="16">IF(B$5,BINOMDIST($A136,$A$2,B$4/100,FALSE),#N/A)</f>
        <v>1.503879485507461E-22</v>
      </c>
      <c r="C136" s="102">
        <f t="shared" ref="C136:C199" si="17">IF(C$5,NORMDIST($A136,$A$2*B$4/100,SQRT($A$2*B$4/100*(1-B$4/100)),FALSE),#N/A)</f>
        <v>2.5697911195679539E-24</v>
      </c>
      <c r="D136" s="102">
        <f t="shared" si="12"/>
        <v>9.6248380022210276E-15</v>
      </c>
      <c r="E136" s="102">
        <f t="shared" si="13"/>
        <v>4.6126962418681134E-15</v>
      </c>
      <c r="F136" s="102">
        <f t="shared" si="14"/>
        <v>4.7643604673946368E-9</v>
      </c>
      <c r="G136" s="102">
        <f t="shared" si="15"/>
        <v>5.4728971466247399E-9</v>
      </c>
    </row>
    <row r="137" spans="1:7">
      <c r="A137" s="102">
        <v>130</v>
      </c>
      <c r="B137" s="102">
        <f t="shared" si="16"/>
        <v>3.5326491703195031E-23</v>
      </c>
      <c r="C137" s="102">
        <f t="shared" si="17"/>
        <v>5.3250063972727016E-25</v>
      </c>
      <c r="D137" s="102">
        <f t="shared" si="12"/>
        <v>3.0602049032702759E-15</v>
      </c>
      <c r="E137" s="102">
        <f t="shared" si="13"/>
        <v>1.4483653718696739E-15</v>
      </c>
      <c r="F137" s="102">
        <f t="shared" si="14"/>
        <v>2.0149994777921469E-9</v>
      </c>
      <c r="G137" s="102">
        <f t="shared" si="15"/>
        <v>2.3744362984420003E-9</v>
      </c>
    </row>
    <row r="138" spans="1:7">
      <c r="A138" s="102">
        <v>131</v>
      </c>
      <c r="B138" s="102">
        <f t="shared" si="16"/>
        <v>8.102110948904049E-24</v>
      </c>
      <c r="C138" s="102">
        <f t="shared" si="17"/>
        <v>1.0776021285488555E-25</v>
      </c>
      <c r="D138" s="102">
        <f t="shared" si="12"/>
        <v>9.4998727277093524E-16</v>
      </c>
      <c r="E138" s="102">
        <f t="shared" si="13"/>
        <v>4.4496645516740985E-16</v>
      </c>
      <c r="F138" s="102">
        <f t="shared" si="14"/>
        <v>8.3206157321475885E-10</v>
      </c>
      <c r="G138" s="102">
        <f t="shared" si="15"/>
        <v>1.0087318319934385E-9</v>
      </c>
    </row>
    <row r="139" spans="1:7">
      <c r="A139" s="102">
        <v>132</v>
      </c>
      <c r="B139" s="102">
        <f t="shared" si="16"/>
        <v>1.8139054363217982E-24</v>
      </c>
      <c r="C139" s="102">
        <f t="shared" si="17"/>
        <v>2.1296721132238855E-26</v>
      </c>
      <c r="D139" s="102">
        <f t="shared" si="12"/>
        <v>2.8787493114270711E-16</v>
      </c>
      <c r="E139" s="102">
        <f t="shared" si="13"/>
        <v>1.3375261231009939E-16</v>
      </c>
      <c r="F139" s="102">
        <f t="shared" si="14"/>
        <v>3.3539360155312101E-10</v>
      </c>
      <c r="G139" s="102">
        <f t="shared" si="15"/>
        <v>4.1962648925123001E-10</v>
      </c>
    </row>
    <row r="140" spans="1:7">
      <c r="A140" s="102">
        <v>133</v>
      </c>
      <c r="B140" s="102">
        <f t="shared" si="16"/>
        <v>3.9632744748273192E-25</v>
      </c>
      <c r="C140" s="102">
        <f t="shared" si="17"/>
        <v>4.1103901338481572E-27</v>
      </c>
      <c r="D140" s="102">
        <f t="shared" si="12"/>
        <v>8.5135944548469322E-17</v>
      </c>
      <c r="E140" s="102">
        <f t="shared" si="13"/>
        <v>3.9337172121593518E-17</v>
      </c>
      <c r="F140" s="102">
        <f t="shared" si="14"/>
        <v>1.3194019819929083E-10</v>
      </c>
      <c r="G140" s="102">
        <f t="shared" si="15"/>
        <v>1.7093147174470391E-10</v>
      </c>
    </row>
    <row r="141" spans="1:7">
      <c r="A141" s="102">
        <v>134</v>
      </c>
      <c r="B141" s="102">
        <f t="shared" si="16"/>
        <v>8.4492173588989435E-26</v>
      </c>
      <c r="C141" s="102">
        <f t="shared" si="17"/>
        <v>7.7476383769142181E-28</v>
      </c>
      <c r="D141" s="102">
        <f t="shared" si="12"/>
        <v>2.456659096423487E-17</v>
      </c>
      <c r="E141" s="102">
        <f t="shared" si="13"/>
        <v>1.1319568221745779E-17</v>
      </c>
      <c r="F141" s="102">
        <f t="shared" si="14"/>
        <v>5.0643337129156426E-11</v>
      </c>
      <c r="G141" s="102">
        <f t="shared" si="15"/>
        <v>6.8179393735898139E-11</v>
      </c>
    </row>
    <row r="142" spans="1:7">
      <c r="A142" s="102">
        <v>135</v>
      </c>
      <c r="B142" s="102">
        <f t="shared" si="16"/>
        <v>1.7571009233929277E-26</v>
      </c>
      <c r="C142" s="102">
        <f t="shared" si="17"/>
        <v>1.4261711135709832E-28</v>
      </c>
      <c r="D142" s="102">
        <f t="shared" si="12"/>
        <v>6.9150404195624574E-18</v>
      </c>
      <c r="E142" s="102">
        <f t="shared" si="13"/>
        <v>3.1870028258384476E-18</v>
      </c>
      <c r="F142" s="102">
        <f t="shared" si="14"/>
        <v>1.8962054530958606E-11</v>
      </c>
      <c r="G142" s="102">
        <f t="shared" si="15"/>
        <v>2.662908260436868E-11</v>
      </c>
    </row>
    <row r="143" spans="1:7">
      <c r="A143" s="102">
        <v>136</v>
      </c>
      <c r="B143" s="102">
        <f t="shared" si="16"/>
        <v>3.5635672809812709E-27</v>
      </c>
      <c r="C143" s="102">
        <f t="shared" si="17"/>
        <v>2.5638341421586996E-29</v>
      </c>
      <c r="D143" s="102">
        <f t="shared" si="12"/>
        <v>1.8982463896838141E-18</v>
      </c>
      <c r="E143" s="102">
        <f t="shared" si="13"/>
        <v>8.7793203818838755E-19</v>
      </c>
      <c r="F143" s="102">
        <f t="shared" si="14"/>
        <v>6.9239910551447238E-12</v>
      </c>
      <c r="G143" s="102">
        <f t="shared" si="15"/>
        <v>1.0184301346979281E-11</v>
      </c>
    </row>
    <row r="144" spans="1:7">
      <c r="A144" s="102">
        <v>137</v>
      </c>
      <c r="B144" s="102">
        <f t="shared" si="16"/>
        <v>7.0463826288058926E-28</v>
      </c>
      <c r="C144" s="102">
        <f t="shared" si="17"/>
        <v>4.5011575497744573E-30</v>
      </c>
      <c r="D144" s="102">
        <f t="shared" si="12"/>
        <v>5.0804647899080286E-19</v>
      </c>
      <c r="E144" s="102">
        <f t="shared" si="13"/>
        <v>2.366274967439904E-19</v>
      </c>
      <c r="F144" s="102">
        <f t="shared" si="14"/>
        <v>2.4650209168915072E-12</v>
      </c>
      <c r="G144" s="102">
        <f t="shared" si="15"/>
        <v>3.813978534724493E-12</v>
      </c>
    </row>
    <row r="145" spans="1:7">
      <c r="A145" s="102">
        <v>138</v>
      </c>
      <c r="B145" s="102">
        <f t="shared" si="16"/>
        <v>1.3580633619437823E-28</v>
      </c>
      <c r="C145" s="102">
        <f t="shared" si="17"/>
        <v>7.7174619865523569E-31</v>
      </c>
      <c r="D145" s="102">
        <f t="shared" si="12"/>
        <v>1.3253386408455748E-19</v>
      </c>
      <c r="E145" s="102">
        <f t="shared" si="13"/>
        <v>6.2401550810263987E-20</v>
      </c>
      <c r="F145" s="102">
        <f t="shared" si="14"/>
        <v>8.5537641332657849E-13</v>
      </c>
      <c r="G145" s="102">
        <f t="shared" si="15"/>
        <v>1.3986118846499665E-12</v>
      </c>
    </row>
    <row r="146" spans="1:7">
      <c r="A146" s="102">
        <v>139</v>
      </c>
      <c r="B146" s="102">
        <f t="shared" si="16"/>
        <v>2.5504701170832927E-29</v>
      </c>
      <c r="C146" s="102">
        <f t="shared" si="17"/>
        <v>1.2922328598210284E-31</v>
      </c>
      <c r="D146" s="102">
        <f t="shared" si="12"/>
        <v>3.3689663292477851E-20</v>
      </c>
      <c r="E146" s="102">
        <f t="shared" si="13"/>
        <v>1.6100946931956957E-20</v>
      </c>
      <c r="F146" s="102">
        <f t="shared" si="14"/>
        <v>2.8922799587301859E-13</v>
      </c>
      <c r="G146" s="102">
        <f t="shared" si="15"/>
        <v>5.0221323176140743E-13</v>
      </c>
    </row>
    <row r="147" spans="1:7">
      <c r="A147" s="102">
        <v>140</v>
      </c>
      <c r="B147" s="102">
        <f t="shared" si="16"/>
        <v>4.6658920265617738E-30</v>
      </c>
      <c r="C147" s="102">
        <f t="shared" si="17"/>
        <v>2.1131146388105402E-32</v>
      </c>
      <c r="D147" s="102">
        <f t="shared" si="12"/>
        <v>8.3422023390895999E-21</v>
      </c>
      <c r="E147" s="102">
        <f t="shared" si="13"/>
        <v>4.0647451011905817E-21</v>
      </c>
      <c r="F147" s="102">
        <f t="shared" si="14"/>
        <v>9.5265932872460983E-14</v>
      </c>
      <c r="G147" s="102">
        <f t="shared" si="15"/>
        <v>1.7658387955075891E-13</v>
      </c>
    </row>
    <row r="148" spans="1:7">
      <c r="A148" s="102">
        <v>141</v>
      </c>
      <c r="B148" s="102">
        <f t="shared" si="16"/>
        <v>8.3123703617054965E-31</v>
      </c>
      <c r="C148" s="102">
        <f t="shared" si="17"/>
        <v>3.3745924749518139E-33</v>
      </c>
      <c r="D148" s="102">
        <f t="shared" si="12"/>
        <v>2.0115948902769662E-21</v>
      </c>
      <c r="E148" s="102">
        <f t="shared" si="13"/>
        <v>1.0040170226562281E-21</v>
      </c>
      <c r="F148" s="102">
        <f t="shared" si="14"/>
        <v>3.055699733644933E-14</v>
      </c>
      <c r="G148" s="102">
        <f t="shared" si="15"/>
        <v>6.0797528352669564E-14</v>
      </c>
    </row>
    <row r="149" spans="1:7">
      <c r="A149" s="102">
        <v>142</v>
      </c>
      <c r="B149" s="102">
        <f t="shared" si="16"/>
        <v>1.4416030162722242E-31</v>
      </c>
      <c r="C149" s="102">
        <f t="shared" si="17"/>
        <v>5.2630270928465202E-34</v>
      </c>
      <c r="D149" s="102">
        <f t="shared" si="12"/>
        <v>4.7220537330444438E-22</v>
      </c>
      <c r="E149" s="102">
        <f t="shared" si="13"/>
        <v>2.4264687251177322E-22</v>
      </c>
      <c r="F149" s="102">
        <f t="shared" si="14"/>
        <v>9.5414488095477862E-15</v>
      </c>
      <c r="G149" s="102">
        <f t="shared" si="15"/>
        <v>2.0497116073987172E-14</v>
      </c>
    </row>
    <row r="150" spans="1:7">
      <c r="A150" s="102">
        <v>143</v>
      </c>
      <c r="B150" s="102">
        <f t="shared" si="16"/>
        <v>2.4330154235594182E-32</v>
      </c>
      <c r="C150" s="102">
        <f t="shared" si="17"/>
        <v>8.0161507240030878E-35</v>
      </c>
      <c r="D150" s="102">
        <f t="shared" si="12"/>
        <v>1.0786975893668001E-22</v>
      </c>
      <c r="E150" s="102">
        <f t="shared" si="13"/>
        <v>5.7376517113309664E-23</v>
      </c>
      <c r="F150" s="102">
        <f t="shared" si="14"/>
        <v>2.8993213627640094E-15</v>
      </c>
      <c r="G150" s="102">
        <f t="shared" si="15"/>
        <v>6.7666165054732133E-15</v>
      </c>
    </row>
    <row r="151" spans="1:7">
      <c r="A151" s="102">
        <v>144</v>
      </c>
      <c r="B151" s="102">
        <f t="shared" si="16"/>
        <v>3.9945029342019727E-33</v>
      </c>
      <c r="C151" s="102">
        <f t="shared" si="17"/>
        <v>1.1923730184105025E-35</v>
      </c>
      <c r="D151" s="102">
        <f t="shared" si="12"/>
        <v>2.3971057541484275E-23</v>
      </c>
      <c r="E151" s="102">
        <f t="shared" si="13"/>
        <v>1.3274541455572956E-23</v>
      </c>
      <c r="F151" s="102">
        <f t="shared" si="14"/>
        <v>8.5703210094281831E-16</v>
      </c>
      <c r="G151" s="102">
        <f t="shared" si="15"/>
        <v>2.1873704144011984E-15</v>
      </c>
    </row>
    <row r="152" spans="1:7">
      <c r="A152" s="102">
        <v>145</v>
      </c>
      <c r="B152" s="102">
        <f t="shared" si="16"/>
        <v>6.3772249623749961E-34</v>
      </c>
      <c r="C152" s="102">
        <f t="shared" si="17"/>
        <v>1.7321057463531124E-36</v>
      </c>
      <c r="D152" s="102">
        <f t="shared" si="12"/>
        <v>5.1799526641369453E-24</v>
      </c>
      <c r="E152" s="102">
        <f t="shared" si="13"/>
        <v>3.0049049303666469E-24</v>
      </c>
      <c r="F152" s="102">
        <f t="shared" si="14"/>
        <v>2.4634793896977347E-16</v>
      </c>
      <c r="G152" s="102">
        <f t="shared" si="15"/>
        <v>6.9238088628411504E-16</v>
      </c>
    </row>
    <row r="153" spans="1:7">
      <c r="A153" s="102">
        <v>146</v>
      </c>
      <c r="B153" s="102">
        <f t="shared" si="16"/>
        <v>9.8963683223116472E-35</v>
      </c>
      <c r="C153" s="102">
        <f t="shared" si="17"/>
        <v>2.4572687736293073E-37</v>
      </c>
      <c r="D153" s="102">
        <f t="shared" si="12"/>
        <v>1.0880265869876467E-24</v>
      </c>
      <c r="E153" s="102">
        <f t="shared" si="13"/>
        <v>6.6553025998640877E-25</v>
      </c>
      <c r="F153" s="102">
        <f t="shared" si="14"/>
        <v>6.8829703289304497E-17</v>
      </c>
      <c r="G153" s="102">
        <f t="shared" si="15"/>
        <v>2.14604969081433E-16</v>
      </c>
    </row>
    <row r="154" spans="1:7">
      <c r="A154" s="102">
        <v>147</v>
      </c>
      <c r="B154" s="102">
        <f t="shared" si="16"/>
        <v>1.4921420406774944E-35</v>
      </c>
      <c r="C154" s="102">
        <f t="shared" si="17"/>
        <v>3.4044496682313295E-38</v>
      </c>
      <c r="D154" s="102">
        <f t="shared" si="12"/>
        <v>2.2204624224237767E-25</v>
      </c>
      <c r="E154" s="102">
        <f t="shared" si="13"/>
        <v>1.442217426454996E-25</v>
      </c>
      <c r="F154" s="102">
        <f t="shared" si="14"/>
        <v>1.868499839005009E-17</v>
      </c>
      <c r="G154" s="102">
        <f t="shared" si="15"/>
        <v>6.513380410221931E-17</v>
      </c>
    </row>
    <row r="155" spans="1:7">
      <c r="A155" s="102">
        <v>148</v>
      </c>
      <c r="B155" s="102">
        <f t="shared" si="16"/>
        <v>2.1849437707379596E-36</v>
      </c>
      <c r="C155" s="102">
        <f t="shared" si="17"/>
        <v>4.6063525178887435E-39</v>
      </c>
      <c r="D155" s="102">
        <f t="shared" si="12"/>
        <v>4.4009165129119423E-26</v>
      </c>
      <c r="E155" s="102">
        <f t="shared" si="13"/>
        <v>3.0578736269087634E-26</v>
      </c>
      <c r="F155" s="102">
        <f t="shared" si="14"/>
        <v>4.9261316510229702E-18</v>
      </c>
      <c r="G155" s="102">
        <f t="shared" si="15"/>
        <v>1.9357313348886988E-17</v>
      </c>
    </row>
    <row r="156" spans="1:7">
      <c r="A156" s="102">
        <v>149</v>
      </c>
      <c r="B156" s="102">
        <f t="shared" si="16"/>
        <v>3.1057149260515204E-37</v>
      </c>
      <c r="C156" s="102">
        <f t="shared" si="17"/>
        <v>6.0867213563451697E-40</v>
      </c>
      <c r="D156" s="102">
        <f t="shared" si="12"/>
        <v>8.4670876982200304E-27</v>
      </c>
      <c r="E156" s="102">
        <f t="shared" si="13"/>
        <v>6.3435766204131848E-27</v>
      </c>
      <c r="F156" s="102">
        <f t="shared" si="14"/>
        <v>1.2606954624182846E-18</v>
      </c>
      <c r="G156" s="102">
        <f t="shared" si="15"/>
        <v>5.6332066548685159E-18</v>
      </c>
    </row>
    <row r="157" spans="1:7">
      <c r="A157" s="102">
        <v>150</v>
      </c>
      <c r="B157" s="102">
        <f t="shared" si="16"/>
        <v>4.2831053607038039E-38</v>
      </c>
      <c r="C157" s="102">
        <f t="shared" si="17"/>
        <v>7.8546288300851578E-41</v>
      </c>
      <c r="D157" s="102">
        <f t="shared" si="12"/>
        <v>1.5805230370010525E-27</v>
      </c>
      <c r="E157" s="102">
        <f t="shared" si="13"/>
        <v>1.2875814416753777E-27</v>
      </c>
      <c r="F157" s="102">
        <f t="shared" si="14"/>
        <v>3.1303306198914817E-19</v>
      </c>
      <c r="G157" s="102">
        <f t="shared" si="15"/>
        <v>1.6052336447731977E-18</v>
      </c>
    </row>
    <row r="158" spans="1:7">
      <c r="A158" s="102">
        <v>151</v>
      </c>
      <c r="B158" s="102">
        <f t="shared" si="16"/>
        <v>5.7280236760228047E-39</v>
      </c>
      <c r="C158" s="102">
        <f t="shared" si="17"/>
        <v>9.8988310241368424E-42</v>
      </c>
      <c r="D158" s="102">
        <f t="shared" si="12"/>
        <v>2.8609909279047264E-28</v>
      </c>
      <c r="E158" s="102">
        <f t="shared" si="13"/>
        <v>2.5570610038783859E-28</v>
      </c>
      <c r="F158" s="102">
        <f t="shared" si="14"/>
        <v>7.5373573716491992E-20</v>
      </c>
      <c r="G158" s="102">
        <f t="shared" si="15"/>
        <v>4.4791209558198208E-19</v>
      </c>
    </row>
    <row r="159" spans="1:7">
      <c r="A159" s="102">
        <v>152</v>
      </c>
      <c r="B159" s="102">
        <f t="shared" si="16"/>
        <v>7.4243826122839531E-40</v>
      </c>
      <c r="C159" s="102">
        <f t="shared" si="17"/>
        <v>1.2183109598187149E-42</v>
      </c>
      <c r="D159" s="102">
        <f t="shared" si="12"/>
        <v>5.0192823296574739E-29</v>
      </c>
      <c r="E159" s="102">
        <f t="shared" si="13"/>
        <v>4.9685919558838345E-29</v>
      </c>
      <c r="F159" s="102">
        <f t="shared" si="14"/>
        <v>1.7589662188058872E-20</v>
      </c>
      <c r="G159" s="102">
        <f t="shared" si="15"/>
        <v>1.2238249246228033E-19</v>
      </c>
    </row>
    <row r="160" spans="1:7">
      <c r="A160" s="102">
        <v>153</v>
      </c>
      <c r="B160" s="102">
        <f t="shared" si="16"/>
        <v>9.321217853877118E-41</v>
      </c>
      <c r="C160" s="102">
        <f t="shared" si="17"/>
        <v>1.4643617902286105E-43</v>
      </c>
      <c r="D160" s="102">
        <f t="shared" si="12"/>
        <v>8.5294993837318839E-30</v>
      </c>
      <c r="E160" s="102">
        <f t="shared" si="13"/>
        <v>9.4460760289403203E-30</v>
      </c>
      <c r="F160" s="102">
        <f t="shared" si="14"/>
        <v>3.9760575645224974E-21</v>
      </c>
      <c r="G160" s="102">
        <f t="shared" si="15"/>
        <v>3.2742946912352484E-20</v>
      </c>
    </row>
    <row r="161" spans="1:7">
      <c r="A161" s="102">
        <v>154</v>
      </c>
      <c r="B161" s="102">
        <f t="shared" si="16"/>
        <v>1.1328559012175003E-41</v>
      </c>
      <c r="C161" s="102">
        <f t="shared" si="17"/>
        <v>1.7189158739520098E-44</v>
      </c>
      <c r="D161" s="102">
        <f t="shared" si="12"/>
        <v>1.4031211107437643E-30</v>
      </c>
      <c r="E161" s="102">
        <f t="shared" si="13"/>
        <v>1.7570956506247953E-30</v>
      </c>
      <c r="F161" s="102">
        <f t="shared" si="14"/>
        <v>8.7003660992858599E-22</v>
      </c>
      <c r="G161" s="102">
        <f t="shared" si="15"/>
        <v>8.5780426406638841E-21</v>
      </c>
    </row>
    <row r="162" spans="1:7">
      <c r="A162" s="102">
        <v>155</v>
      </c>
      <c r="B162" s="102">
        <f t="shared" si="16"/>
        <v>1.3319374630587835E-42</v>
      </c>
      <c r="C162" s="102">
        <f t="shared" si="17"/>
        <v>1.9705018778953799E-45</v>
      </c>
      <c r="D162" s="102">
        <f t="shared" si="12"/>
        <v>2.2329239181728068E-31</v>
      </c>
      <c r="E162" s="102">
        <f t="shared" si="13"/>
        <v>3.1979026049395748E-31</v>
      </c>
      <c r="F162" s="102">
        <f t="shared" si="14"/>
        <v>1.8417451791427822E-22</v>
      </c>
      <c r="G162" s="102">
        <f t="shared" si="15"/>
        <v>2.2005467740779033E-21</v>
      </c>
    </row>
    <row r="163" spans="1:7">
      <c r="A163" s="102">
        <v>156</v>
      </c>
      <c r="B163" s="102">
        <f t="shared" si="16"/>
        <v>1.5139128454973377E-43</v>
      </c>
      <c r="C163" s="102">
        <f t="shared" si="17"/>
        <v>2.2060486248564994E-46</v>
      </c>
      <c r="D163" s="102">
        <f t="shared" si="12"/>
        <v>3.4352675664197124E-32</v>
      </c>
      <c r="E163" s="102">
        <f t="shared" si="13"/>
        <v>5.6945698434262249E-32</v>
      </c>
      <c r="F163" s="102">
        <f t="shared" si="14"/>
        <v>3.7690285959236019E-23</v>
      </c>
      <c r="G163" s="102">
        <f t="shared" si="15"/>
        <v>5.5277064841782846E-22</v>
      </c>
    </row>
    <row r="164" spans="1:7">
      <c r="A164" s="102">
        <v>157</v>
      </c>
      <c r="B164" s="102">
        <f t="shared" si="16"/>
        <v>1.6622961655570274E-44</v>
      </c>
      <c r="C164" s="102">
        <f t="shared" si="17"/>
        <v>2.4119555797258684E-47</v>
      </c>
      <c r="D164" s="102">
        <f t="shared" si="12"/>
        <v>5.1054931985007413E-33</v>
      </c>
      <c r="E164" s="102">
        <f t="shared" si="13"/>
        <v>9.9216174337757556E-33</v>
      </c>
      <c r="F164" s="102">
        <f t="shared" si="14"/>
        <v>7.4510900616443523E-24</v>
      </c>
      <c r="G164" s="102">
        <f t="shared" si="15"/>
        <v>1.3596630995068213E-22</v>
      </c>
    </row>
    <row r="165" spans="1:7">
      <c r="A165" s="102">
        <v>158</v>
      </c>
      <c r="B165" s="102">
        <f t="shared" si="16"/>
        <v>1.7618517832561381E-45</v>
      </c>
      <c r="C165" s="102">
        <f t="shared" si="17"/>
        <v>2.575369372868712E-48</v>
      </c>
      <c r="D165" s="102">
        <f t="shared" si="12"/>
        <v>7.3243362341359394E-34</v>
      </c>
      <c r="E165" s="102">
        <f t="shared" si="13"/>
        <v>1.6913359981625611E-33</v>
      </c>
      <c r="F165" s="102">
        <f t="shared" si="14"/>
        <v>1.4218822448659834E-24</v>
      </c>
      <c r="G165" s="102">
        <f t="shared" si="15"/>
        <v>3.2748364434881123E-23</v>
      </c>
    </row>
    <row r="166" spans="1:7">
      <c r="A166" s="102">
        <v>159</v>
      </c>
      <c r="B166" s="102">
        <f t="shared" si="16"/>
        <v>1.8010481479076122E-46</v>
      </c>
      <c r="C166" s="102">
        <f t="shared" si="17"/>
        <v>2.6855036365362904E-49</v>
      </c>
      <c r="D166" s="102">
        <f t="shared" si="12"/>
        <v>1.0134301707609567E-34</v>
      </c>
      <c r="E166" s="102">
        <f t="shared" si="13"/>
        <v>2.8210005434826667E-34</v>
      </c>
      <c r="F166" s="102">
        <f t="shared" si="14"/>
        <v>2.6169922413517554E-25</v>
      </c>
      <c r="G166" s="102">
        <f t="shared" si="15"/>
        <v>7.7236019749566375E-24</v>
      </c>
    </row>
    <row r="167" spans="1:7">
      <c r="A167" s="102">
        <v>160</v>
      </c>
      <c r="B167" s="102">
        <f t="shared" si="16"/>
        <v>1.7741668322671763E-47</v>
      </c>
      <c r="C167" s="102">
        <f t="shared" si="17"/>
        <v>2.734815041343621E-50</v>
      </c>
      <c r="D167" s="102">
        <f t="shared" si="12"/>
        <v>1.3512402276812382E-35</v>
      </c>
      <c r="E167" s="102">
        <f t="shared" si="13"/>
        <v>4.6036501170272913E-35</v>
      </c>
      <c r="F167" s="102">
        <f t="shared" si="14"/>
        <v>4.6414579374917528E-26</v>
      </c>
      <c r="G167" s="102">
        <f t="shared" si="15"/>
        <v>1.7837012711413406E-24</v>
      </c>
    </row>
    <row r="168" spans="1:7">
      <c r="A168" s="102">
        <v>161</v>
      </c>
      <c r="B168" s="102">
        <f t="shared" si="16"/>
        <v>1.6825555477976938E-48</v>
      </c>
      <c r="C168" s="102">
        <f t="shared" si="17"/>
        <v>2.7198576303854974E-51</v>
      </c>
      <c r="D168" s="102">
        <f t="shared" si="12"/>
        <v>1.7345112653465653E-36</v>
      </c>
      <c r="E168" s="102">
        <f t="shared" si="13"/>
        <v>7.3506765137503001E-36</v>
      </c>
      <c r="F168" s="102">
        <f t="shared" si="14"/>
        <v>7.925236393912584E-27</v>
      </c>
      <c r="G168" s="102">
        <f t="shared" si="15"/>
        <v>4.0336324797289563E-25</v>
      </c>
    </row>
    <row r="169" spans="1:7">
      <c r="A169" s="102">
        <v>162</v>
      </c>
      <c r="B169" s="102">
        <f t="shared" si="16"/>
        <v>1.5346692392847763E-49</v>
      </c>
      <c r="C169" s="102">
        <f t="shared" si="17"/>
        <v>2.6416810475254457E-52</v>
      </c>
      <c r="D169" s="102">
        <f t="shared" si="12"/>
        <v>2.1413719325265973E-37</v>
      </c>
      <c r="E169" s="102">
        <f t="shared" si="13"/>
        <v>1.1483603117848868E-36</v>
      </c>
      <c r="F169" s="102">
        <f t="shared" si="14"/>
        <v>1.3014888557438454E-27</v>
      </c>
      <c r="G169" s="102">
        <f t="shared" si="15"/>
        <v>8.9318721016427516E-26</v>
      </c>
    </row>
    <row r="170" spans="1:7">
      <c r="A170" s="102">
        <v>163</v>
      </c>
      <c r="B170" s="102">
        <f t="shared" si="16"/>
        <v>1.344820494456129E-50</v>
      </c>
      <c r="C170" s="102">
        <f t="shared" si="17"/>
        <v>2.5057087291610963E-53</v>
      </c>
      <c r="D170" s="102">
        <f t="shared" si="12"/>
        <v>2.5398685498270608E-38</v>
      </c>
      <c r="E170" s="102">
        <f t="shared" si="13"/>
        <v>1.7553143378724862E-37</v>
      </c>
      <c r="F170" s="102">
        <f t="shared" si="14"/>
        <v>2.0533965856914765E-28</v>
      </c>
      <c r="G170" s="102">
        <f t="shared" si="15"/>
        <v>1.9366923299411312E-26</v>
      </c>
    </row>
    <row r="171" spans="1:7">
      <c r="A171" s="102">
        <v>164</v>
      </c>
      <c r="B171" s="102">
        <f t="shared" si="16"/>
        <v>1.1308829057858146E-51</v>
      </c>
      <c r="C171" s="102">
        <f t="shared" si="17"/>
        <v>2.3211156955907104E-54</v>
      </c>
      <c r="D171" s="102">
        <f t="shared" si="12"/>
        <v>2.8909072924860614E-39</v>
      </c>
      <c r="E171" s="102">
        <f t="shared" si="13"/>
        <v>2.6251703357229925E-38</v>
      </c>
      <c r="F171" s="102">
        <f t="shared" si="14"/>
        <v>3.1089161375632683E-29</v>
      </c>
      <c r="G171" s="102">
        <f t="shared" si="15"/>
        <v>4.1119775624342898E-27</v>
      </c>
    </row>
    <row r="172" spans="1:7">
      <c r="A172" s="102">
        <v>165</v>
      </c>
      <c r="B172" s="102">
        <f t="shared" si="16"/>
        <v>9.1145786436469449E-53</v>
      </c>
      <c r="C172" s="102">
        <f t="shared" si="17"/>
        <v>2.0998051065063758E-55</v>
      </c>
      <c r="D172" s="102">
        <f t="shared" si="12"/>
        <v>3.1537170463485029E-40</v>
      </c>
      <c r="E172" s="102">
        <f t="shared" si="13"/>
        <v>3.8413682105570167E-39</v>
      </c>
      <c r="F172" s="102">
        <f t="shared" si="14"/>
        <v>4.5113946009923219E-30</v>
      </c>
      <c r="G172" s="102">
        <f t="shared" si="15"/>
        <v>8.5489505801625423E-28</v>
      </c>
    </row>
    <row r="173" spans="1:7">
      <c r="A173" s="102">
        <v>166</v>
      </c>
      <c r="B173" s="102">
        <f t="shared" si="16"/>
        <v>7.0313868694920618E-54</v>
      </c>
      <c r="C173" s="102">
        <f t="shared" si="17"/>
        <v>1.8551421099553174E-56</v>
      </c>
      <c r="D173" s="102">
        <f t="shared" si="12"/>
        <v>3.2930378797213247E-41</v>
      </c>
      <c r="E173" s="102">
        <f t="shared" si="13"/>
        <v>5.4997158291582653E-40</v>
      </c>
      <c r="F173" s="102">
        <f t="shared" si="14"/>
        <v>6.266110709721116E-31</v>
      </c>
      <c r="G173" s="102">
        <f t="shared" si="15"/>
        <v>1.7403910590231057E-28</v>
      </c>
    </row>
    <row r="174" spans="1:7">
      <c r="A174" s="102">
        <v>167</v>
      </c>
      <c r="B174" s="102">
        <f t="shared" si="16"/>
        <v>5.1844616742612511E-55</v>
      </c>
      <c r="C174" s="102">
        <f t="shared" si="17"/>
        <v>1.6006315628744503E-57</v>
      </c>
      <c r="D174" s="102">
        <f t="shared" si="12"/>
        <v>3.2864649498216602E-42</v>
      </c>
      <c r="E174" s="102">
        <f t="shared" si="13"/>
        <v>7.7040736179510413E-41</v>
      </c>
      <c r="F174" s="102">
        <f t="shared" si="14"/>
        <v>8.3184725838008013E-32</v>
      </c>
      <c r="G174" s="102">
        <f t="shared" si="15"/>
        <v>3.4693878017277742E-29</v>
      </c>
    </row>
    <row r="175" spans="1:7">
      <c r="A175" s="102">
        <v>168</v>
      </c>
      <c r="B175" s="102">
        <f t="shared" si="16"/>
        <v>3.6479154637659757E-56</v>
      </c>
      <c r="C175" s="102">
        <f t="shared" si="17"/>
        <v>1.34871928133456E-58</v>
      </c>
      <c r="D175" s="102">
        <f t="shared" si="12"/>
        <v>3.1299666188778259E-43</v>
      </c>
      <c r="E175" s="102">
        <f t="shared" si="13"/>
        <v>1.0559089239656996E-41</v>
      </c>
      <c r="F175" s="102">
        <f t="shared" si="14"/>
        <v>1.0538226723413497E-32</v>
      </c>
      <c r="G175" s="102">
        <f t="shared" si="15"/>
        <v>6.7722162503810817E-30</v>
      </c>
    </row>
    <row r="176" spans="1:7">
      <c r="A176" s="102">
        <v>169</v>
      </c>
      <c r="B176" s="102">
        <f t="shared" si="16"/>
        <v>2.445259946125935E-57</v>
      </c>
      <c r="C176" s="102">
        <f t="shared" si="17"/>
        <v>1.1098588585909334E-59</v>
      </c>
      <c r="D176" s="102">
        <f t="shared" si="12"/>
        <v>2.8398119224532345E-44</v>
      </c>
      <c r="E176" s="102">
        <f t="shared" si="13"/>
        <v>1.4159840408886947E-42</v>
      </c>
      <c r="F176" s="102">
        <f t="shared" si="14"/>
        <v>1.2718346642860296E-33</v>
      </c>
      <c r="G176" s="102">
        <f t="shared" si="15"/>
        <v>1.2944365121952539E-30</v>
      </c>
    </row>
    <row r="177" spans="1:7">
      <c r="A177" s="102">
        <v>170</v>
      </c>
      <c r="B177" s="102">
        <f t="shared" si="16"/>
        <v>1.5586116952478996E-58</v>
      </c>
      <c r="C177" s="102">
        <f t="shared" si="17"/>
        <v>8.9192828428567217E-61</v>
      </c>
      <c r="D177" s="102">
        <f t="shared" si="12"/>
        <v>2.4500338154498902E-45</v>
      </c>
      <c r="E177" s="102">
        <f t="shared" si="13"/>
        <v>1.8578734092237791E-43</v>
      </c>
      <c r="F177" s="102">
        <f t="shared" si="14"/>
        <v>1.4595749643415807E-34</v>
      </c>
      <c r="G177" s="102">
        <f t="shared" si="15"/>
        <v>2.4227168415531451E-31</v>
      </c>
    </row>
    <row r="178" spans="1:7">
      <c r="A178" s="102">
        <v>171</v>
      </c>
      <c r="B178" s="102">
        <f t="shared" si="16"/>
        <v>9.4275805604154674E-60</v>
      </c>
      <c r="C178" s="102">
        <f t="shared" si="17"/>
        <v>7.0001624152681466E-62</v>
      </c>
      <c r="D178" s="102">
        <f t="shared" si="12"/>
        <v>2.005875638379952E-46</v>
      </c>
      <c r="E178" s="102">
        <f t="shared" si="13"/>
        <v>2.3850623752177099E-44</v>
      </c>
      <c r="F178" s="102">
        <f t="shared" si="14"/>
        <v>1.5895404278993209E-35</v>
      </c>
      <c r="G178" s="102">
        <f t="shared" si="15"/>
        <v>4.4401386184463893E-32</v>
      </c>
    </row>
    <row r="179" spans="1:7">
      <c r="A179" s="102">
        <v>172</v>
      </c>
      <c r="B179" s="102">
        <f t="shared" si="16"/>
        <v>5.3993432574403338E-61</v>
      </c>
      <c r="C179" s="102">
        <f t="shared" si="17"/>
        <v>5.3654023305305674E-63</v>
      </c>
      <c r="D179" s="102">
        <f t="shared" si="12"/>
        <v>1.5549423553333038E-47</v>
      </c>
      <c r="E179" s="102">
        <f t="shared" si="13"/>
        <v>2.995775232409912E-45</v>
      </c>
      <c r="F179" s="102">
        <f t="shared" si="14"/>
        <v>1.639060994104163E-36</v>
      </c>
      <c r="G179" s="102">
        <f t="shared" si="15"/>
        <v>7.9682392561594335E-33</v>
      </c>
    </row>
    <row r="180" spans="1:7">
      <c r="A180" s="102">
        <v>173</v>
      </c>
      <c r="B180" s="102">
        <f t="shared" si="16"/>
        <v>2.9207041863644907E-62</v>
      </c>
      <c r="C180" s="102">
        <f t="shared" si="17"/>
        <v>4.0161735119437882E-64</v>
      </c>
      <c r="D180" s="102">
        <f t="shared" si="12"/>
        <v>1.1384934393577149E-48</v>
      </c>
      <c r="E180" s="102">
        <f t="shared" si="13"/>
        <v>3.6816675742037345E-46</v>
      </c>
      <c r="F180" s="102">
        <f t="shared" si="14"/>
        <v>1.596337078999914E-37</v>
      </c>
      <c r="G180" s="102">
        <f t="shared" si="15"/>
        <v>1.4002325516621508E-33</v>
      </c>
    </row>
    <row r="181" spans="1:7">
      <c r="A181" s="102">
        <v>174</v>
      </c>
      <c r="B181" s="102">
        <f t="shared" si="16"/>
        <v>1.4881611654662309E-63</v>
      </c>
      <c r="C181" s="102">
        <f t="shared" si="17"/>
        <v>2.9358822838297916E-65</v>
      </c>
      <c r="D181" s="102">
        <f t="shared" si="12"/>
        <v>7.8516788921222828E-50</v>
      </c>
      <c r="E181" s="102">
        <f t="shared" si="13"/>
        <v>4.4269618688848111E-47</v>
      </c>
      <c r="F181" s="102">
        <f t="shared" si="14"/>
        <v>1.4644341453415025E-38</v>
      </c>
      <c r="G181" s="102">
        <f t="shared" si="15"/>
        <v>2.4094057369228549E-34</v>
      </c>
    </row>
    <row r="182" spans="1:7">
      <c r="A182" s="102">
        <v>175</v>
      </c>
      <c r="B182" s="102">
        <f t="shared" si="16"/>
        <v>7.1203276232542698E-65</v>
      </c>
      <c r="C182" s="102">
        <f t="shared" si="17"/>
        <v>2.0959494583242798E-66</v>
      </c>
      <c r="D182" s="102">
        <f t="shared" si="12"/>
        <v>5.0848968063268567E-51</v>
      </c>
      <c r="E182" s="102">
        <f t="shared" si="13"/>
        <v>5.2082623464394293E-48</v>
      </c>
      <c r="F182" s="102">
        <f t="shared" si="14"/>
        <v>1.2615448863912058E-39</v>
      </c>
      <c r="G182" s="102">
        <f t="shared" si="15"/>
        <v>4.0596788326041984E-35</v>
      </c>
    </row>
    <row r="183" spans="1:7">
      <c r="A183" s="102">
        <v>176</v>
      </c>
      <c r="B183" s="102">
        <f t="shared" si="16"/>
        <v>3.1882063984719942E-66</v>
      </c>
      <c r="C183" s="102">
        <f t="shared" si="17"/>
        <v>1.4612986070707582E-67</v>
      </c>
      <c r="D183" s="102">
        <f t="shared" si="12"/>
        <v>3.0817556401980302E-52</v>
      </c>
      <c r="E183" s="102">
        <f t="shared" si="13"/>
        <v>5.9952291161652477E-49</v>
      </c>
      <c r="F183" s="102">
        <f t="shared" si="14"/>
        <v>1.0170258946893062E-40</v>
      </c>
      <c r="G183" s="102">
        <f t="shared" si="15"/>
        <v>6.6980036685604153E-36</v>
      </c>
    </row>
    <row r="184" spans="1:7">
      <c r="A184" s="102">
        <v>177</v>
      </c>
      <c r="B184" s="102">
        <f t="shared" si="16"/>
        <v>1.3307717069260787E-67</v>
      </c>
      <c r="C184" s="102">
        <f t="shared" si="17"/>
        <v>9.9497720605102618E-69</v>
      </c>
      <c r="D184" s="102">
        <f t="shared" si="12"/>
        <v>1.741104881467813E-53</v>
      </c>
      <c r="E184" s="102">
        <f t="shared" si="13"/>
        <v>6.7521888415800842E-50</v>
      </c>
      <c r="F184" s="102">
        <f t="shared" si="14"/>
        <v>7.6431431164690759E-42</v>
      </c>
      <c r="G184" s="102">
        <f t="shared" si="15"/>
        <v>1.0821091058208049E-36</v>
      </c>
    </row>
    <row r="185" spans="1:7">
      <c r="A185" s="102">
        <v>178</v>
      </c>
      <c r="B185" s="102">
        <f t="shared" si="16"/>
        <v>5.1552618530929467E-69</v>
      </c>
      <c r="C185" s="102">
        <f t="shared" si="17"/>
        <v>6.6161187215899436E-70</v>
      </c>
      <c r="D185" s="102">
        <f t="shared" si="12"/>
        <v>9.1293888915916435E-55</v>
      </c>
      <c r="E185" s="102">
        <f t="shared" si="13"/>
        <v>7.4406219139867824E-51</v>
      </c>
      <c r="F185" s="102">
        <f t="shared" si="14"/>
        <v>5.3309181372023193E-43</v>
      </c>
      <c r="G185" s="102">
        <f t="shared" si="15"/>
        <v>1.7118617526418716E-37</v>
      </c>
    </row>
    <row r="186" spans="1:7">
      <c r="A186" s="102">
        <v>179</v>
      </c>
      <c r="B186" s="102">
        <f t="shared" si="16"/>
        <v>1.8440818268797277E-70</v>
      </c>
      <c r="C186" s="102">
        <f t="shared" si="17"/>
        <v>4.2964468603256749E-71</v>
      </c>
      <c r="D186" s="102">
        <f t="shared" si="12"/>
        <v>4.420188290156132E-56</v>
      </c>
      <c r="E186" s="102">
        <f t="shared" si="13"/>
        <v>8.0223158376708728E-52</v>
      </c>
      <c r="F186" s="102">
        <f t="shared" si="14"/>
        <v>3.4333203139354987E-44</v>
      </c>
      <c r="G186" s="102">
        <f t="shared" si="15"/>
        <v>2.6517848962965722E-38</v>
      </c>
    </row>
    <row r="187" spans="1:7">
      <c r="A187" s="102">
        <v>180</v>
      </c>
      <c r="B187" s="102">
        <f t="shared" si="16"/>
        <v>6.0551940584109051E-72</v>
      </c>
      <c r="C187" s="102">
        <f t="shared" si="17"/>
        <v>2.7247809636535993E-72</v>
      </c>
      <c r="D187" s="102">
        <f t="shared" si="12"/>
        <v>1.9645281289582906E-57</v>
      </c>
      <c r="E187" s="102">
        <f t="shared" si="13"/>
        <v>8.4628401410705565E-53</v>
      </c>
      <c r="F187" s="102">
        <f t="shared" si="14"/>
        <v>2.0297616950310403E-45</v>
      </c>
      <c r="G187" s="102">
        <f t="shared" si="15"/>
        <v>4.0223500530751554E-39</v>
      </c>
    </row>
    <row r="188" spans="1:7">
      <c r="A188" s="102">
        <v>181</v>
      </c>
      <c r="B188" s="102">
        <f t="shared" si="16"/>
        <v>1.8125137653197311E-73</v>
      </c>
      <c r="C188" s="102">
        <f t="shared" si="17"/>
        <v>1.6876008875774858E-73</v>
      </c>
      <c r="D188" s="102">
        <f t="shared" si="12"/>
        <v>7.9594141504754127E-59</v>
      </c>
      <c r="E188" s="102">
        <f t="shared" si="13"/>
        <v>8.7349089152525597E-54</v>
      </c>
      <c r="F188" s="102">
        <f t="shared" si="14"/>
        <v>1.0939088880757592E-46</v>
      </c>
      <c r="G188" s="102">
        <f t="shared" si="15"/>
        <v>5.9743876774344776E-40</v>
      </c>
    </row>
    <row r="189" spans="1:7">
      <c r="A189" s="102">
        <v>182</v>
      </c>
      <c r="B189" s="102">
        <f t="shared" si="16"/>
        <v>4.9051135193987697E-75</v>
      </c>
      <c r="C189" s="102">
        <f t="shared" si="17"/>
        <v>1.0207605814045484E-74</v>
      </c>
      <c r="D189" s="102">
        <f t="shared" si="12"/>
        <v>2.9155363188555047E-60</v>
      </c>
      <c r="E189" s="102">
        <f t="shared" si="13"/>
        <v>8.8211759770433003E-55</v>
      </c>
      <c r="F189" s="102">
        <f t="shared" si="14"/>
        <v>5.3300557474144193E-48</v>
      </c>
      <c r="G189" s="102">
        <f t="shared" si="15"/>
        <v>8.6891822116627739E-41</v>
      </c>
    </row>
    <row r="190" spans="1:7">
      <c r="A190" s="102">
        <v>183</v>
      </c>
      <c r="B190" s="102">
        <f t="shared" si="16"/>
        <v>1.1881728368497259E-76</v>
      </c>
      <c r="C190" s="102">
        <f t="shared" si="17"/>
        <v>6.0296767862268953E-76</v>
      </c>
      <c r="D190" s="102">
        <f t="shared" si="12"/>
        <v>9.5591354716574838E-62</v>
      </c>
      <c r="E190" s="102">
        <f t="shared" si="13"/>
        <v>8.7160648642267318E-56</v>
      </c>
      <c r="F190" s="102">
        <f t="shared" si="14"/>
        <v>2.3245835458874486E-49</v>
      </c>
      <c r="G190" s="102">
        <f t="shared" si="15"/>
        <v>1.2374748324059572E-41</v>
      </c>
    </row>
    <row r="191" spans="1:7">
      <c r="A191" s="102">
        <v>184</v>
      </c>
      <c r="B191" s="102">
        <f t="shared" si="16"/>
        <v>2.5444324215471771E-78</v>
      </c>
      <c r="C191" s="102">
        <f t="shared" si="17"/>
        <v>3.478405203370944E-77</v>
      </c>
      <c r="D191" s="102">
        <f t="shared" si="12"/>
        <v>2.7707639048283297E-63</v>
      </c>
      <c r="E191" s="102">
        <f t="shared" si="13"/>
        <v>8.4263653079543603E-57</v>
      </c>
      <c r="F191" s="102">
        <f t="shared" si="14"/>
        <v>8.9627093237666142E-51</v>
      </c>
      <c r="G191" s="102">
        <f t="shared" si="15"/>
        <v>1.7257020395522999E-42</v>
      </c>
    </row>
    <row r="192" spans="1:7">
      <c r="A192" s="102">
        <v>185</v>
      </c>
      <c r="B192" s="102">
        <f t="shared" si="16"/>
        <v>4.7419434399143654E-80</v>
      </c>
      <c r="C192" s="102">
        <f t="shared" si="17"/>
        <v>1.9596671296051728E-78</v>
      </c>
      <c r="D192" s="102">
        <f t="shared" si="12"/>
        <v>6.9893143545217659E-65</v>
      </c>
      <c r="E192" s="102">
        <f t="shared" si="13"/>
        <v>7.970507500938509E-58</v>
      </c>
      <c r="F192" s="102">
        <f t="shared" si="14"/>
        <v>3.0073751835993133E-52</v>
      </c>
      <c r="G192" s="102">
        <f t="shared" si="15"/>
        <v>2.3564987643775316E-43</v>
      </c>
    </row>
    <row r="193" spans="1:7">
      <c r="A193" s="102">
        <v>186</v>
      </c>
      <c r="B193" s="102">
        <f t="shared" si="16"/>
        <v>7.5341422011158158E-82</v>
      </c>
      <c r="C193" s="102">
        <f t="shared" si="17"/>
        <v>1.078202764191884E-79</v>
      </c>
      <c r="D193" s="102">
        <f t="shared" si="12"/>
        <v>1.5030783558111036E-66</v>
      </c>
      <c r="E193" s="102">
        <f t="shared" si="13"/>
        <v>7.3766219846421827E-59</v>
      </c>
      <c r="F193" s="102">
        <f t="shared" si="14"/>
        <v>8.602960050466932E-54</v>
      </c>
      <c r="G193" s="102">
        <f t="shared" si="15"/>
        <v>3.1509432910598499E-44</v>
      </c>
    </row>
    <row r="194" spans="1:7">
      <c r="A194" s="102">
        <v>187</v>
      </c>
      <c r="B194" s="102">
        <f t="shared" si="16"/>
        <v>9.922048552830106E-84</v>
      </c>
      <c r="C194" s="102">
        <f t="shared" si="17"/>
        <v>5.7934140810748744E-81</v>
      </c>
      <c r="D194" s="102">
        <f t="shared" si="12"/>
        <v>2.6792840567043811E-68</v>
      </c>
      <c r="E194" s="102">
        <f t="shared" si="13"/>
        <v>6.6796690334262605E-60</v>
      </c>
      <c r="F194" s="102">
        <f t="shared" si="14"/>
        <v>2.0398502793458462E-55</v>
      </c>
      <c r="G194" s="102">
        <f t="shared" si="15"/>
        <v>4.1255886576926569E-45</v>
      </c>
    </row>
    <row r="195" spans="1:7">
      <c r="A195" s="102">
        <v>188</v>
      </c>
      <c r="B195" s="102">
        <f t="shared" si="16"/>
        <v>1.039782795310874E-85</v>
      </c>
      <c r="C195" s="102">
        <f t="shared" si="17"/>
        <v>3.0400777936970995E-82</v>
      </c>
      <c r="D195" s="102">
        <f t="shared" si="12"/>
        <v>3.8004029173110788E-70</v>
      </c>
      <c r="E195" s="102">
        <f t="shared" si="13"/>
        <v>5.9180444442513606E-61</v>
      </c>
      <c r="F195" s="102">
        <f t="shared" si="14"/>
        <v>3.8487741119733765E-57</v>
      </c>
      <c r="G195" s="102">
        <f t="shared" si="15"/>
        <v>5.2893612403907041E-46</v>
      </c>
    </row>
    <row r="196" spans="1:7">
      <c r="A196" s="102">
        <v>189</v>
      </c>
      <c r="B196" s="102">
        <f t="shared" si="16"/>
        <v>8.1290765802558131E-88</v>
      </c>
      <c r="C196" s="102">
        <f t="shared" si="17"/>
        <v>1.5579403317743959E-83</v>
      </c>
      <c r="D196" s="102">
        <f t="shared" si="12"/>
        <v>4.0215903886888541E-72</v>
      </c>
      <c r="E196" s="102">
        <f t="shared" si="13"/>
        <v>5.1301180918469343E-62</v>
      </c>
      <c r="F196" s="102">
        <f t="shared" si="14"/>
        <v>5.4175616430889984E-59</v>
      </c>
      <c r="G196" s="102">
        <f t="shared" si="15"/>
        <v>6.640373369145527E-47</v>
      </c>
    </row>
    <row r="197" spans="1:7">
      <c r="A197" s="102">
        <v>190</v>
      </c>
      <c r="B197" s="102">
        <f t="shared" si="16"/>
        <v>4.2146037258198819E-90</v>
      </c>
      <c r="C197" s="102">
        <f t="shared" si="17"/>
        <v>7.7970970629121323E-85</v>
      </c>
      <c r="D197" s="102">
        <f t="shared" si="12"/>
        <v>2.8221686938166727E-74</v>
      </c>
      <c r="E197" s="102">
        <f t="shared" si="13"/>
        <v>4.3511330604679184E-63</v>
      </c>
      <c r="F197" s="102">
        <f t="shared" si="14"/>
        <v>5.057108187193426E-61</v>
      </c>
      <c r="G197" s="102">
        <f t="shared" si="15"/>
        <v>8.163074058494435E-48</v>
      </c>
    </row>
    <row r="198" spans="1:7">
      <c r="A198" s="102">
        <v>191</v>
      </c>
      <c r="B198" s="102">
        <f t="shared" si="16"/>
        <v>1.0868322493713625E-92</v>
      </c>
      <c r="C198" s="102">
        <f t="shared" si="17"/>
        <v>3.8109307547139457E-86</v>
      </c>
      <c r="D198" s="102">
        <f t="shared" si="12"/>
        <v>9.8505015490986906E-77</v>
      </c>
      <c r="E198" s="102">
        <f t="shared" si="13"/>
        <v>3.6107982948692353E-64</v>
      </c>
      <c r="F198" s="102">
        <f t="shared" si="14"/>
        <v>2.3479609285596896E-63</v>
      </c>
      <c r="G198" s="102">
        <f t="shared" si="15"/>
        <v>9.8262303476110157E-49</v>
      </c>
    </row>
    <row r="199" spans="1:7">
      <c r="A199" s="102">
        <v>192</v>
      </c>
      <c r="B199" s="102" t="e">
        <f t="shared" si="16"/>
        <v>#NUM!</v>
      </c>
      <c r="C199" s="102">
        <f t="shared" si="17"/>
        <v>1.8190522403330066E-87</v>
      </c>
      <c r="D199" s="102" t="e">
        <f t="shared" ref="D199:D262" si="18">IF(D$5,BINOMDIST($A199,$A$2,D$4/100,FALSE),#N/A)</f>
        <v>#NUM!</v>
      </c>
      <c r="E199" s="102">
        <f t="shared" ref="E199:E262" si="19">IF(E$5,NORMDIST($A199,$A$2*D$4/100,SQRT($A$2*D$4/100*(1-D$4/100)),FALSE),#N/A)</f>
        <v>2.9317703947400544E-65</v>
      </c>
      <c r="F199" s="102" t="e">
        <f t="shared" ref="F199:F262" si="20">IF(F$5,BINOMDIST($A199,$A$2,F$4/100,FALSE),#N/A)</f>
        <v>#NUM!</v>
      </c>
      <c r="G199" s="102">
        <f t="shared" ref="G199:G262" si="21">IF(G$5,NORMDIST($A199,$A$2*F$4/100,SQRT($A$2*F$4/100*(1-F$4/100)),FALSE),#N/A)</f>
        <v>1.1582228041827386E-49</v>
      </c>
    </row>
    <row r="200" spans="1:7">
      <c r="A200" s="102">
        <v>193</v>
      </c>
      <c r="B200" s="102" t="e">
        <f t="shared" ref="B200:B263" si="22">IF(B$5,BINOMDIST($A200,$A$2,B$4/100,FALSE),#N/A)</f>
        <v>#NUM!</v>
      </c>
      <c r="C200" s="102">
        <f t="shared" ref="C200:C263" si="23">IF(C$5,NORMDIST($A200,$A$2*B$4/100,SQRT($A$2*B$4/100*(1-B$4/100)),FALSE),#N/A)</f>
        <v>8.4795983602561633E-89</v>
      </c>
      <c r="D200" s="102" t="e">
        <f t="shared" si="18"/>
        <v>#NUM!</v>
      </c>
      <c r="E200" s="102">
        <f t="shared" si="19"/>
        <v>2.3290700104311026E-66</v>
      </c>
      <c r="F200" s="102" t="e">
        <f t="shared" si="20"/>
        <v>#NUM!</v>
      </c>
      <c r="G200" s="102">
        <f t="shared" si="21"/>
        <v>1.3368086558230446E-50</v>
      </c>
    </row>
    <row r="201" spans="1:7">
      <c r="A201" s="102">
        <v>194</v>
      </c>
      <c r="B201" s="102" t="e">
        <f t="shared" si="22"/>
        <v>#NUM!</v>
      </c>
      <c r="C201" s="102">
        <f t="shared" si="23"/>
        <v>3.8603029592796903E-90</v>
      </c>
      <c r="D201" s="102" t="e">
        <f t="shared" si="18"/>
        <v>#NUM!</v>
      </c>
      <c r="E201" s="102">
        <f t="shared" si="19"/>
        <v>1.810343528329378E-67</v>
      </c>
      <c r="F201" s="102" t="e">
        <f t="shared" si="20"/>
        <v>#NUM!</v>
      </c>
      <c r="G201" s="102">
        <f t="shared" si="21"/>
        <v>1.5108395780043536E-51</v>
      </c>
    </row>
    <row r="202" spans="1:7">
      <c r="A202" s="102">
        <v>195</v>
      </c>
      <c r="B202" s="102" t="e">
        <f t="shared" si="22"/>
        <v>#NUM!</v>
      </c>
      <c r="C202" s="102">
        <f t="shared" si="23"/>
        <v>1.7162616336972257E-91</v>
      </c>
      <c r="D202" s="102" t="e">
        <f t="shared" si="18"/>
        <v>#NUM!</v>
      </c>
      <c r="E202" s="102">
        <f t="shared" si="19"/>
        <v>1.3767824024936804E-68</v>
      </c>
      <c r="F202" s="102" t="e">
        <f t="shared" si="20"/>
        <v>#NUM!</v>
      </c>
      <c r="G202" s="102">
        <f t="shared" si="21"/>
        <v>1.6720121304902835E-52</v>
      </c>
    </row>
    <row r="203" spans="1:7">
      <c r="A203" s="102">
        <v>196</v>
      </c>
      <c r="B203" s="102" t="e">
        <f t="shared" si="22"/>
        <v>#NUM!</v>
      </c>
      <c r="C203" s="102">
        <f t="shared" si="23"/>
        <v>7.4518069501607556E-93</v>
      </c>
      <c r="D203" s="102" t="e">
        <f t="shared" si="18"/>
        <v>#NUM!</v>
      </c>
      <c r="E203" s="102">
        <f t="shared" si="19"/>
        <v>1.0244611203577012E-69</v>
      </c>
      <c r="F203" s="102" t="e">
        <f t="shared" si="20"/>
        <v>#NUM!</v>
      </c>
      <c r="G203" s="102">
        <f t="shared" si="21"/>
        <v>1.8118926424218397E-53</v>
      </c>
    </row>
    <row r="204" spans="1:7">
      <c r="A204" s="102">
        <v>197</v>
      </c>
      <c r="B204" s="102" t="e">
        <f t="shared" si="22"/>
        <v>#NUM!</v>
      </c>
      <c r="C204" s="102">
        <f t="shared" si="23"/>
        <v>3.1597716150027081E-94</v>
      </c>
      <c r="D204" s="102" t="e">
        <f t="shared" si="18"/>
        <v>#NUM!</v>
      </c>
      <c r="E204" s="102">
        <f t="shared" si="19"/>
        <v>7.4585004064097222E-71</v>
      </c>
      <c r="F204" s="102" t="e">
        <f t="shared" si="20"/>
        <v>#NUM!</v>
      </c>
      <c r="G204" s="102">
        <f t="shared" si="21"/>
        <v>1.9226377519730715E-54</v>
      </c>
    </row>
    <row r="205" spans="1:7">
      <c r="A205" s="102">
        <v>198</v>
      </c>
      <c r="B205" s="102" t="e">
        <f t="shared" si="22"/>
        <v>#NUM!</v>
      </c>
      <c r="C205" s="102">
        <f t="shared" si="23"/>
        <v>1.3084760815128362E-95</v>
      </c>
      <c r="D205" s="102" t="e">
        <f t="shared" si="18"/>
        <v>#NUM!</v>
      </c>
      <c r="E205" s="102">
        <f t="shared" si="19"/>
        <v>5.3129217130302678E-72</v>
      </c>
      <c r="F205" s="102" t="e">
        <f t="shared" si="20"/>
        <v>#NUM!</v>
      </c>
      <c r="G205" s="102">
        <f t="shared" si="21"/>
        <v>1.9977191674383422E-55</v>
      </c>
    </row>
    <row r="206" spans="1:7">
      <c r="A206" s="102">
        <v>199</v>
      </c>
      <c r="B206" s="102" t="e">
        <f t="shared" si="22"/>
        <v>#NUM!</v>
      </c>
      <c r="C206" s="102">
        <f t="shared" si="23"/>
        <v>5.2916593655524549E-97</v>
      </c>
      <c r="D206" s="102" t="e">
        <f t="shared" si="18"/>
        <v>#NUM!</v>
      </c>
      <c r="E206" s="102">
        <f t="shared" si="19"/>
        <v>3.7028931255336195E-73</v>
      </c>
      <c r="F206" s="102" t="e">
        <f t="shared" si="20"/>
        <v>#NUM!</v>
      </c>
      <c r="G206" s="102">
        <f t="shared" si="21"/>
        <v>2.0325599978174176E-56</v>
      </c>
    </row>
    <row r="207" spans="1:7">
      <c r="A207" s="102">
        <v>200</v>
      </c>
      <c r="B207" s="102" t="e">
        <f t="shared" si="22"/>
        <v>#NUM!</v>
      </c>
      <c r="C207" s="102">
        <f t="shared" si="23"/>
        <v>2.0899407240377636E-98</v>
      </c>
      <c r="D207" s="102" t="e">
        <f t="shared" si="18"/>
        <v>#NUM!</v>
      </c>
      <c r="E207" s="102">
        <f t="shared" si="19"/>
        <v>2.5250780136582757E-74</v>
      </c>
      <c r="F207" s="102" t="e">
        <f t="shared" si="20"/>
        <v>#NUM!</v>
      </c>
      <c r="G207" s="102">
        <f t="shared" si="21"/>
        <v>2.0249965067594628E-57</v>
      </c>
    </row>
    <row r="208" spans="1:7">
      <c r="A208" s="102">
        <v>201</v>
      </c>
      <c r="B208" s="102" t="e">
        <f t="shared" si="22"/>
        <v>#NUM!</v>
      </c>
      <c r="C208" s="102">
        <f t="shared" si="23"/>
        <v>8.0610581497304153E-100</v>
      </c>
      <c r="D208" s="102" t="e">
        <f t="shared" si="18"/>
        <v>#NUM!</v>
      </c>
      <c r="E208" s="102">
        <f t="shared" si="19"/>
        <v>1.6847454242271562E-75</v>
      </c>
      <c r="F208" s="102" t="e">
        <f t="shared" si="20"/>
        <v>#NUM!</v>
      </c>
      <c r="G208" s="102">
        <f t="shared" si="21"/>
        <v>1.9755005244237905E-58</v>
      </c>
    </row>
    <row r="209" spans="1:7">
      <c r="A209" s="102">
        <v>202</v>
      </c>
      <c r="B209" s="102" t="e">
        <f t="shared" si="22"/>
        <v>#NUM!</v>
      </c>
      <c r="C209" s="102">
        <f t="shared" si="23"/>
        <v>3.0364500146994903E-101</v>
      </c>
      <c r="D209" s="102" t="e">
        <f t="shared" si="18"/>
        <v>#NUM!</v>
      </c>
      <c r="E209" s="102">
        <f t="shared" si="19"/>
        <v>1.099814985014333E-76</v>
      </c>
      <c r="F209" s="102" t="e">
        <f t="shared" si="20"/>
        <v>#NUM!</v>
      </c>
      <c r="G209" s="102">
        <f t="shared" si="21"/>
        <v>1.8871307308659383E-59</v>
      </c>
    </row>
    <row r="210" spans="1:7">
      <c r="A210" s="102">
        <v>203</v>
      </c>
      <c r="B210" s="102" t="e">
        <f t="shared" si="22"/>
        <v>#NUM!</v>
      </c>
      <c r="C210" s="102">
        <f t="shared" si="23"/>
        <v>1.1170078246340527E-102</v>
      </c>
      <c r="D210" s="102" t="e">
        <f t="shared" si="18"/>
        <v>#NUM!</v>
      </c>
      <c r="E210" s="102">
        <f t="shared" si="19"/>
        <v>7.0247494974316737E-78</v>
      </c>
      <c r="F210" s="102" t="e">
        <f t="shared" si="20"/>
        <v>#NUM!</v>
      </c>
      <c r="G210" s="102">
        <f t="shared" si="21"/>
        <v>1.7652198043523923E-60</v>
      </c>
    </row>
    <row r="211" spans="1:7">
      <c r="A211" s="102">
        <v>204</v>
      </c>
      <c r="B211" s="102" t="e">
        <f t="shared" si="22"/>
        <v>#NUM!</v>
      </c>
      <c r="C211" s="102">
        <f t="shared" si="23"/>
        <v>4.0129365341521625E-104</v>
      </c>
      <c r="D211" s="102" t="e">
        <f t="shared" si="18"/>
        <v>#NUM!</v>
      </c>
      <c r="E211" s="102">
        <f t="shared" si="19"/>
        <v>4.3900342978312614E-79</v>
      </c>
      <c r="F211" s="102" t="e">
        <f t="shared" si="20"/>
        <v>#NUM!</v>
      </c>
      <c r="G211" s="102">
        <f t="shared" si="21"/>
        <v>1.6168419259089472E-61</v>
      </c>
    </row>
    <row r="212" spans="1:7">
      <c r="A212" s="102">
        <v>205</v>
      </c>
      <c r="B212" s="102" t="e">
        <f t="shared" si="22"/>
        <v>#NUM!</v>
      </c>
      <c r="C212" s="102">
        <f t="shared" si="23"/>
        <v>1.407940701894785E-105</v>
      </c>
      <c r="D212" s="102" t="e">
        <f t="shared" si="18"/>
        <v>#NUM!</v>
      </c>
      <c r="E212" s="102">
        <f t="shared" si="19"/>
        <v>2.6842987347064862E-80</v>
      </c>
      <c r="F212" s="102" t="e">
        <f t="shared" si="20"/>
        <v>#NUM!</v>
      </c>
      <c r="G212" s="102">
        <f t="shared" si="21"/>
        <v>1.4501345500305872E-62</v>
      </c>
    </row>
    <row r="213" spans="1:7">
      <c r="A213" s="102">
        <v>206</v>
      </c>
      <c r="B213" s="102" t="e">
        <f t="shared" si="22"/>
        <v>#NUM!</v>
      </c>
      <c r="C213" s="102">
        <f t="shared" si="23"/>
        <v>4.8241681122458931E-107</v>
      </c>
      <c r="D213" s="102" t="e">
        <f t="shared" si="18"/>
        <v>#NUM!</v>
      </c>
      <c r="E213" s="102">
        <f t="shared" si="19"/>
        <v>1.6059042305068437E-81</v>
      </c>
      <c r="F213" s="102" t="e">
        <f t="shared" si="20"/>
        <v>#NUM!</v>
      </c>
      <c r="G213" s="102">
        <f t="shared" si="21"/>
        <v>1.2735646743542647E-63</v>
      </c>
    </row>
    <row r="214" spans="1:7">
      <c r="A214" s="102">
        <v>207</v>
      </c>
      <c r="B214" s="102" t="e">
        <f t="shared" si="22"/>
        <v>#NUM!</v>
      </c>
      <c r="C214" s="102">
        <f t="shared" si="23"/>
        <v>1.6142712054142493E-108</v>
      </c>
      <c r="D214" s="102" t="e">
        <f t="shared" si="18"/>
        <v>#NUM!</v>
      </c>
      <c r="E214" s="102">
        <f t="shared" si="19"/>
        <v>9.4001395242347561E-83</v>
      </c>
      <c r="F214" s="102" t="e">
        <f t="shared" si="20"/>
        <v>#NUM!</v>
      </c>
      <c r="G214" s="102">
        <f t="shared" si="21"/>
        <v>1.0952308676298063E-64</v>
      </c>
    </row>
    <row r="215" spans="1:7">
      <c r="A215" s="102">
        <v>208</v>
      </c>
      <c r="B215" s="102" t="e">
        <f t="shared" si="22"/>
        <v>#NUM!</v>
      </c>
      <c r="C215" s="102">
        <f t="shared" si="23"/>
        <v>5.2752927228929106E-110</v>
      </c>
      <c r="D215" s="102" t="e">
        <f t="shared" si="18"/>
        <v>#NUM!</v>
      </c>
      <c r="E215" s="102">
        <f t="shared" si="19"/>
        <v>5.3836252265696446E-84</v>
      </c>
      <c r="F215" s="102" t="e">
        <f t="shared" si="20"/>
        <v>#NUM!</v>
      </c>
      <c r="G215" s="102">
        <f t="shared" si="21"/>
        <v>9.2227898521654555E-66</v>
      </c>
    </row>
    <row r="216" spans="1:7">
      <c r="A216" s="102">
        <v>209</v>
      </c>
      <c r="B216" s="102" t="e">
        <f t="shared" si="22"/>
        <v>#NUM!</v>
      </c>
      <c r="C216" s="102">
        <f t="shared" si="23"/>
        <v>1.6835756023179274E-111</v>
      </c>
      <c r="D216" s="102" t="e">
        <f t="shared" si="18"/>
        <v>#NUM!</v>
      </c>
      <c r="E216" s="102">
        <f t="shared" si="19"/>
        <v>3.0167630580362799E-85</v>
      </c>
      <c r="F216" s="102" t="e">
        <f t="shared" si="20"/>
        <v>#NUM!</v>
      </c>
      <c r="G216" s="102">
        <f t="shared" si="21"/>
        <v>7.6048546424008737E-67</v>
      </c>
    </row>
    <row r="217" spans="1:7">
      <c r="A217" s="102">
        <v>210</v>
      </c>
      <c r="B217" s="102" t="e">
        <f t="shared" si="22"/>
        <v>#NUM!</v>
      </c>
      <c r="C217" s="102">
        <f t="shared" si="23"/>
        <v>5.2472853315618686E-113</v>
      </c>
      <c r="D217" s="102" t="e">
        <f t="shared" si="18"/>
        <v>#NUM!</v>
      </c>
      <c r="E217" s="102">
        <f t="shared" si="19"/>
        <v>1.6539921541619866E-86</v>
      </c>
      <c r="F217" s="102" t="e">
        <f t="shared" si="20"/>
        <v>#NUM!</v>
      </c>
      <c r="G217" s="102">
        <f t="shared" si="21"/>
        <v>6.1403268397032044E-68</v>
      </c>
    </row>
    <row r="218" spans="1:7">
      <c r="A218" s="102">
        <v>211</v>
      </c>
      <c r="B218" s="102" t="e">
        <f t="shared" si="22"/>
        <v>#NUM!</v>
      </c>
      <c r="C218" s="102">
        <f t="shared" si="23"/>
        <v>1.5971758478505049E-114</v>
      </c>
      <c r="D218" s="102" t="e">
        <f t="shared" si="18"/>
        <v>#NUM!</v>
      </c>
      <c r="E218" s="102">
        <f t="shared" si="19"/>
        <v>8.8726132433582166E-88</v>
      </c>
      <c r="F218" s="102" t="e">
        <f t="shared" si="20"/>
        <v>#NUM!</v>
      </c>
      <c r="G218" s="102">
        <f t="shared" si="21"/>
        <v>4.854718207668394E-69</v>
      </c>
    </row>
    <row r="219" spans="1:7">
      <c r="A219" s="102">
        <v>212</v>
      </c>
      <c r="B219" s="102" t="e">
        <f t="shared" si="22"/>
        <v>#NUM!</v>
      </c>
      <c r="C219" s="102">
        <f t="shared" si="23"/>
        <v>4.7477384388149129E-116</v>
      </c>
      <c r="D219" s="102" t="e">
        <f t="shared" si="18"/>
        <v>#NUM!</v>
      </c>
      <c r="E219" s="102">
        <f t="shared" si="19"/>
        <v>4.6568850618996886E-89</v>
      </c>
      <c r="F219" s="102" t="e">
        <f t="shared" si="20"/>
        <v>#NUM!</v>
      </c>
      <c r="G219" s="102">
        <f t="shared" si="21"/>
        <v>3.7584478689396084E-70</v>
      </c>
    </row>
    <row r="220" spans="1:7">
      <c r="A220" s="102">
        <v>213</v>
      </c>
      <c r="B220" s="102" t="e">
        <f t="shared" si="22"/>
        <v>#NUM!</v>
      </c>
      <c r="C220" s="102">
        <f t="shared" si="23"/>
        <v>1.3782780265169693E-117</v>
      </c>
      <c r="D220" s="102" t="e">
        <f t="shared" si="18"/>
        <v>#NUM!</v>
      </c>
      <c r="E220" s="102">
        <f t="shared" si="19"/>
        <v>2.3914722688652905E-90</v>
      </c>
      <c r="F220" s="102" t="e">
        <f t="shared" si="20"/>
        <v>#NUM!</v>
      </c>
      <c r="G220" s="102">
        <f t="shared" si="21"/>
        <v>2.8492135558903629E-71</v>
      </c>
    </row>
    <row r="221" spans="1:7">
      <c r="A221" s="102">
        <v>214</v>
      </c>
      <c r="B221" s="102" t="e">
        <f t="shared" si="22"/>
        <v>#NUM!</v>
      </c>
      <c r="C221" s="102">
        <f t="shared" si="23"/>
        <v>3.9075349998652033E-119</v>
      </c>
      <c r="D221" s="102" t="e">
        <f t="shared" si="18"/>
        <v>#NUM!</v>
      </c>
      <c r="E221" s="102">
        <f t="shared" si="19"/>
        <v>1.2016031037302987E-91</v>
      </c>
      <c r="F221" s="102" t="e">
        <f t="shared" si="20"/>
        <v>#NUM!</v>
      </c>
      <c r="G221" s="102">
        <f t="shared" si="21"/>
        <v>2.1150149414624911E-72</v>
      </c>
    </row>
    <row r="222" spans="1:7">
      <c r="A222" s="102">
        <v>215</v>
      </c>
      <c r="B222" s="102" t="e">
        <f t="shared" si="22"/>
        <v>#NUM!</v>
      </c>
      <c r="C222" s="102">
        <f t="shared" si="23"/>
        <v>1.0818945121044401E-120</v>
      </c>
      <c r="D222" s="102" t="e">
        <f t="shared" si="18"/>
        <v>#NUM!</v>
      </c>
      <c r="E222" s="102">
        <f t="shared" si="19"/>
        <v>5.9072125236493935E-93</v>
      </c>
      <c r="F222" s="102" t="e">
        <f t="shared" si="20"/>
        <v>#NUM!</v>
      </c>
      <c r="G222" s="102">
        <f t="shared" si="21"/>
        <v>1.5373538659561522E-73</v>
      </c>
    </row>
    <row r="223" spans="1:7">
      <c r="A223" s="102">
        <v>216</v>
      </c>
      <c r="B223" s="102" t="e">
        <f t="shared" si="22"/>
        <v>#NUM!</v>
      </c>
      <c r="C223" s="102">
        <f t="shared" si="23"/>
        <v>2.9253844990777135E-122</v>
      </c>
      <c r="D223" s="102" t="e">
        <f t="shared" si="18"/>
        <v>#NUM!</v>
      </c>
      <c r="E223" s="102">
        <f t="shared" si="19"/>
        <v>2.8413845334508655E-94</v>
      </c>
      <c r="F223" s="102" t="e">
        <f t="shared" si="20"/>
        <v>#NUM!</v>
      </c>
      <c r="G223" s="102">
        <f t="shared" si="21"/>
        <v>1.0942239481573779E-74</v>
      </c>
    </row>
    <row r="224" spans="1:7">
      <c r="A224" s="102">
        <v>217</v>
      </c>
      <c r="B224" s="102" t="e">
        <f t="shared" si="22"/>
        <v>#NUM!</v>
      </c>
      <c r="C224" s="102">
        <f t="shared" si="23"/>
        <v>7.7249733645919683E-124</v>
      </c>
      <c r="D224" s="102" t="e">
        <f t="shared" si="18"/>
        <v>#NUM!</v>
      </c>
      <c r="E224" s="102">
        <f t="shared" si="19"/>
        <v>1.3372213152361773E-95</v>
      </c>
      <c r="F224" s="102" t="e">
        <f t="shared" si="20"/>
        <v>#NUM!</v>
      </c>
      <c r="G224" s="102">
        <f t="shared" si="21"/>
        <v>7.6262414902013804E-76</v>
      </c>
    </row>
    <row r="225" spans="1:7">
      <c r="A225" s="102">
        <v>218</v>
      </c>
      <c r="B225" s="102" t="e">
        <f t="shared" si="22"/>
        <v>#NUM!</v>
      </c>
      <c r="C225" s="102">
        <f t="shared" si="23"/>
        <v>1.9921728740663487E-125</v>
      </c>
      <c r="D225" s="102" t="e">
        <f t="shared" si="18"/>
        <v>#NUM!</v>
      </c>
      <c r="E225" s="102">
        <f t="shared" si="19"/>
        <v>6.1574717948581285E-97</v>
      </c>
      <c r="F225" s="102" t="e">
        <f t="shared" si="20"/>
        <v>#NUM!</v>
      </c>
      <c r="G225" s="102">
        <f t="shared" si="21"/>
        <v>5.2045940148528371E-77</v>
      </c>
    </row>
    <row r="226" spans="1:7">
      <c r="A226" s="102">
        <v>219</v>
      </c>
      <c r="B226" s="102" t="e">
        <f t="shared" si="22"/>
        <v>#NUM!</v>
      </c>
      <c r="C226" s="102">
        <f t="shared" si="23"/>
        <v>5.0173344414630171E-127</v>
      </c>
      <c r="D226" s="102" t="e">
        <f t="shared" si="18"/>
        <v>#NUM!</v>
      </c>
      <c r="E226" s="102">
        <f t="shared" si="19"/>
        <v>2.7741339916596109E-98</v>
      </c>
      <c r="F226" s="102" t="e">
        <f t="shared" si="20"/>
        <v>#NUM!</v>
      </c>
      <c r="G226" s="102">
        <f t="shared" si="21"/>
        <v>3.4780444592585798E-78</v>
      </c>
    </row>
    <row r="227" spans="1:7">
      <c r="A227" s="102">
        <v>220</v>
      </c>
      <c r="B227" s="102" t="e">
        <f t="shared" si="22"/>
        <v>#NUM!</v>
      </c>
      <c r="C227" s="102">
        <f t="shared" si="23"/>
        <v>1.2340565918306638E-128</v>
      </c>
      <c r="D227" s="102" t="e">
        <f t="shared" si="18"/>
        <v>#NUM!</v>
      </c>
      <c r="E227" s="102">
        <f t="shared" si="19"/>
        <v>1.2228643902880608E-99</v>
      </c>
      <c r="F227" s="102" t="e">
        <f t="shared" si="20"/>
        <v>#NUM!</v>
      </c>
      <c r="G227" s="102">
        <f t="shared" si="21"/>
        <v>2.2759114835959521E-79</v>
      </c>
    </row>
    <row r="228" spans="1:7">
      <c r="A228" s="102">
        <v>221</v>
      </c>
      <c r="B228" s="102" t="e">
        <f t="shared" si="22"/>
        <v>#NUM!</v>
      </c>
      <c r="C228" s="102">
        <f t="shared" si="23"/>
        <v>2.964238190925041E-130</v>
      </c>
      <c r="D228" s="102" t="e">
        <f t="shared" si="18"/>
        <v>#NUM!</v>
      </c>
      <c r="E228" s="102">
        <f t="shared" si="19"/>
        <v>5.274180945384173E-101</v>
      </c>
      <c r="F228" s="102" t="e">
        <f t="shared" si="20"/>
        <v>#NUM!</v>
      </c>
      <c r="G228" s="102">
        <f t="shared" si="21"/>
        <v>1.4583023370181047E-80</v>
      </c>
    </row>
    <row r="229" spans="1:7">
      <c r="A229" s="102">
        <v>222</v>
      </c>
      <c r="B229" s="102" t="e">
        <f t="shared" si="22"/>
        <v>#NUM!</v>
      </c>
      <c r="C229" s="102">
        <f t="shared" si="23"/>
        <v>6.9535585752027219E-132</v>
      </c>
      <c r="D229" s="102" t="e">
        <f t="shared" si="18"/>
        <v>#NUM!</v>
      </c>
      <c r="E229" s="102">
        <f t="shared" si="19"/>
        <v>2.2256538177797868E-102</v>
      </c>
      <c r="F229" s="102" t="e">
        <f t="shared" si="20"/>
        <v>#NUM!</v>
      </c>
      <c r="G229" s="102">
        <f t="shared" si="21"/>
        <v>9.1498029895433257E-82</v>
      </c>
    </row>
    <row r="230" spans="1:7">
      <c r="A230" s="102">
        <v>223</v>
      </c>
      <c r="B230" s="102" t="e">
        <f t="shared" si="22"/>
        <v>#NUM!</v>
      </c>
      <c r="C230" s="102">
        <f t="shared" si="23"/>
        <v>1.5930049792127738E-133</v>
      </c>
      <c r="D230" s="102" t="e">
        <f t="shared" si="18"/>
        <v>#NUM!</v>
      </c>
      <c r="E230" s="102">
        <f t="shared" si="19"/>
        <v>9.1893769197462311E-104</v>
      </c>
      <c r="F230" s="102" t="e">
        <f t="shared" si="20"/>
        <v>#NUM!</v>
      </c>
      <c r="G230" s="102">
        <f t="shared" si="21"/>
        <v>5.6214439020602852E-83</v>
      </c>
    </row>
    <row r="231" spans="1:7">
      <c r="A231" s="102">
        <v>224</v>
      </c>
      <c r="B231" s="102" t="e">
        <f t="shared" si="22"/>
        <v>#NUM!</v>
      </c>
      <c r="C231" s="102">
        <f t="shared" si="23"/>
        <v>3.5640447301769789E-135</v>
      </c>
      <c r="D231" s="102" t="e">
        <f t="shared" si="18"/>
        <v>#NUM!</v>
      </c>
      <c r="E231" s="102">
        <f t="shared" si="19"/>
        <v>3.7122770321981284E-105</v>
      </c>
      <c r="F231" s="102" t="e">
        <f t="shared" si="20"/>
        <v>#NUM!</v>
      </c>
      <c r="G231" s="102">
        <f t="shared" si="21"/>
        <v>3.3818628092038405E-84</v>
      </c>
    </row>
    <row r="232" spans="1:7">
      <c r="A232" s="102">
        <v>225</v>
      </c>
      <c r="B232" s="102" t="e">
        <f t="shared" si="22"/>
        <v>#NUM!</v>
      </c>
      <c r="C232" s="102">
        <f t="shared" si="23"/>
        <v>7.7872686140269808E-137</v>
      </c>
      <c r="D232" s="102" t="e">
        <f t="shared" si="18"/>
        <v>#NUM!</v>
      </c>
      <c r="E232" s="102">
        <f t="shared" si="19"/>
        <v>1.4673055274757393E-106</v>
      </c>
      <c r="F232" s="102" t="e">
        <f t="shared" si="20"/>
        <v>#NUM!</v>
      </c>
      <c r="G232" s="102">
        <f t="shared" si="21"/>
        <v>1.992214318342199E-85</v>
      </c>
    </row>
    <row r="233" spans="1:7">
      <c r="A233" s="102">
        <v>226</v>
      </c>
      <c r="B233" s="102" t="e">
        <f t="shared" si="22"/>
        <v>#NUM!</v>
      </c>
      <c r="C233" s="102">
        <f t="shared" si="23"/>
        <v>1.6616638122172954E-138</v>
      </c>
      <c r="D233" s="102" t="e">
        <f t="shared" si="18"/>
        <v>#NUM!</v>
      </c>
      <c r="E233" s="102">
        <f t="shared" si="19"/>
        <v>5.6744868097131017E-108</v>
      </c>
      <c r="F233" s="102" t="e">
        <f t="shared" si="20"/>
        <v>#NUM!</v>
      </c>
      <c r="G233" s="102">
        <f t="shared" si="21"/>
        <v>1.1491800955463751E-86</v>
      </c>
    </row>
    <row r="234" spans="1:7">
      <c r="A234" s="102">
        <v>227</v>
      </c>
      <c r="B234" s="102" t="e">
        <f t="shared" si="22"/>
        <v>#NUM!</v>
      </c>
      <c r="C234" s="102">
        <f t="shared" si="23"/>
        <v>3.4627183236004803E-140</v>
      </c>
      <c r="D234" s="102" t="e">
        <f t="shared" si="18"/>
        <v>#NUM!</v>
      </c>
      <c r="E234" s="102">
        <f t="shared" si="19"/>
        <v>2.1471307425317742E-109</v>
      </c>
      <c r="F234" s="102" t="e">
        <f t="shared" si="20"/>
        <v>#NUM!</v>
      </c>
      <c r="G234" s="102">
        <f t="shared" si="21"/>
        <v>6.491007334861736E-88</v>
      </c>
    </row>
    <row r="235" spans="1:7">
      <c r="A235" s="102">
        <v>228</v>
      </c>
      <c r="B235" s="102" t="e">
        <f t="shared" si="22"/>
        <v>#NUM!</v>
      </c>
      <c r="C235" s="102">
        <f t="shared" si="23"/>
        <v>7.0470469536447236E-142</v>
      </c>
      <c r="D235" s="102" t="e">
        <f t="shared" si="18"/>
        <v>#NUM!</v>
      </c>
      <c r="E235" s="102">
        <f t="shared" si="19"/>
        <v>7.9490687225086578E-111</v>
      </c>
      <c r="F235" s="102" t="e">
        <f t="shared" si="20"/>
        <v>#NUM!</v>
      </c>
      <c r="G235" s="102">
        <f t="shared" si="21"/>
        <v>3.5901126109905442E-89</v>
      </c>
    </row>
    <row r="236" spans="1:7">
      <c r="A236" s="102">
        <v>229</v>
      </c>
      <c r="B236" s="102" t="e">
        <f t="shared" si="22"/>
        <v>#NUM!</v>
      </c>
      <c r="C236" s="102">
        <f t="shared" si="23"/>
        <v>1.4005969041409071E-143</v>
      </c>
      <c r="D236" s="102" t="e">
        <f t="shared" si="18"/>
        <v>#NUM!</v>
      </c>
      <c r="E236" s="102">
        <f t="shared" si="19"/>
        <v>2.8793859100953734E-112</v>
      </c>
      <c r="F236" s="102" t="e">
        <f t="shared" si="20"/>
        <v>#NUM!</v>
      </c>
      <c r="G236" s="102">
        <f t="shared" si="21"/>
        <v>1.9443570064046841E-90</v>
      </c>
    </row>
    <row r="237" spans="1:7">
      <c r="A237" s="102">
        <v>230</v>
      </c>
      <c r="B237" s="102" t="e">
        <f t="shared" si="22"/>
        <v>#NUM!</v>
      </c>
      <c r="C237" s="102">
        <f t="shared" si="23"/>
        <v>2.7185364212866872E-145</v>
      </c>
      <c r="D237" s="102" t="e">
        <f t="shared" si="18"/>
        <v>#NUM!</v>
      </c>
      <c r="E237" s="102">
        <f t="shared" si="19"/>
        <v>1.0204914273521884E-113</v>
      </c>
      <c r="F237" s="102" t="e">
        <f t="shared" si="20"/>
        <v>#NUM!</v>
      </c>
      <c r="G237" s="102">
        <f t="shared" si="21"/>
        <v>1.0311359158383841E-91</v>
      </c>
    </row>
    <row r="238" spans="1:7">
      <c r="A238" s="102">
        <v>231</v>
      </c>
      <c r="B238" s="102" t="e">
        <f t="shared" si="22"/>
        <v>#NUM!</v>
      </c>
      <c r="C238" s="102">
        <f t="shared" si="23"/>
        <v>5.1531542964503023E-147</v>
      </c>
      <c r="D238" s="102" t="e">
        <f t="shared" si="18"/>
        <v>#NUM!</v>
      </c>
      <c r="E238" s="102">
        <f t="shared" si="19"/>
        <v>3.5387078419213285E-115</v>
      </c>
      <c r="F238" s="102" t="e">
        <f t="shared" si="20"/>
        <v>#NUM!</v>
      </c>
      <c r="G238" s="102">
        <f t="shared" si="21"/>
        <v>5.3546092715160348E-93</v>
      </c>
    </row>
    <row r="239" spans="1:7">
      <c r="A239" s="102">
        <v>232</v>
      </c>
      <c r="B239" s="102" t="e">
        <f t="shared" si="22"/>
        <v>#NUM!</v>
      </c>
      <c r="C239" s="102">
        <f t="shared" si="23"/>
        <v>9.5395334190244191E-149</v>
      </c>
      <c r="D239" s="102" t="e">
        <f t="shared" si="18"/>
        <v>#NUM!</v>
      </c>
      <c r="E239" s="102">
        <f t="shared" si="19"/>
        <v>1.200620952885775E-116</v>
      </c>
      <c r="F239" s="102" t="e">
        <f t="shared" si="20"/>
        <v>#NUM!</v>
      </c>
      <c r="G239" s="102">
        <f t="shared" si="21"/>
        <v>2.7227741815183407E-94</v>
      </c>
    </row>
    <row r="240" spans="1:7">
      <c r="A240" s="102">
        <v>233</v>
      </c>
      <c r="B240" s="102" t="e">
        <f t="shared" si="22"/>
        <v>#NUM!</v>
      </c>
      <c r="C240" s="102">
        <f t="shared" si="23"/>
        <v>1.7246346923567334E-150</v>
      </c>
      <c r="D240" s="102" t="e">
        <f t="shared" si="18"/>
        <v>#NUM!</v>
      </c>
      <c r="E240" s="102">
        <f t="shared" si="19"/>
        <v>3.9855933919950272E-118</v>
      </c>
      <c r="F240" s="102" t="e">
        <f t="shared" si="20"/>
        <v>#NUM!</v>
      </c>
      <c r="G240" s="102">
        <f t="shared" si="21"/>
        <v>1.3557119638691173E-95</v>
      </c>
    </row>
    <row r="241" spans="1:7">
      <c r="A241" s="102">
        <v>234</v>
      </c>
      <c r="B241" s="102" t="e">
        <f t="shared" si="22"/>
        <v>#NUM!</v>
      </c>
      <c r="C241" s="102">
        <f t="shared" si="23"/>
        <v>3.044970567387031E-152</v>
      </c>
      <c r="D241" s="102" t="e">
        <f t="shared" si="18"/>
        <v>#NUM!</v>
      </c>
      <c r="E241" s="102">
        <f t="shared" si="19"/>
        <v>1.2945115333783386E-119</v>
      </c>
      <c r="F241" s="102" t="e">
        <f t="shared" si="20"/>
        <v>#NUM!</v>
      </c>
      <c r="G241" s="102">
        <f t="shared" si="21"/>
        <v>6.6099047329241797E-97</v>
      </c>
    </row>
    <row r="242" spans="1:7">
      <c r="A242" s="102">
        <v>235</v>
      </c>
      <c r="B242" s="102" t="e">
        <f t="shared" si="22"/>
        <v>#NUM!</v>
      </c>
      <c r="C242" s="102">
        <f t="shared" si="23"/>
        <v>5.2503115756204869E-154</v>
      </c>
      <c r="D242" s="102" t="e">
        <f t="shared" si="18"/>
        <v>#NUM!</v>
      </c>
      <c r="E242" s="102">
        <f t="shared" si="19"/>
        <v>4.1138146473687305E-121</v>
      </c>
      <c r="F242" s="102" t="e">
        <f t="shared" si="20"/>
        <v>#NUM!</v>
      </c>
      <c r="G242" s="102">
        <f t="shared" si="21"/>
        <v>3.1556943941799256E-98</v>
      </c>
    </row>
    <row r="243" spans="1:7">
      <c r="A243" s="102">
        <v>236</v>
      </c>
      <c r="B243" s="102" t="e">
        <f t="shared" si="22"/>
        <v>#NUM!</v>
      </c>
      <c r="C243" s="102">
        <f t="shared" si="23"/>
        <v>8.8410338180194087E-156</v>
      </c>
      <c r="D243" s="102" t="e">
        <f t="shared" si="18"/>
        <v>#NUM!</v>
      </c>
      <c r="E243" s="102">
        <f t="shared" si="19"/>
        <v>1.2791143709789665E-122</v>
      </c>
      <c r="F243" s="102" t="e">
        <f t="shared" si="20"/>
        <v>#NUM!</v>
      </c>
      <c r="G243" s="102">
        <f t="shared" si="21"/>
        <v>1.4752534645538923E-99</v>
      </c>
    </row>
    <row r="244" spans="1:7">
      <c r="A244" s="102">
        <v>237</v>
      </c>
      <c r="B244" s="102" t="e">
        <f t="shared" si="22"/>
        <v>#NUM!</v>
      </c>
      <c r="C244" s="102">
        <f t="shared" si="23"/>
        <v>1.4539083253436146E-157</v>
      </c>
      <c r="D244" s="102" t="e">
        <f t="shared" si="18"/>
        <v>#NUM!</v>
      </c>
      <c r="E244" s="102">
        <f t="shared" si="19"/>
        <v>3.8913464534862511E-124</v>
      </c>
      <c r="F244" s="102" t="e">
        <f t="shared" si="20"/>
        <v>#NUM!</v>
      </c>
      <c r="G244" s="102">
        <f t="shared" si="21"/>
        <v>6.7532109315622828E-101</v>
      </c>
    </row>
    <row r="245" spans="1:7">
      <c r="A245" s="102">
        <v>238</v>
      </c>
      <c r="B245" s="102" t="e">
        <f t="shared" si="22"/>
        <v>#NUM!</v>
      </c>
      <c r="C245" s="102">
        <f t="shared" si="23"/>
        <v>2.3350005750013921E-159</v>
      </c>
      <c r="D245" s="102" t="e">
        <f t="shared" si="18"/>
        <v>#NUM!</v>
      </c>
      <c r="E245" s="102">
        <f t="shared" si="19"/>
        <v>1.1582872634272858E-125</v>
      </c>
      <c r="F245" s="102" t="e">
        <f t="shared" si="20"/>
        <v>#NUM!</v>
      </c>
      <c r="G245" s="102">
        <f t="shared" si="21"/>
        <v>3.0270943191763768E-102</v>
      </c>
    </row>
    <row r="246" spans="1:7">
      <c r="A246" s="102">
        <v>239</v>
      </c>
      <c r="B246" s="102" t="e">
        <f t="shared" si="22"/>
        <v>#NUM!</v>
      </c>
      <c r="C246" s="102">
        <f t="shared" si="23"/>
        <v>3.6622919058700002E-161</v>
      </c>
      <c r="D246" s="102" t="e">
        <f t="shared" si="18"/>
        <v>#NUM!</v>
      </c>
      <c r="E246" s="102">
        <f t="shared" si="19"/>
        <v>3.3733276434986234E-127</v>
      </c>
      <c r="F246" s="102" t="e">
        <f t="shared" si="20"/>
        <v>#NUM!</v>
      </c>
      <c r="G246" s="102">
        <f t="shared" si="21"/>
        <v>1.3286590744016201E-103</v>
      </c>
    </row>
    <row r="247" spans="1:7">
      <c r="A247" s="102">
        <v>240</v>
      </c>
      <c r="B247" s="102" t="e">
        <f t="shared" si="22"/>
        <v>#NUM!</v>
      </c>
      <c r="C247" s="102">
        <f t="shared" si="23"/>
        <v>5.6096390706843853E-163</v>
      </c>
      <c r="D247" s="102" t="e">
        <f t="shared" si="18"/>
        <v>#NUM!</v>
      </c>
      <c r="E247" s="102">
        <f t="shared" si="19"/>
        <v>9.612284840294382E-129</v>
      </c>
      <c r="F247" s="102" t="e">
        <f t="shared" si="20"/>
        <v>#NUM!</v>
      </c>
      <c r="G247" s="102">
        <f t="shared" si="21"/>
        <v>5.7104867688644746E-105</v>
      </c>
    </row>
    <row r="248" spans="1:7">
      <c r="A248" s="102">
        <v>241</v>
      </c>
      <c r="B248" s="102" t="e">
        <f t="shared" si="22"/>
        <v>#NUM!</v>
      </c>
      <c r="C248" s="102">
        <f t="shared" si="23"/>
        <v>8.391370142679014E-165</v>
      </c>
      <c r="D248" s="102" t="e">
        <f t="shared" si="18"/>
        <v>#NUM!</v>
      </c>
      <c r="E248" s="102">
        <f t="shared" si="19"/>
        <v>2.6799124131108497E-130</v>
      </c>
      <c r="F248" s="102" t="e">
        <f t="shared" si="20"/>
        <v>#NUM!</v>
      </c>
      <c r="G248" s="102">
        <f t="shared" si="21"/>
        <v>2.403281635959984E-106</v>
      </c>
    </row>
    <row r="249" spans="1:7">
      <c r="A249" s="102">
        <v>242</v>
      </c>
      <c r="B249" s="102" t="e">
        <f t="shared" si="22"/>
        <v>#NUM!</v>
      </c>
      <c r="C249" s="102">
        <f t="shared" si="23"/>
        <v>1.2258768226030761E-166</v>
      </c>
      <c r="D249" s="102" t="e">
        <f t="shared" si="18"/>
        <v>#NUM!</v>
      </c>
      <c r="E249" s="102">
        <f t="shared" si="19"/>
        <v>7.3103880534399223E-132</v>
      </c>
      <c r="F249" s="102" t="e">
        <f t="shared" si="20"/>
        <v>#NUM!</v>
      </c>
      <c r="G249" s="102">
        <f t="shared" si="21"/>
        <v>9.9039439285703237E-108</v>
      </c>
    </row>
    <row r="250" spans="1:7">
      <c r="A250" s="102">
        <v>243</v>
      </c>
      <c r="B250" s="102" t="e">
        <f t="shared" si="22"/>
        <v>#NUM!</v>
      </c>
      <c r="C250" s="102">
        <f t="shared" si="23"/>
        <v>1.7489475549448173E-168</v>
      </c>
      <c r="D250" s="102" t="e">
        <f t="shared" si="18"/>
        <v>#NUM!</v>
      </c>
      <c r="E250" s="102">
        <f t="shared" si="19"/>
        <v>1.9511296279706767E-133</v>
      </c>
      <c r="F250" s="102" t="e">
        <f t="shared" si="20"/>
        <v>#NUM!</v>
      </c>
      <c r="G250" s="102">
        <f t="shared" si="21"/>
        <v>3.996535219892132E-109</v>
      </c>
    </row>
    <row r="251" spans="1:7">
      <c r="A251" s="102">
        <v>244</v>
      </c>
      <c r="B251" s="102" t="e">
        <f t="shared" si="22"/>
        <v>#NUM!</v>
      </c>
      <c r="C251" s="102">
        <f t="shared" si="23"/>
        <v>2.43681599193625E-170</v>
      </c>
      <c r="D251" s="102" t="e">
        <f t="shared" si="18"/>
        <v>#NUM!</v>
      </c>
      <c r="E251" s="102">
        <f t="shared" si="19"/>
        <v>5.095158265598739E-135</v>
      </c>
      <c r="F251" s="102" t="e">
        <f t="shared" si="20"/>
        <v>#NUM!</v>
      </c>
      <c r="G251" s="102">
        <f t="shared" si="21"/>
        <v>1.5791779922438605E-110</v>
      </c>
    </row>
    <row r="252" spans="1:7">
      <c r="A252" s="102">
        <v>245</v>
      </c>
      <c r="B252" s="102" t="e">
        <f t="shared" si="22"/>
        <v>#NUM!</v>
      </c>
      <c r="C252" s="102">
        <f t="shared" si="23"/>
        <v>3.3157721725458349E-172</v>
      </c>
      <c r="D252" s="102" t="e">
        <f t="shared" si="18"/>
        <v>#NUM!</v>
      </c>
      <c r="E252" s="102">
        <f t="shared" si="19"/>
        <v>1.30183245833126E-136</v>
      </c>
      <c r="F252" s="102" t="e">
        <f t="shared" si="20"/>
        <v>#NUM!</v>
      </c>
      <c r="G252" s="102">
        <f t="shared" si="21"/>
        <v>6.1101305281531774E-112</v>
      </c>
    </row>
    <row r="253" spans="1:7">
      <c r="A253" s="102">
        <v>246</v>
      </c>
      <c r="B253" s="102" t="e">
        <f t="shared" si="22"/>
        <v>#NUM!</v>
      </c>
      <c r="C253" s="102">
        <f t="shared" si="23"/>
        <v>4.4061839642255154E-174</v>
      </c>
      <c r="D253" s="102" t="e">
        <f t="shared" si="18"/>
        <v>#NUM!</v>
      </c>
      <c r="E253" s="102">
        <f t="shared" si="19"/>
        <v>3.2544557770474708E-138</v>
      </c>
      <c r="F253" s="102" t="e">
        <f t="shared" si="20"/>
        <v>#NUM!</v>
      </c>
      <c r="G253" s="102">
        <f t="shared" si="21"/>
        <v>2.3149513031581682E-113</v>
      </c>
    </row>
    <row r="254" spans="1:7">
      <c r="A254" s="102">
        <v>247</v>
      </c>
      <c r="B254" s="102" t="e">
        <f t="shared" si="22"/>
        <v>#NUM!</v>
      </c>
      <c r="C254" s="102">
        <f t="shared" si="23"/>
        <v>5.7181634545911307E-176</v>
      </c>
      <c r="D254" s="102" t="e">
        <f t="shared" si="18"/>
        <v>#NUM!</v>
      </c>
      <c r="E254" s="102">
        <f t="shared" si="19"/>
        <v>7.9602648139337768E-140</v>
      </c>
      <c r="F254" s="102" t="e">
        <f t="shared" si="20"/>
        <v>#NUM!</v>
      </c>
      <c r="G254" s="102">
        <f t="shared" si="21"/>
        <v>8.5882602845183443E-115</v>
      </c>
    </row>
    <row r="255" spans="1:7">
      <c r="A255" s="102">
        <v>248</v>
      </c>
      <c r="B255" s="102" t="e">
        <f t="shared" si="22"/>
        <v>#NUM!</v>
      </c>
      <c r="C255" s="102">
        <f t="shared" si="23"/>
        <v>7.2471375189393376E-178</v>
      </c>
      <c r="D255" s="102" t="e">
        <f t="shared" si="18"/>
        <v>#NUM!</v>
      </c>
      <c r="E255" s="102">
        <f t="shared" si="19"/>
        <v>1.9050330687651956E-141</v>
      </c>
      <c r="F255" s="102" t="e">
        <f t="shared" si="20"/>
        <v>#NUM!</v>
      </c>
      <c r="G255" s="102">
        <f t="shared" si="21"/>
        <v>3.1198987724846483E-116</v>
      </c>
    </row>
    <row r="256" spans="1:7">
      <c r="A256" s="102">
        <v>249</v>
      </c>
      <c r="B256" s="102" t="e">
        <f t="shared" si="22"/>
        <v>#NUM!</v>
      </c>
      <c r="C256" s="102">
        <f t="shared" si="23"/>
        <v>8.9699998560075272E-180</v>
      </c>
      <c r="D256" s="102" t="e">
        <f t="shared" si="18"/>
        <v>#NUM!</v>
      </c>
      <c r="E256" s="102">
        <f t="shared" si="19"/>
        <v>4.4607037791674859E-143</v>
      </c>
      <c r="F256" s="102" t="e">
        <f t="shared" si="20"/>
        <v>#NUM!</v>
      </c>
      <c r="G256" s="102">
        <f t="shared" si="21"/>
        <v>1.1098078056027994E-117</v>
      </c>
    </row>
    <row r="257" spans="1:7">
      <c r="A257" s="102">
        <v>250</v>
      </c>
      <c r="B257" s="102" t="e">
        <f t="shared" si="22"/>
        <v>#NUM!</v>
      </c>
      <c r="C257" s="102">
        <f t="shared" si="23"/>
        <v>1.0842623225758371E-181</v>
      </c>
      <c r="D257" s="102" t="e">
        <f t="shared" si="18"/>
        <v>#NUM!</v>
      </c>
      <c r="E257" s="102">
        <f t="shared" si="19"/>
        <v>1.0219510906460482E-144</v>
      </c>
      <c r="F257" s="102" t="e">
        <f t="shared" si="20"/>
        <v>#NUM!</v>
      </c>
      <c r="G257" s="102">
        <f t="shared" si="21"/>
        <v>3.8656899075932727E-119</v>
      </c>
    </row>
    <row r="258" spans="1:7">
      <c r="A258" s="102">
        <v>251</v>
      </c>
      <c r="B258" s="102" t="e">
        <f t="shared" si="22"/>
        <v>#NUM!</v>
      </c>
      <c r="C258" s="102">
        <f t="shared" si="23"/>
        <v>1.2799479052445547E-183</v>
      </c>
      <c r="D258" s="102" t="e">
        <f t="shared" si="18"/>
        <v>#NUM!</v>
      </c>
      <c r="E258" s="102">
        <f t="shared" si="19"/>
        <v>2.2907764034587769E-146</v>
      </c>
      <c r="F258" s="102" t="e">
        <f t="shared" si="20"/>
        <v>#NUM!</v>
      </c>
      <c r="G258" s="102">
        <f t="shared" si="21"/>
        <v>1.3184941846130713E-120</v>
      </c>
    </row>
    <row r="259" spans="1:7">
      <c r="A259" s="102">
        <v>252</v>
      </c>
      <c r="B259" s="102" t="e">
        <f t="shared" si="22"/>
        <v>#NUM!</v>
      </c>
      <c r="C259" s="102">
        <f t="shared" si="23"/>
        <v>1.4755917489071013E-185</v>
      </c>
      <c r="D259" s="102" t="e">
        <f t="shared" si="18"/>
        <v>#NUM!</v>
      </c>
      <c r="E259" s="102">
        <f t="shared" si="19"/>
        <v>5.0241332875609655E-148</v>
      </c>
      <c r="F259" s="102" t="e">
        <f t="shared" si="20"/>
        <v>#NUM!</v>
      </c>
      <c r="G259" s="102">
        <f t="shared" si="21"/>
        <v>4.403534370544148E-122</v>
      </c>
    </row>
    <row r="260" spans="1:7">
      <c r="A260" s="102">
        <v>253</v>
      </c>
      <c r="B260" s="102" t="e">
        <f t="shared" si="22"/>
        <v>#NUM!</v>
      </c>
      <c r="C260" s="102">
        <f t="shared" si="23"/>
        <v>1.6613308858719701E-187</v>
      </c>
      <c r="D260" s="102" t="e">
        <f t="shared" si="18"/>
        <v>#NUM!</v>
      </c>
      <c r="E260" s="102">
        <f t="shared" si="19"/>
        <v>1.0781159374148947E-149</v>
      </c>
      <c r="F260" s="102" t="e">
        <f t="shared" si="20"/>
        <v>#NUM!</v>
      </c>
      <c r="G260" s="102">
        <f t="shared" si="21"/>
        <v>1.4401128612637191E-123</v>
      </c>
    </row>
    <row r="261" spans="1:7">
      <c r="A261" s="102">
        <v>254</v>
      </c>
      <c r="B261" s="102" t="e">
        <f t="shared" si="22"/>
        <v>#NUM!</v>
      </c>
      <c r="C261" s="102">
        <f t="shared" si="23"/>
        <v>1.8266782469376649E-189</v>
      </c>
      <c r="D261" s="102" t="e">
        <f t="shared" si="18"/>
        <v>#NUM!</v>
      </c>
      <c r="E261" s="102">
        <f t="shared" si="19"/>
        <v>2.2635789251964157E-151</v>
      </c>
      <c r="F261" s="102" t="e">
        <f t="shared" si="20"/>
        <v>#NUM!</v>
      </c>
      <c r="G261" s="102">
        <f t="shared" si="21"/>
        <v>4.6117274638631952E-125</v>
      </c>
    </row>
    <row r="262" spans="1:7">
      <c r="A262" s="102">
        <v>255</v>
      </c>
      <c r="B262" s="102" t="e">
        <f t="shared" si="22"/>
        <v>#NUM!</v>
      </c>
      <c r="C262" s="102">
        <f t="shared" si="23"/>
        <v>1.9614803949141554E-191</v>
      </c>
      <c r="D262" s="102" t="e">
        <f t="shared" si="18"/>
        <v>#NUM!</v>
      </c>
      <c r="E262" s="102">
        <f t="shared" si="19"/>
        <v>4.649986367274094E-153</v>
      </c>
      <c r="F262" s="102" t="e">
        <f t="shared" si="20"/>
        <v>#NUM!</v>
      </c>
      <c r="G262" s="102">
        <f t="shared" si="21"/>
        <v>1.4461145842685074E-126</v>
      </c>
    </row>
    <row r="263" spans="1:7">
      <c r="A263" s="102">
        <v>256</v>
      </c>
      <c r="B263" s="102" t="e">
        <f t="shared" si="22"/>
        <v>#NUM!</v>
      </c>
      <c r="C263" s="102">
        <f t="shared" si="23"/>
        <v>2.0569412291841984E-193</v>
      </c>
      <c r="D263" s="102" t="e">
        <f t="shared" ref="D263:D326" si="24">IF(D$5,BINOMDIST($A263,$A$2,D$4/100,FALSE),#N/A)</f>
        <v>#NUM!</v>
      </c>
      <c r="E263" s="102">
        <f t="shared" ref="E263:E326" si="25">IF(E$5,NORMDIST($A263,$A$2*D$4/100,SQRT($A$2*D$4/100*(1-D$4/100)),FALSE),#N/A)</f>
        <v>9.3461679183672197E-155</v>
      </c>
      <c r="F263" s="102" t="e">
        <f t="shared" ref="F263:F326" si="26">IF(F$5,BINOMDIST($A263,$A$2,F$4/100,FALSE),#N/A)</f>
        <v>#NUM!</v>
      </c>
      <c r="G263" s="102">
        <f t="shared" ref="G263:G326" si="27">IF(G$5,NORMDIST($A263,$A$2*F$4/100,SQRT($A$2*F$4/100*(1-F$4/100)),FALSE),#N/A)</f>
        <v>4.4403146337142186E-128</v>
      </c>
    </row>
    <row r="264" spans="1:7">
      <c r="A264" s="102">
        <v>257</v>
      </c>
      <c r="B264" s="102" t="e">
        <f t="shared" ref="B264:B327" si="28">IF(B$5,BINOMDIST($A264,$A$2,B$4/100,FALSE),#N/A)</f>
        <v>#NUM!</v>
      </c>
      <c r="C264" s="102">
        <f t="shared" ref="C264:C327" si="29">IF(C$5,NORMDIST($A264,$A$2*B$4/100,SQRT($A$2*B$4/100*(1-B$4/100)),FALSE),#N/A)</f>
        <v>2.1065694983302199E-195</v>
      </c>
      <c r="D264" s="102" t="e">
        <f t="shared" si="24"/>
        <v>#NUM!</v>
      </c>
      <c r="E264" s="102">
        <f t="shared" si="25"/>
        <v>1.8379823708968367E-156</v>
      </c>
      <c r="F264" s="102" t="e">
        <f t="shared" si="26"/>
        <v>#NUM!</v>
      </c>
      <c r="G264" s="102">
        <f t="shared" si="27"/>
        <v>1.3350475984682605E-129</v>
      </c>
    </row>
    <row r="265" spans="1:7">
      <c r="A265" s="102">
        <v>258</v>
      </c>
      <c r="B265" s="102" t="e">
        <f t="shared" si="28"/>
        <v>#NUM!</v>
      </c>
      <c r="C265" s="102">
        <f t="shared" si="29"/>
        <v>2.1069086047541881E-197</v>
      </c>
      <c r="D265" s="102" t="e">
        <f t="shared" si="24"/>
        <v>#NUM!</v>
      </c>
      <c r="E265" s="102">
        <f t="shared" si="25"/>
        <v>3.5365106117884275E-158</v>
      </c>
      <c r="F265" s="102" t="e">
        <f t="shared" si="26"/>
        <v>#NUM!</v>
      </c>
      <c r="G265" s="102">
        <f t="shared" si="27"/>
        <v>3.9305354883238639E-131</v>
      </c>
    </row>
    <row r="266" spans="1:7">
      <c r="A266" s="102">
        <v>259</v>
      </c>
      <c r="B266" s="102" t="e">
        <f t="shared" si="28"/>
        <v>#NUM!</v>
      </c>
      <c r="C266" s="102">
        <f t="shared" si="29"/>
        <v>2.0579347415399669E-199</v>
      </c>
      <c r="D266" s="102" t="e">
        <f t="shared" si="24"/>
        <v>#NUM!</v>
      </c>
      <c r="E266" s="102">
        <f t="shared" si="25"/>
        <v>6.6578568276843887E-160</v>
      </c>
      <c r="F266" s="102" t="e">
        <f t="shared" si="26"/>
        <v>#NUM!</v>
      </c>
      <c r="G266" s="102">
        <f t="shared" si="27"/>
        <v>1.1331271890610634E-132</v>
      </c>
    </row>
    <row r="267" spans="1:7">
      <c r="A267" s="102">
        <v>260</v>
      </c>
      <c r="B267" s="102" t="e">
        <f t="shared" si="28"/>
        <v>#NUM!</v>
      </c>
      <c r="C267" s="102">
        <f t="shared" si="29"/>
        <v>1.9630596563240283E-201</v>
      </c>
      <c r="D267" s="102" t="e">
        <f t="shared" si="24"/>
        <v>#NUM!</v>
      </c>
      <c r="E267" s="102">
        <f t="shared" si="25"/>
        <v>1.2263651484230058E-161</v>
      </c>
      <c r="F267" s="102" t="e">
        <f t="shared" si="26"/>
        <v>#NUM!</v>
      </c>
      <c r="G267" s="102">
        <f t="shared" si="27"/>
        <v>3.1987298693710496E-134</v>
      </c>
    </row>
    <row r="268" spans="1:7">
      <c r="A268" s="102">
        <v>261</v>
      </c>
      <c r="B268" s="102" t="e">
        <f t="shared" si="28"/>
        <v>#NUM!</v>
      </c>
      <c r="C268" s="102">
        <f t="shared" si="29"/>
        <v>1.8287375964478147E-203</v>
      </c>
      <c r="D268" s="102" t="e">
        <f t="shared" si="24"/>
        <v>#NUM!</v>
      </c>
      <c r="E268" s="102">
        <f t="shared" si="25"/>
        <v>2.2101971283786369E-163</v>
      </c>
      <c r="F268" s="102" t="e">
        <f t="shared" si="26"/>
        <v>#NUM!</v>
      </c>
      <c r="G268" s="102">
        <f t="shared" si="27"/>
        <v>8.8419577984208322E-136</v>
      </c>
    </row>
    <row r="269" spans="1:7">
      <c r="A269" s="102">
        <v>262</v>
      </c>
      <c r="B269" s="102" t="e">
        <f t="shared" si="28"/>
        <v>#NUM!</v>
      </c>
      <c r="C269" s="102">
        <f t="shared" si="29"/>
        <v>1.6637393408509507E-205</v>
      </c>
      <c r="D269" s="102" t="e">
        <f t="shared" si="24"/>
        <v>#NUM!</v>
      </c>
      <c r="E269" s="102">
        <f t="shared" si="25"/>
        <v>3.8973380964112856E-165</v>
      </c>
      <c r="F269" s="102" t="e">
        <f t="shared" si="26"/>
        <v>#NUM!</v>
      </c>
      <c r="G269" s="102">
        <f t="shared" si="27"/>
        <v>2.3932676828430426E-137</v>
      </c>
    </row>
    <row r="270" spans="1:7">
      <c r="A270" s="102">
        <v>263</v>
      </c>
      <c r="B270" s="102" t="e">
        <f t="shared" si="28"/>
        <v>#NUM!</v>
      </c>
      <c r="C270" s="102">
        <f t="shared" si="29"/>
        <v>1.4782067309516672E-207</v>
      </c>
      <c r="D270" s="102" t="e">
        <f t="shared" si="24"/>
        <v>#NUM!</v>
      </c>
      <c r="E270" s="102">
        <f t="shared" si="25"/>
        <v>6.7240512858268044E-167</v>
      </c>
      <c r="F270" s="102" t="e">
        <f t="shared" si="26"/>
        <v>#NUM!</v>
      </c>
      <c r="G270" s="102">
        <f t="shared" si="27"/>
        <v>6.3431660699083796E-139</v>
      </c>
    </row>
    <row r="271" spans="1:7">
      <c r="A271" s="102">
        <v>264</v>
      </c>
      <c r="B271" s="102" t="e">
        <f t="shared" si="28"/>
        <v>#NUM!</v>
      </c>
      <c r="C271" s="102">
        <f t="shared" si="29"/>
        <v>1.2826290198708062E-209</v>
      </c>
      <c r="D271" s="102" t="e">
        <f t="shared" si="24"/>
        <v>#NUM!</v>
      </c>
      <c r="E271" s="102">
        <f t="shared" si="25"/>
        <v>1.1350625994984032E-168</v>
      </c>
      <c r="F271" s="102" t="e">
        <f t="shared" si="26"/>
        <v>#NUM!</v>
      </c>
      <c r="G271" s="102">
        <f t="shared" si="27"/>
        <v>1.6462388777498006E-140</v>
      </c>
    </row>
    <row r="272" spans="1:7">
      <c r="A272" s="102">
        <v>265</v>
      </c>
      <c r="B272" s="102" t="e">
        <f t="shared" si="28"/>
        <v>#NUM!</v>
      </c>
      <c r="C272" s="102">
        <f t="shared" si="29"/>
        <v>1.0868833724972709E-211</v>
      </c>
      <c r="D272" s="102" t="e">
        <f t="shared" si="24"/>
        <v>#NUM!</v>
      </c>
      <c r="E272" s="102">
        <f t="shared" si="25"/>
        <v>1.8747116253531822E-170</v>
      </c>
      <c r="F272" s="102" t="e">
        <f t="shared" si="26"/>
        <v>#NUM!</v>
      </c>
      <c r="G272" s="102">
        <f t="shared" si="27"/>
        <v>4.1836138545276518E-142</v>
      </c>
    </row>
    <row r="273" spans="1:7">
      <c r="A273" s="102">
        <v>266</v>
      </c>
      <c r="B273" s="102" t="e">
        <f t="shared" si="28"/>
        <v>#NUM!</v>
      </c>
      <c r="C273" s="102">
        <f t="shared" si="29"/>
        <v>8.9945786720850544E-214</v>
      </c>
      <c r="D273" s="102" t="e">
        <f t="shared" si="24"/>
        <v>#NUM!</v>
      </c>
      <c r="E273" s="102">
        <f t="shared" si="25"/>
        <v>3.0295281571530119E-172</v>
      </c>
      <c r="F273" s="102" t="e">
        <f t="shared" si="26"/>
        <v>#NUM!</v>
      </c>
      <c r="G273" s="102">
        <f t="shared" si="27"/>
        <v>1.0410756720336362E-143</v>
      </c>
    </row>
    <row r="274" spans="1:7">
      <c r="A274" s="102">
        <v>267</v>
      </c>
      <c r="B274" s="102" t="e">
        <f t="shared" si="28"/>
        <v>#NUM!</v>
      </c>
      <c r="C274" s="102">
        <f t="shared" si="29"/>
        <v>7.2693353041445084E-216</v>
      </c>
      <c r="D274" s="102" t="e">
        <f t="shared" si="24"/>
        <v>#NUM!</v>
      </c>
      <c r="E274" s="102">
        <f t="shared" si="25"/>
        <v>4.7900646627311287E-174</v>
      </c>
      <c r="F274" s="102" t="e">
        <f t="shared" si="26"/>
        <v>#NUM!</v>
      </c>
      <c r="G274" s="102">
        <f t="shared" si="27"/>
        <v>2.5367926461363295E-145</v>
      </c>
    </row>
    <row r="275" spans="1:7">
      <c r="A275" s="102">
        <v>268</v>
      </c>
      <c r="B275" s="102" t="e">
        <f t="shared" si="28"/>
        <v>#NUM!</v>
      </c>
      <c r="C275" s="102">
        <f t="shared" si="29"/>
        <v>5.7375247915941044E-218</v>
      </c>
      <c r="D275" s="102" t="e">
        <f t="shared" si="24"/>
        <v>#NUM!</v>
      </c>
      <c r="E275" s="102">
        <f t="shared" si="25"/>
        <v>7.4102629855576228E-176</v>
      </c>
      <c r="F275" s="102" t="e">
        <f t="shared" si="26"/>
        <v>#NUM!</v>
      </c>
      <c r="G275" s="102">
        <f t="shared" si="27"/>
        <v>6.0528457818798108E-147</v>
      </c>
    </row>
    <row r="276" spans="1:7">
      <c r="A276" s="102">
        <v>269</v>
      </c>
      <c r="B276" s="102" t="e">
        <f t="shared" si="28"/>
        <v>#NUM!</v>
      </c>
      <c r="C276" s="102">
        <f t="shared" si="29"/>
        <v>4.422526516850174E-220</v>
      </c>
      <c r="D276" s="102" t="e">
        <f t="shared" si="24"/>
        <v>#NUM!</v>
      </c>
      <c r="E276" s="102">
        <f t="shared" si="25"/>
        <v>1.1216354529201939E-177</v>
      </c>
      <c r="F276" s="102" t="e">
        <f t="shared" si="26"/>
        <v>#NUM!</v>
      </c>
      <c r="G276" s="102">
        <f t="shared" si="27"/>
        <v>1.4141849604215199E-148</v>
      </c>
    </row>
    <row r="277" spans="1:7">
      <c r="A277" s="102">
        <v>270</v>
      </c>
      <c r="B277" s="102" t="e">
        <f t="shared" si="28"/>
        <v>#NUM!</v>
      </c>
      <c r="C277" s="102">
        <f t="shared" si="29"/>
        <v>3.329141946722446E-222</v>
      </c>
      <c r="D277" s="102" t="e">
        <f t="shared" si="24"/>
        <v>#NUM!</v>
      </c>
      <c r="E277" s="102">
        <f t="shared" si="25"/>
        <v>1.6610996902340261E-179</v>
      </c>
      <c r="F277" s="102" t="e">
        <f t="shared" si="26"/>
        <v>#NUM!</v>
      </c>
      <c r="G277" s="102">
        <f t="shared" si="27"/>
        <v>3.235376200167813E-150</v>
      </c>
    </row>
    <row r="278" spans="1:7">
      <c r="A278" s="102">
        <v>271</v>
      </c>
      <c r="B278" s="102" t="e">
        <f t="shared" si="28"/>
        <v>#NUM!</v>
      </c>
      <c r="C278" s="102">
        <f t="shared" si="29"/>
        <v>2.4474294237715859E-224</v>
      </c>
      <c r="D278" s="102" t="e">
        <f t="shared" si="24"/>
        <v>#NUM!</v>
      </c>
      <c r="E278" s="102">
        <f t="shared" si="25"/>
        <v>2.4069414636809756E-181</v>
      </c>
      <c r="F278" s="102" t="e">
        <f t="shared" si="26"/>
        <v>#NUM!</v>
      </c>
      <c r="G278" s="102">
        <f t="shared" si="27"/>
        <v>7.2479522793773818E-152</v>
      </c>
    </row>
    <row r="279" spans="1:7">
      <c r="A279" s="102">
        <v>272</v>
      </c>
      <c r="B279" s="102" t="e">
        <f t="shared" si="28"/>
        <v>#NUM!</v>
      </c>
      <c r="C279" s="102">
        <f t="shared" si="29"/>
        <v>1.7571305836941583E-226</v>
      </c>
      <c r="D279" s="102" t="e">
        <f t="shared" si="24"/>
        <v>#NUM!</v>
      </c>
      <c r="E279" s="102">
        <f t="shared" si="25"/>
        <v>3.4124101239083231E-183</v>
      </c>
      <c r="F279" s="102" t="e">
        <f t="shared" si="26"/>
        <v>#NUM!</v>
      </c>
      <c r="G279" s="102">
        <f t="shared" si="27"/>
        <v>1.589929365839385E-153</v>
      </c>
    </row>
    <row r="280" spans="1:7">
      <c r="A280" s="102">
        <v>273</v>
      </c>
      <c r="B280" s="102" t="e">
        <f t="shared" si="28"/>
        <v>#NUM!</v>
      </c>
      <c r="C280" s="102">
        <f t="shared" si="29"/>
        <v>1.232009043372652E-228</v>
      </c>
      <c r="D280" s="102" t="e">
        <f t="shared" si="24"/>
        <v>#NUM!</v>
      </c>
      <c r="E280" s="102">
        <f t="shared" si="25"/>
        <v>4.7335043125993007E-185</v>
      </c>
      <c r="F280" s="102" t="e">
        <f t="shared" si="26"/>
        <v>#NUM!</v>
      </c>
      <c r="G280" s="102">
        <f t="shared" si="27"/>
        <v>3.4151698126108544E-155</v>
      </c>
    </row>
    <row r="281" spans="1:7">
      <c r="A281" s="102">
        <v>274</v>
      </c>
      <c r="B281" s="102" t="e">
        <f t="shared" si="28"/>
        <v>#NUM!</v>
      </c>
      <c r="C281" s="102">
        <f t="shared" si="29"/>
        <v>8.4360617564823945E-231</v>
      </c>
      <c r="D281" s="102" t="e">
        <f t="shared" si="24"/>
        <v>#NUM!</v>
      </c>
      <c r="E281" s="102">
        <f t="shared" si="25"/>
        <v>6.4243648107864815E-187</v>
      </c>
      <c r="F281" s="102" t="e">
        <f t="shared" si="26"/>
        <v>#NUM!</v>
      </c>
      <c r="G281" s="102">
        <f t="shared" si="27"/>
        <v>7.1832129561968519E-157</v>
      </c>
    </row>
    <row r="282" spans="1:7">
      <c r="A282" s="102">
        <v>275</v>
      </c>
      <c r="B282" s="102" t="e">
        <f t="shared" si="28"/>
        <v>#NUM!</v>
      </c>
      <c r="C282" s="102">
        <f t="shared" si="29"/>
        <v>5.641331253445134E-233</v>
      </c>
      <c r="D282" s="102" t="e">
        <f t="shared" si="24"/>
        <v>#NUM!</v>
      </c>
      <c r="E282" s="102">
        <f t="shared" si="25"/>
        <v>8.5310693846100926E-189</v>
      </c>
      <c r="F282" s="102" t="e">
        <f t="shared" si="26"/>
        <v>#NUM!</v>
      </c>
      <c r="G282" s="102">
        <f t="shared" si="27"/>
        <v>1.4794392873269619E-158</v>
      </c>
    </row>
    <row r="283" spans="1:7">
      <c r="A283" s="102">
        <v>276</v>
      </c>
      <c r="B283" s="102" t="e">
        <f t="shared" si="28"/>
        <v>#NUM!</v>
      </c>
      <c r="C283" s="102">
        <f t="shared" si="29"/>
        <v>3.6841682044402703E-235</v>
      </c>
      <c r="D283" s="102" t="e">
        <f t="shared" si="24"/>
        <v>#NUM!</v>
      </c>
      <c r="E283" s="102">
        <f t="shared" si="25"/>
        <v>1.1084155651116985E-190</v>
      </c>
      <c r="F283" s="102" t="e">
        <f t="shared" si="26"/>
        <v>#NUM!</v>
      </c>
      <c r="G283" s="102">
        <f t="shared" si="27"/>
        <v>2.9836475491262679E-160</v>
      </c>
    </row>
    <row r="284" spans="1:7">
      <c r="A284" s="102">
        <v>277</v>
      </c>
      <c r="B284" s="102" t="e">
        <f t="shared" si="28"/>
        <v>#NUM!</v>
      </c>
      <c r="C284" s="102">
        <f t="shared" si="29"/>
        <v>2.3497047524872757E-237</v>
      </c>
      <c r="D284" s="102" t="e">
        <f t="shared" si="24"/>
        <v>#NUM!</v>
      </c>
      <c r="E284" s="102">
        <f t="shared" si="25"/>
        <v>1.4090539428665593E-192</v>
      </c>
      <c r="F284" s="102" t="e">
        <f t="shared" si="26"/>
        <v>#NUM!</v>
      </c>
      <c r="G284" s="102">
        <f t="shared" si="27"/>
        <v>5.8920966029953241E-162</v>
      </c>
    </row>
    <row r="285" spans="1:7">
      <c r="A285" s="102">
        <v>278</v>
      </c>
      <c r="B285" s="102" t="e">
        <f t="shared" si="28"/>
        <v>#NUM!</v>
      </c>
      <c r="C285" s="102">
        <f t="shared" si="29"/>
        <v>1.4635350820830206E-239</v>
      </c>
      <c r="D285" s="102" t="e">
        <f t="shared" si="24"/>
        <v>#NUM!</v>
      </c>
      <c r="E285" s="102">
        <f t="shared" si="25"/>
        <v>1.7525825586271434E-194</v>
      </c>
      <c r="F285" s="102" t="e">
        <f t="shared" si="26"/>
        <v>#NUM!</v>
      </c>
      <c r="G285" s="102">
        <f t="shared" si="27"/>
        <v>1.13936838422078E-163</v>
      </c>
    </row>
    <row r="286" spans="1:7">
      <c r="A286" s="102">
        <v>279</v>
      </c>
      <c r="B286" s="102" t="e">
        <f t="shared" si="28"/>
        <v>#NUM!</v>
      </c>
      <c r="C286" s="102">
        <f t="shared" si="29"/>
        <v>8.9024383759253101E-242</v>
      </c>
      <c r="D286" s="102" t="e">
        <f t="shared" si="24"/>
        <v>#NUM!</v>
      </c>
      <c r="E286" s="102">
        <f t="shared" si="25"/>
        <v>2.1328249536868532E-196</v>
      </c>
      <c r="F286" s="102" t="e">
        <f t="shared" si="26"/>
        <v>#NUM!</v>
      </c>
      <c r="G286" s="102">
        <f t="shared" si="27"/>
        <v>2.1573988185604693E-165</v>
      </c>
    </row>
    <row r="287" spans="1:7">
      <c r="A287" s="102">
        <v>280</v>
      </c>
      <c r="B287" s="102" t="e">
        <f t="shared" si="28"/>
        <v>#NUM!</v>
      </c>
      <c r="C287" s="102">
        <f t="shared" si="29"/>
        <v>5.2884793362685338E-244</v>
      </c>
      <c r="D287" s="102" t="e">
        <f t="shared" si="24"/>
        <v>#NUM!</v>
      </c>
      <c r="E287" s="102">
        <f t="shared" si="25"/>
        <v>2.5395560545379495E-198</v>
      </c>
      <c r="F287" s="102" t="e">
        <f t="shared" si="26"/>
        <v>#NUM!</v>
      </c>
      <c r="G287" s="102">
        <f t="shared" si="27"/>
        <v>4.0000799855100463E-167</v>
      </c>
    </row>
    <row r="288" spans="1:7">
      <c r="A288" s="102">
        <v>281</v>
      </c>
      <c r="B288" s="102" t="e">
        <f t="shared" si="28"/>
        <v>#NUM!</v>
      </c>
      <c r="C288" s="102">
        <f t="shared" si="29"/>
        <v>3.0680938793170578E-246</v>
      </c>
      <c r="D288" s="102" t="e">
        <f t="shared" si="24"/>
        <v>#NUM!</v>
      </c>
      <c r="E288" s="102">
        <f t="shared" si="25"/>
        <v>2.9586000166013105E-200</v>
      </c>
      <c r="F288" s="102" t="e">
        <f t="shared" si="26"/>
        <v>#NUM!</v>
      </c>
      <c r="G288" s="102">
        <f t="shared" si="27"/>
        <v>7.262378525814945E-169</v>
      </c>
    </row>
    <row r="289" spans="1:7">
      <c r="A289" s="102">
        <v>282</v>
      </c>
      <c r="B289" s="102" t="e">
        <f t="shared" si="28"/>
        <v>#NUM!</v>
      </c>
      <c r="C289" s="102">
        <f t="shared" si="29"/>
        <v>1.7382909679960618E-248</v>
      </c>
      <c r="D289" s="102" t="e">
        <f t="shared" si="24"/>
        <v>#NUM!</v>
      </c>
      <c r="E289" s="102">
        <f t="shared" si="25"/>
        <v>3.3724115616372767E-202</v>
      </c>
      <c r="F289" s="102" t="e">
        <f t="shared" si="26"/>
        <v>#NUM!</v>
      </c>
      <c r="G289" s="102">
        <f t="shared" si="27"/>
        <v>1.2911034855892598E-170</v>
      </c>
    </row>
    <row r="290" spans="1:7">
      <c r="A290" s="102">
        <v>283</v>
      </c>
      <c r="B290" s="102" t="e">
        <f t="shared" si="28"/>
        <v>#NUM!</v>
      </c>
      <c r="C290" s="102">
        <f t="shared" si="29"/>
        <v>9.6181666978001198E-251</v>
      </c>
      <c r="D290" s="102" t="e">
        <f t="shared" si="24"/>
        <v>#NUM!</v>
      </c>
      <c r="E290" s="102">
        <f t="shared" si="25"/>
        <v>3.7611507944601275E-204</v>
      </c>
      <c r="F290" s="102" t="e">
        <f t="shared" si="26"/>
        <v>#NUM!</v>
      </c>
      <c r="G290" s="102">
        <f t="shared" si="27"/>
        <v>2.2475801746379627E-172</v>
      </c>
    </row>
    <row r="291" spans="1:7">
      <c r="A291" s="102">
        <v>284</v>
      </c>
      <c r="B291" s="102" t="e">
        <f t="shared" si="28"/>
        <v>#NUM!</v>
      </c>
      <c r="C291" s="102">
        <f t="shared" si="29"/>
        <v>5.1973040306883944E-253</v>
      </c>
      <c r="D291" s="102" t="e">
        <f t="shared" si="24"/>
        <v>#NUM!</v>
      </c>
      <c r="E291" s="102">
        <f t="shared" si="25"/>
        <v>4.1041836330534995E-206</v>
      </c>
      <c r="F291" s="102" t="e">
        <f t="shared" si="26"/>
        <v>#NUM!</v>
      </c>
      <c r="G291" s="102">
        <f t="shared" si="27"/>
        <v>3.8312571147482561E-174</v>
      </c>
    </row>
    <row r="292" spans="1:7">
      <c r="A292" s="102">
        <v>285</v>
      </c>
      <c r="B292" s="102" t="e">
        <f t="shared" si="28"/>
        <v>#NUM!</v>
      </c>
      <c r="C292" s="102">
        <f t="shared" si="29"/>
        <v>2.7427103328775469E-255</v>
      </c>
      <c r="D292" s="102" t="e">
        <f t="shared" si="24"/>
        <v>#NUM!</v>
      </c>
      <c r="E292" s="102">
        <f t="shared" si="25"/>
        <v>4.3818618845906003E-208</v>
      </c>
      <c r="F292" s="102" t="e">
        <f t="shared" si="26"/>
        <v>#NUM!</v>
      </c>
      <c r="G292" s="102">
        <f t="shared" si="27"/>
        <v>6.3949826532915449E-176</v>
      </c>
    </row>
    <row r="293" spans="1:7">
      <c r="A293" s="102">
        <v>286</v>
      </c>
      <c r="B293" s="102" t="e">
        <f t="shared" si="28"/>
        <v>#NUM!</v>
      </c>
      <c r="C293" s="102">
        <f t="shared" si="29"/>
        <v>1.4135063354843307E-257</v>
      </c>
      <c r="D293" s="102" t="e">
        <f t="shared" si="24"/>
        <v>#NUM!</v>
      </c>
      <c r="E293" s="102">
        <f t="shared" si="25"/>
        <v>4.5773745126905654E-210</v>
      </c>
      <c r="F293" s="102" t="e">
        <f t="shared" si="26"/>
        <v>#NUM!</v>
      </c>
      <c r="G293" s="102">
        <f t="shared" si="27"/>
        <v>1.0452240881015966E-177</v>
      </c>
    </row>
    <row r="294" spans="1:7">
      <c r="A294" s="102">
        <v>287</v>
      </c>
      <c r="B294" s="102" t="e">
        <f t="shared" si="28"/>
        <v>#NUM!</v>
      </c>
      <c r="C294" s="102">
        <f t="shared" si="29"/>
        <v>7.114290140105099E-260</v>
      </c>
      <c r="D294" s="102" t="e">
        <f t="shared" si="24"/>
        <v>#NUM!</v>
      </c>
      <c r="E294" s="102">
        <f t="shared" si="25"/>
        <v>4.678429309203593E-212</v>
      </c>
      <c r="F294" s="102" t="e">
        <f t="shared" si="26"/>
        <v>#NUM!</v>
      </c>
      <c r="G294" s="102">
        <f t="shared" si="27"/>
        <v>1.6728284872596864E-179</v>
      </c>
    </row>
    <row r="295" spans="1:7">
      <c r="A295" s="102">
        <v>288</v>
      </c>
      <c r="B295" s="102" t="e">
        <f t="shared" si="28"/>
        <v>#NUM!</v>
      </c>
      <c r="C295" s="102">
        <f t="shared" si="29"/>
        <v>3.4968852668454874E-262</v>
      </c>
      <c r="D295" s="102" t="e">
        <f t="shared" si="24"/>
        <v>#NUM!</v>
      </c>
      <c r="E295" s="102">
        <f t="shared" si="25"/>
        <v>4.6785315055959539E-214</v>
      </c>
      <c r="F295" s="102" t="e">
        <f t="shared" si="26"/>
        <v>#NUM!</v>
      </c>
      <c r="G295" s="102">
        <f t="shared" si="27"/>
        <v>2.6215937204914097E-181</v>
      </c>
    </row>
    <row r="296" spans="1:7">
      <c r="A296" s="102">
        <v>289</v>
      </c>
      <c r="B296" s="102" t="e">
        <f t="shared" si="28"/>
        <v>#NUM!</v>
      </c>
      <c r="C296" s="102">
        <f t="shared" si="29"/>
        <v>1.6785998907550811E-264</v>
      </c>
      <c r="D296" s="102" t="e">
        <f t="shared" si="24"/>
        <v>#NUM!</v>
      </c>
      <c r="E296" s="102">
        <f t="shared" si="25"/>
        <v>4.5776744860476282E-216</v>
      </c>
      <c r="F296" s="102" t="e">
        <f t="shared" si="26"/>
        <v>#NUM!</v>
      </c>
      <c r="G296" s="102">
        <f t="shared" si="27"/>
        <v>4.0230119930791694E-183</v>
      </c>
    </row>
    <row r="297" spans="1:7">
      <c r="A297" s="102">
        <v>290</v>
      </c>
      <c r="B297" s="102" t="e">
        <f t="shared" si="28"/>
        <v>#NUM!</v>
      </c>
      <c r="C297" s="102">
        <f t="shared" si="29"/>
        <v>7.8691712133390116E-267</v>
      </c>
      <c r="D297" s="102" t="e">
        <f t="shared" si="24"/>
        <v>#NUM!</v>
      </c>
      <c r="E297" s="102">
        <f t="shared" si="25"/>
        <v>4.3823404961212923E-218</v>
      </c>
      <c r="F297" s="102" t="e">
        <f t="shared" si="26"/>
        <v>#NUM!</v>
      </c>
      <c r="G297" s="102">
        <f t="shared" si="27"/>
        <v>6.0451799476484354E-185</v>
      </c>
    </row>
    <row r="298" spans="1:7">
      <c r="A298" s="102">
        <v>291</v>
      </c>
      <c r="B298" s="102" t="e">
        <f t="shared" si="28"/>
        <v>#NUM!</v>
      </c>
      <c r="C298" s="102">
        <f t="shared" si="29"/>
        <v>3.6026891819451001E-269</v>
      </c>
      <c r="D298" s="102" t="e">
        <f t="shared" si="24"/>
        <v>#NUM!</v>
      </c>
      <c r="E298" s="102">
        <f t="shared" si="25"/>
        <v>4.1048112414994788E-220</v>
      </c>
      <c r="F298" s="102" t="e">
        <f t="shared" si="26"/>
        <v>#NUM!</v>
      </c>
      <c r="G298" s="102">
        <f t="shared" si="27"/>
        <v>8.8948597681033295E-187</v>
      </c>
    </row>
    <row r="299" spans="1:7">
      <c r="A299" s="102">
        <v>292</v>
      </c>
      <c r="B299" s="102" t="e">
        <f t="shared" si="28"/>
        <v>#NUM!</v>
      </c>
      <c r="C299" s="102">
        <f t="shared" si="29"/>
        <v>1.6107961880930178E-271</v>
      </c>
      <c r="D299" s="102" t="e">
        <f t="shared" si="24"/>
        <v>#NUM!</v>
      </c>
      <c r="E299" s="102">
        <f t="shared" si="25"/>
        <v>3.7618902919384721E-222</v>
      </c>
      <c r="F299" s="102" t="e">
        <f t="shared" si="26"/>
        <v>#NUM!</v>
      </c>
      <c r="G299" s="102">
        <f t="shared" si="27"/>
        <v>1.2815659048720493E-188</v>
      </c>
    </row>
    <row r="300" spans="1:7">
      <c r="A300" s="102">
        <v>293</v>
      </c>
      <c r="B300" s="102" t="e">
        <f t="shared" si="28"/>
        <v>#NUM!</v>
      </c>
      <c r="C300" s="102">
        <f t="shared" si="29"/>
        <v>7.0334821199242949E-274</v>
      </c>
      <c r="D300" s="102" t="e">
        <f t="shared" si="24"/>
        <v>#NUM!</v>
      </c>
      <c r="E300" s="102">
        <f t="shared" si="25"/>
        <v>3.3732219928968392E-224</v>
      </c>
      <c r="F300" s="102" t="e">
        <f t="shared" si="26"/>
        <v>#NUM!</v>
      </c>
      <c r="G300" s="102">
        <f t="shared" si="27"/>
        <v>1.8080679615865281E-190</v>
      </c>
    </row>
    <row r="301" spans="1:7">
      <c r="A301" s="102">
        <v>294</v>
      </c>
      <c r="B301" s="102" t="e">
        <f t="shared" si="28"/>
        <v>#NUM!</v>
      </c>
      <c r="C301" s="102">
        <f t="shared" si="29"/>
        <v>2.9992742516042441E-276</v>
      </c>
      <c r="D301" s="102" t="e">
        <f t="shared" si="24"/>
        <v>#NUM!</v>
      </c>
      <c r="E301" s="102">
        <f t="shared" si="25"/>
        <v>2.9594402927261858E-226</v>
      </c>
      <c r="F301" s="102" t="e">
        <f t="shared" si="26"/>
        <v>#NUM!</v>
      </c>
      <c r="G301" s="102">
        <f t="shared" si="27"/>
        <v>2.4978164604840395E-192</v>
      </c>
    </row>
    <row r="302" spans="1:7">
      <c r="A302" s="102">
        <v>295</v>
      </c>
      <c r="B302" s="102" t="e">
        <f t="shared" si="28"/>
        <v>#NUM!</v>
      </c>
      <c r="C302" s="102">
        <f t="shared" si="29"/>
        <v>1.2490446612152675E-278</v>
      </c>
      <c r="D302" s="102" t="e">
        <f t="shared" si="24"/>
        <v>#NUM!</v>
      </c>
      <c r="E302" s="102">
        <f t="shared" si="25"/>
        <v>2.5403882990995636E-228</v>
      </c>
      <c r="F302" s="102" t="e">
        <f t="shared" si="26"/>
        <v>#NUM!</v>
      </c>
      <c r="G302" s="102">
        <f t="shared" si="27"/>
        <v>3.3789227468935134E-194</v>
      </c>
    </row>
    <row r="303" spans="1:7">
      <c r="A303" s="102">
        <v>296</v>
      </c>
      <c r="B303" s="102" t="e">
        <f t="shared" si="28"/>
        <v>#NUM!</v>
      </c>
      <c r="C303" s="102">
        <f t="shared" si="29"/>
        <v>5.0799068942218871E-281</v>
      </c>
      <c r="D303" s="102" t="e">
        <f t="shared" si="24"/>
        <v>#NUM!</v>
      </c>
      <c r="E303" s="102">
        <f t="shared" si="25"/>
        <v>2.1336171184593147E-230</v>
      </c>
      <c r="F303" s="102" t="e">
        <f t="shared" si="26"/>
        <v>#NUM!</v>
      </c>
      <c r="G303" s="102">
        <f t="shared" si="27"/>
        <v>4.4757721380433028E-196</v>
      </c>
    </row>
    <row r="304" spans="1:7">
      <c r="A304" s="102">
        <v>297</v>
      </c>
      <c r="B304" s="102" t="e">
        <f t="shared" si="28"/>
        <v>#NUM!</v>
      </c>
      <c r="C304" s="102">
        <f t="shared" si="29"/>
        <v>2.0176672020205289E-283</v>
      </c>
      <c r="D304" s="102" t="e">
        <f t="shared" si="24"/>
        <v>#NUM!</v>
      </c>
      <c r="E304" s="102">
        <f t="shared" si="25"/>
        <v>1.7533100920749047E-232</v>
      </c>
      <c r="F304" s="102" t="e">
        <f t="shared" si="26"/>
        <v>#NUM!</v>
      </c>
      <c r="G304" s="102">
        <f t="shared" si="27"/>
        <v>5.805366481010451E-198</v>
      </c>
    </row>
    <row r="305" spans="1:7">
      <c r="A305" s="102">
        <v>298</v>
      </c>
      <c r="B305" s="102" t="e">
        <f t="shared" si="28"/>
        <v>#NUM!</v>
      </c>
      <c r="C305" s="102">
        <f t="shared" si="29"/>
        <v>7.8263508510915E-286</v>
      </c>
      <c r="D305" s="102" t="e">
        <f t="shared" si="24"/>
        <v>#NUM!</v>
      </c>
      <c r="E305" s="102">
        <f t="shared" si="25"/>
        <v>1.4097004558930368E-234</v>
      </c>
      <c r="F305" s="102" t="e">
        <f t="shared" si="26"/>
        <v>#NUM!</v>
      </c>
      <c r="G305" s="102">
        <f t="shared" si="27"/>
        <v>7.3733233582824738E-200</v>
      </c>
    </row>
    <row r="306" spans="1:7">
      <c r="A306" s="102">
        <v>299</v>
      </c>
      <c r="B306" s="102" t="e">
        <f t="shared" si="28"/>
        <v>#NUM!</v>
      </c>
      <c r="C306" s="102">
        <f t="shared" si="29"/>
        <v>2.964729595776948E-288</v>
      </c>
      <c r="D306" s="102" t="e">
        <f t="shared" si="24"/>
        <v>#NUM!</v>
      </c>
      <c r="E306" s="102">
        <f t="shared" si="25"/>
        <v>1.1089725844906799E-236</v>
      </c>
      <c r="F306" s="102" t="e">
        <f t="shared" si="26"/>
        <v>#NUM!</v>
      </c>
      <c r="G306" s="102">
        <f t="shared" si="27"/>
        <v>9.1699905130566327E-202</v>
      </c>
    </row>
    <row r="307" spans="1:7">
      <c r="A307" s="102">
        <v>300</v>
      </c>
      <c r="B307" s="102" t="e">
        <f t="shared" si="28"/>
        <v>#NUM!</v>
      </c>
      <c r="C307" s="102">
        <f t="shared" si="29"/>
        <v>1.0967985338351899E-290</v>
      </c>
      <c r="D307" s="102" t="e">
        <f t="shared" si="24"/>
        <v>#NUM!</v>
      </c>
      <c r="E307" s="102">
        <f t="shared" si="25"/>
        <v>8.5357294587186395E-239</v>
      </c>
      <c r="F307" s="102" t="e">
        <f t="shared" si="26"/>
        <v>#NUM!</v>
      </c>
      <c r="G307" s="102">
        <f t="shared" si="27"/>
        <v>1.1167255664405393E-203</v>
      </c>
    </row>
    <row r="308" spans="1:7">
      <c r="A308" s="102">
        <v>301</v>
      </c>
      <c r="B308" s="102" t="e">
        <f t="shared" si="28"/>
        <v>#NUM!</v>
      </c>
      <c r="C308" s="102">
        <f t="shared" si="29"/>
        <v>3.9626401039897666E-293</v>
      </c>
      <c r="D308" s="102" t="e">
        <f t="shared" si="24"/>
        <v>#NUM!</v>
      </c>
      <c r="E308" s="102">
        <f t="shared" si="25"/>
        <v>6.4281549292711558E-241</v>
      </c>
      <c r="F308" s="102" t="e">
        <f t="shared" si="26"/>
        <v>#NUM!</v>
      </c>
      <c r="G308" s="102">
        <f t="shared" si="27"/>
        <v>1.3316681061801461E-205</v>
      </c>
    </row>
    <row r="309" spans="1:7">
      <c r="A309" s="102">
        <v>302</v>
      </c>
      <c r="B309" s="102" t="e">
        <f t="shared" si="28"/>
        <v>#NUM!</v>
      </c>
      <c r="C309" s="102">
        <f t="shared" si="29"/>
        <v>1.3981649044176685E-295</v>
      </c>
      <c r="D309" s="102" t="e">
        <f t="shared" si="24"/>
        <v>#NUM!</v>
      </c>
      <c r="E309" s="102">
        <f t="shared" si="25"/>
        <v>4.7365038141501309E-243</v>
      </c>
      <c r="F309" s="102" t="e">
        <f t="shared" si="26"/>
        <v>#NUM!</v>
      </c>
      <c r="G309" s="102">
        <f t="shared" si="27"/>
        <v>1.5549538516363051E-207</v>
      </c>
    </row>
    <row r="310" spans="1:7">
      <c r="A310" s="102">
        <v>303</v>
      </c>
      <c r="B310" s="102" t="e">
        <f t="shared" si="28"/>
        <v>#NUM!</v>
      </c>
      <c r="C310" s="102">
        <f t="shared" si="29"/>
        <v>4.8177932584906964E-298</v>
      </c>
      <c r="D310" s="102" t="e">
        <f t="shared" si="24"/>
        <v>#NUM!</v>
      </c>
      <c r="E310" s="102">
        <f t="shared" si="25"/>
        <v>3.4147216602150951E-245</v>
      </c>
      <c r="F310" s="102" t="e">
        <f t="shared" si="26"/>
        <v>#NUM!</v>
      </c>
      <c r="G310" s="102">
        <f t="shared" si="27"/>
        <v>1.7779149309652198E-209</v>
      </c>
    </row>
    <row r="311" spans="1:7">
      <c r="A311" s="102">
        <v>304</v>
      </c>
      <c r="B311" s="102" t="e">
        <f t="shared" si="28"/>
        <v>#NUM!</v>
      </c>
      <c r="C311" s="102">
        <f t="shared" si="29"/>
        <v>1.6212646720891231E-300</v>
      </c>
      <c r="D311" s="102" t="e">
        <f t="shared" si="24"/>
        <v>#NUM!</v>
      </c>
      <c r="E311" s="102">
        <f t="shared" si="25"/>
        <v>2.4086771320927617E-247</v>
      </c>
      <c r="F311" s="102" t="e">
        <f t="shared" si="26"/>
        <v>#NUM!</v>
      </c>
      <c r="G311" s="102">
        <f t="shared" si="27"/>
        <v>1.9905652427030388E-211</v>
      </c>
    </row>
    <row r="312" spans="1:7">
      <c r="A312" s="102">
        <v>305</v>
      </c>
      <c r="B312" s="102" t="e">
        <f t="shared" si="28"/>
        <v>#NUM!</v>
      </c>
      <c r="C312" s="102">
        <f t="shared" si="29"/>
        <v>5.3281405932953057E-303</v>
      </c>
      <c r="D312" s="102" t="e">
        <f t="shared" si="24"/>
        <v>#NUM!</v>
      </c>
      <c r="E312" s="102">
        <f t="shared" si="25"/>
        <v>1.6623701488437524E-249</v>
      </c>
      <c r="F312" s="102" t="e">
        <f t="shared" si="26"/>
        <v>#NUM!</v>
      </c>
      <c r="G312" s="102">
        <f t="shared" si="27"/>
        <v>2.1822968343303728E-213</v>
      </c>
    </row>
    <row r="313" spans="1:7">
      <c r="A313" s="102">
        <v>306</v>
      </c>
      <c r="B313" s="102" t="e">
        <f t="shared" si="28"/>
        <v>#NUM!</v>
      </c>
      <c r="C313" s="102">
        <f t="shared" si="29"/>
        <v>1.7100681939143683E-305</v>
      </c>
      <c r="D313" s="102" t="e">
        <f t="shared" si="24"/>
        <v>#NUM!</v>
      </c>
      <c r="E313" s="102">
        <f t="shared" si="25"/>
        <v>1.1225423535831693E-251</v>
      </c>
      <c r="F313" s="102" t="e">
        <f t="shared" si="26"/>
        <v>#NUM!</v>
      </c>
      <c r="G313" s="102">
        <f t="shared" si="27"/>
        <v>2.3427351595540323E-215</v>
      </c>
    </row>
    <row r="314" spans="1:7">
      <c r="A314" s="102">
        <v>307</v>
      </c>
      <c r="B314" s="102" t="e">
        <f t="shared" si="28"/>
        <v>#NUM!</v>
      </c>
      <c r="C314" s="102">
        <f t="shared" si="29"/>
        <v>5.360029498404549E-308</v>
      </c>
      <c r="D314" s="102" t="e">
        <f t="shared" si="24"/>
        <v>#NUM!</v>
      </c>
      <c r="E314" s="102">
        <f t="shared" si="25"/>
        <v>7.4165785763554066E-254</v>
      </c>
      <c r="F314" s="102" t="e">
        <f t="shared" si="26"/>
        <v>#NUM!</v>
      </c>
      <c r="G314" s="102">
        <f t="shared" si="27"/>
        <v>2.462660445363561E-217</v>
      </c>
    </row>
    <row r="315" spans="1:7">
      <c r="A315" s="102">
        <v>308</v>
      </c>
      <c r="B315" s="102" t="e">
        <f t="shared" si="28"/>
        <v>#NUM!</v>
      </c>
      <c r="C315" s="102">
        <f t="shared" si="29"/>
        <v>0</v>
      </c>
      <c r="D315" s="102" t="e">
        <f t="shared" si="24"/>
        <v>#NUM!</v>
      </c>
      <c r="E315" s="102">
        <f t="shared" si="25"/>
        <v>4.7943565714432811E-256</v>
      </c>
      <c r="F315" s="102" t="e">
        <f t="shared" si="26"/>
        <v>#NUM!</v>
      </c>
      <c r="G315" s="102">
        <f t="shared" si="27"/>
        <v>2.5348825459764858E-219</v>
      </c>
    </row>
    <row r="316" spans="1:7">
      <c r="A316" s="102">
        <v>309</v>
      </c>
      <c r="B316" s="102" t="e">
        <f t="shared" si="28"/>
        <v>#NUM!</v>
      </c>
      <c r="C316" s="102">
        <f t="shared" si="29"/>
        <v>0</v>
      </c>
      <c r="D316" s="102" t="e">
        <f t="shared" si="24"/>
        <v>#NUM!</v>
      </c>
      <c r="E316" s="102">
        <f t="shared" si="25"/>
        <v>3.0323750962739246E-258</v>
      </c>
      <c r="F316" s="102" t="e">
        <f t="shared" si="26"/>
        <v>#NUM!</v>
      </c>
      <c r="G316" s="102">
        <f t="shared" si="27"/>
        <v>2.5549541676127166E-221</v>
      </c>
    </row>
    <row r="317" spans="1:7">
      <c r="A317" s="102">
        <v>310</v>
      </c>
      <c r="B317" s="102" t="e">
        <f t="shared" si="28"/>
        <v>#NUM!</v>
      </c>
      <c r="C317" s="102">
        <f t="shared" si="29"/>
        <v>0</v>
      </c>
      <c r="D317" s="102" t="e">
        <f t="shared" si="24"/>
        <v>#NUM!</v>
      </c>
      <c r="E317" s="102">
        <f t="shared" si="25"/>
        <v>1.8765553293871091E-260</v>
      </c>
      <c r="F317" s="102" t="e">
        <f t="shared" si="26"/>
        <v>#NUM!</v>
      </c>
      <c r="G317" s="102">
        <f t="shared" si="27"/>
        <v>2.521624139949857E-223</v>
      </c>
    </row>
    <row r="318" spans="1:7">
      <c r="A318" s="102">
        <v>311</v>
      </c>
      <c r="B318" s="102" t="e">
        <f t="shared" si="28"/>
        <v>#NUM!</v>
      </c>
      <c r="C318" s="102">
        <f t="shared" si="29"/>
        <v>0</v>
      </c>
      <c r="D318" s="102" t="e">
        <f t="shared" si="24"/>
        <v>#NUM!</v>
      </c>
      <c r="E318" s="102">
        <f t="shared" si="25"/>
        <v>1.1362285265520139E-262</v>
      </c>
      <c r="F318" s="102" t="e">
        <f t="shared" si="26"/>
        <v>#NUM!</v>
      </c>
      <c r="G318" s="102">
        <f t="shared" si="27"/>
        <v>2.4369665025389703E-225</v>
      </c>
    </row>
    <row r="319" spans="1:7">
      <c r="A319" s="102">
        <v>312</v>
      </c>
      <c r="B319" s="102" t="e">
        <f t="shared" si="28"/>
        <v>#NUM!</v>
      </c>
      <c r="C319" s="102">
        <f t="shared" si="29"/>
        <v>0</v>
      </c>
      <c r="D319" s="102" t="e">
        <f t="shared" si="24"/>
        <v>#NUM!</v>
      </c>
      <c r="E319" s="102">
        <f t="shared" si="25"/>
        <v>6.7312522440863968E-265</v>
      </c>
      <c r="F319" s="102" t="e">
        <f t="shared" si="26"/>
        <v>#NUM!</v>
      </c>
      <c r="G319" s="102">
        <f t="shared" si="27"/>
        <v>2.3061668893472621E-227</v>
      </c>
    </row>
    <row r="320" spans="1:7">
      <c r="A320" s="102">
        <v>313</v>
      </c>
      <c r="B320" s="102" t="e">
        <f t="shared" si="28"/>
        <v>#NUM!</v>
      </c>
      <c r="C320" s="102">
        <f t="shared" si="29"/>
        <v>0</v>
      </c>
      <c r="D320" s="102" t="e">
        <f t="shared" si="24"/>
        <v>#NUM!</v>
      </c>
      <c r="E320" s="102">
        <f t="shared" si="25"/>
        <v>3.9016823077368313E-267</v>
      </c>
      <c r="F320" s="102" t="e">
        <f t="shared" si="26"/>
        <v>#NUM!</v>
      </c>
      <c r="G320" s="102">
        <f t="shared" si="27"/>
        <v>2.1369968010772891E-229</v>
      </c>
    </row>
    <row r="321" spans="1:7">
      <c r="A321" s="102">
        <v>314</v>
      </c>
      <c r="B321" s="102" t="e">
        <f t="shared" si="28"/>
        <v>#NUM!</v>
      </c>
      <c r="C321" s="102">
        <f t="shared" si="29"/>
        <v>0</v>
      </c>
      <c r="D321" s="102" t="e">
        <f t="shared" si="24"/>
        <v>#NUM!</v>
      </c>
      <c r="E321" s="102">
        <f t="shared" si="25"/>
        <v>2.2127574177480913E-269</v>
      </c>
      <c r="F321" s="102" t="e">
        <f t="shared" si="26"/>
        <v>#NUM!</v>
      </c>
      <c r="G321" s="102">
        <f t="shared" si="27"/>
        <v>1.939049868051598E-231</v>
      </c>
    </row>
    <row r="322" spans="1:7">
      <c r="A322" s="102">
        <v>315</v>
      </c>
      <c r="B322" s="102" t="e">
        <f t="shared" si="28"/>
        <v>#NUM!</v>
      </c>
      <c r="C322" s="102">
        <f t="shared" si="29"/>
        <v>0</v>
      </c>
      <c r="D322" s="102" t="e">
        <f t="shared" si="24"/>
        <v>#NUM!</v>
      </c>
      <c r="E322" s="102">
        <f t="shared" si="25"/>
        <v>1.2278394086568285E-271</v>
      </c>
      <c r="F322" s="102" t="e">
        <f t="shared" si="26"/>
        <v>#NUM!</v>
      </c>
      <c r="G322" s="102">
        <f t="shared" si="27"/>
        <v>1.7228443827993938E-233</v>
      </c>
    </row>
    <row r="323" spans="1:7">
      <c r="A323" s="102">
        <v>316</v>
      </c>
      <c r="B323" s="102" t="e">
        <f t="shared" si="28"/>
        <v>#NUM!</v>
      </c>
      <c r="C323" s="102">
        <f t="shared" si="29"/>
        <v>0</v>
      </c>
      <c r="D323" s="102" t="e">
        <f t="shared" si="24"/>
        <v>#NUM!</v>
      </c>
      <c r="E323" s="102">
        <f t="shared" si="25"/>
        <v>6.6661517143728808E-274</v>
      </c>
      <c r="F323" s="102" t="e">
        <f t="shared" si="26"/>
        <v>#NUM!</v>
      </c>
      <c r="G323" s="102">
        <f t="shared" si="27"/>
        <v>1.4989083911628664E-235</v>
      </c>
    </row>
    <row r="324" spans="1:7">
      <c r="A324" s="102">
        <v>317</v>
      </c>
      <c r="B324" s="102" t="e">
        <f t="shared" si="28"/>
        <v>#NUM!</v>
      </c>
      <c r="C324" s="102">
        <f t="shared" si="29"/>
        <v>0</v>
      </c>
      <c r="D324" s="102" t="e">
        <f t="shared" si="24"/>
        <v>#NUM!</v>
      </c>
      <c r="E324" s="102">
        <f t="shared" si="25"/>
        <v>3.5410713759594363E-276</v>
      </c>
      <c r="F324" s="102" t="e">
        <f t="shared" si="26"/>
        <v>#NUM!</v>
      </c>
      <c r="G324" s="102">
        <f t="shared" si="27"/>
        <v>1.2769564825385126E-237</v>
      </c>
    </row>
    <row r="325" spans="1:7">
      <c r="A325" s="102">
        <v>318</v>
      </c>
      <c r="B325" s="102" t="e">
        <f t="shared" si="28"/>
        <v>#NUM!</v>
      </c>
      <c r="C325" s="102">
        <f t="shared" si="29"/>
        <v>0</v>
      </c>
      <c r="D325" s="102" t="e">
        <f t="shared" si="24"/>
        <v>#NUM!</v>
      </c>
      <c r="E325" s="102">
        <f t="shared" si="25"/>
        <v>1.8404330774062434E-278</v>
      </c>
      <c r="F325" s="102" t="e">
        <f t="shared" si="26"/>
        <v>#NUM!</v>
      </c>
      <c r="G325" s="102">
        <f t="shared" si="27"/>
        <v>1.0652439348823871E-239</v>
      </c>
    </row>
    <row r="326" spans="1:7">
      <c r="A326" s="102">
        <v>319</v>
      </c>
      <c r="B326" s="102" t="e">
        <f t="shared" si="28"/>
        <v>#NUM!</v>
      </c>
      <c r="C326" s="102">
        <f t="shared" si="29"/>
        <v>0</v>
      </c>
      <c r="D326" s="102" t="e">
        <f t="shared" si="24"/>
        <v>#NUM!</v>
      </c>
      <c r="E326" s="102">
        <f t="shared" si="25"/>
        <v>9.3590386651337975E-281</v>
      </c>
      <c r="F326" s="102" t="e">
        <f t="shared" si="26"/>
        <v>#NUM!</v>
      </c>
      <c r="G326" s="102">
        <f t="shared" si="27"/>
        <v>8.7014977021222539E-242</v>
      </c>
    </row>
    <row r="327" spans="1:7">
      <c r="A327" s="102">
        <v>320</v>
      </c>
      <c r="B327" s="102" t="e">
        <f t="shared" si="28"/>
        <v>#NUM!</v>
      </c>
      <c r="C327" s="102">
        <f t="shared" si="29"/>
        <v>0</v>
      </c>
      <c r="D327" s="102" t="e">
        <f t="shared" ref="D327:D390" si="30">IF(D$5,BINOMDIST($A327,$A$2,D$4/100,FALSE),#N/A)</f>
        <v>#NUM!</v>
      </c>
      <c r="E327" s="102">
        <f t="shared" ref="E327:E390" si="31">IF(E$5,NORMDIST($A327,$A$2*D$4/100,SQRT($A$2*D$4/100*(1-D$4/100)),FALSE),#N/A)</f>
        <v>4.6565933647637027E-283</v>
      </c>
      <c r="F327" s="102" t="e">
        <f t="shared" ref="F327:F390" si="32">IF(F$5,BINOMDIST($A327,$A$2,F$4/100,FALSE),#N/A)</f>
        <v>#NUM!</v>
      </c>
      <c r="G327" s="102">
        <f t="shared" ref="G327:G390" si="33">IF(G$5,NORMDIST($A327,$A$2*F$4/100,SQRT($A$2*F$4/100*(1-F$4/100)),FALSE),#N/A)</f>
        <v>6.9600268689487212E-244</v>
      </c>
    </row>
    <row r="328" spans="1:7">
      <c r="A328" s="102">
        <v>321</v>
      </c>
      <c r="B328" s="102" t="e">
        <f t="shared" ref="B328:B391" si="34">IF(B$5,BINOMDIST($A328,$A$2,B$4/100,FALSE),#N/A)</f>
        <v>#NUM!</v>
      </c>
      <c r="C328" s="102">
        <f t="shared" ref="C328:C391" si="35">IF(C$5,NORMDIST($A328,$A$2*B$4/100,SQRT($A$2*B$4/100*(1-B$4/100)),FALSE),#N/A)</f>
        <v>0</v>
      </c>
      <c r="D328" s="102" t="e">
        <f t="shared" si="30"/>
        <v>#NUM!</v>
      </c>
      <c r="E328" s="102">
        <f t="shared" si="31"/>
        <v>2.2668941962297459E-285</v>
      </c>
      <c r="F328" s="102" t="e">
        <f t="shared" si="32"/>
        <v>#NUM!</v>
      </c>
      <c r="G328" s="102">
        <f t="shared" si="33"/>
        <v>5.4512963113455251E-246</v>
      </c>
    </row>
    <row r="329" spans="1:7">
      <c r="A329" s="102">
        <v>322</v>
      </c>
      <c r="B329" s="102" t="e">
        <f t="shared" si="34"/>
        <v>#NUM!</v>
      </c>
      <c r="C329" s="102">
        <f t="shared" si="35"/>
        <v>0</v>
      </c>
      <c r="D329" s="102" t="e">
        <f t="shared" si="30"/>
        <v>#NUM!</v>
      </c>
      <c r="E329" s="102">
        <f t="shared" si="31"/>
        <v>1.0797421324859766E-287</v>
      </c>
      <c r="F329" s="102" t="e">
        <f t="shared" si="32"/>
        <v>#NUM!</v>
      </c>
      <c r="G329" s="102">
        <f t="shared" si="33"/>
        <v>4.1808119041097717E-248</v>
      </c>
    </row>
    <row r="330" spans="1:7">
      <c r="A330" s="102">
        <v>323</v>
      </c>
      <c r="B330" s="102" t="e">
        <f t="shared" si="34"/>
        <v>#NUM!</v>
      </c>
      <c r="C330" s="102">
        <f t="shared" si="35"/>
        <v>0</v>
      </c>
      <c r="D330" s="102" t="e">
        <f t="shared" si="30"/>
        <v>#NUM!</v>
      </c>
      <c r="E330" s="102">
        <f t="shared" si="31"/>
        <v>5.0319313565661202E-290</v>
      </c>
      <c r="F330" s="102" t="e">
        <f t="shared" si="32"/>
        <v>#NUM!</v>
      </c>
      <c r="G330" s="102">
        <f t="shared" si="33"/>
        <v>3.1397381888303648E-250</v>
      </c>
    </row>
    <row r="331" spans="1:7">
      <c r="A331" s="102">
        <v>324</v>
      </c>
      <c r="B331" s="102" t="e">
        <f t="shared" si="34"/>
        <v>#NUM!</v>
      </c>
      <c r="C331" s="102">
        <f t="shared" si="35"/>
        <v>0</v>
      </c>
      <c r="D331" s="102" t="e">
        <f t="shared" si="30"/>
        <v>#NUM!</v>
      </c>
      <c r="E331" s="102">
        <f t="shared" si="31"/>
        <v>2.2944322050956389E-292</v>
      </c>
      <c r="F331" s="102" t="e">
        <f t="shared" si="32"/>
        <v>#NUM!</v>
      </c>
      <c r="G331" s="102">
        <f t="shared" si="33"/>
        <v>2.3088632356516612E-252</v>
      </c>
    </row>
    <row r="332" spans="1:7">
      <c r="A332" s="102">
        <v>325</v>
      </c>
      <c r="B332" s="102" t="e">
        <f t="shared" si="34"/>
        <v>#NUM!</v>
      </c>
      <c r="C332" s="102">
        <f t="shared" si="35"/>
        <v>0</v>
      </c>
      <c r="D332" s="102" t="e">
        <f t="shared" si="30"/>
        <v>#NUM!</v>
      </c>
      <c r="E332" s="102">
        <f t="shared" si="31"/>
        <v>1.0236267198695042E-294</v>
      </c>
      <c r="F332" s="102" t="e">
        <f t="shared" si="32"/>
        <v>#NUM!</v>
      </c>
      <c r="G332" s="102">
        <f t="shared" si="33"/>
        <v>1.6625508918705544E-254</v>
      </c>
    </row>
    <row r="333" spans="1:7">
      <c r="A333" s="102">
        <v>326</v>
      </c>
      <c r="B333" s="102" t="e">
        <f t="shared" si="34"/>
        <v>#NUM!</v>
      </c>
      <c r="C333" s="102">
        <f t="shared" si="35"/>
        <v>0</v>
      </c>
      <c r="D333" s="102" t="e">
        <f t="shared" si="30"/>
        <v>#NUM!</v>
      </c>
      <c r="E333" s="102">
        <f t="shared" si="31"/>
        <v>4.4682129182752464E-297</v>
      </c>
      <c r="F333" s="102" t="e">
        <f t="shared" si="32"/>
        <v>#NUM!</v>
      </c>
      <c r="G333" s="102">
        <f t="shared" si="33"/>
        <v>1.1722592132194638E-256</v>
      </c>
    </row>
    <row r="334" spans="1:7">
      <c r="A334" s="102">
        <v>327</v>
      </c>
      <c r="B334" s="102" t="e">
        <f t="shared" si="34"/>
        <v>#NUM!</v>
      </c>
      <c r="C334" s="102">
        <f t="shared" si="35"/>
        <v>0</v>
      </c>
      <c r="D334" s="102" t="e">
        <f t="shared" si="30"/>
        <v>#NUM!</v>
      </c>
      <c r="E334" s="102">
        <f t="shared" si="31"/>
        <v>1.9083233660567432E-299</v>
      </c>
      <c r="F334" s="102" t="e">
        <f t="shared" si="32"/>
        <v>#NUM!</v>
      </c>
      <c r="G334" s="102">
        <f t="shared" si="33"/>
        <v>8.0936482840549442E-259</v>
      </c>
    </row>
    <row r="335" spans="1:7">
      <c r="A335" s="102">
        <v>328</v>
      </c>
      <c r="B335" s="102" t="e">
        <f t="shared" si="34"/>
        <v>#NUM!</v>
      </c>
      <c r="C335" s="102">
        <f t="shared" si="35"/>
        <v>0</v>
      </c>
      <c r="D335" s="102" t="e">
        <f t="shared" si="30"/>
        <v>#NUM!</v>
      </c>
      <c r="E335" s="102">
        <f t="shared" si="31"/>
        <v>7.9743618416558162E-302</v>
      </c>
      <c r="F335" s="102" t="e">
        <f t="shared" si="32"/>
        <v>#NUM!</v>
      </c>
      <c r="G335" s="102">
        <f t="shared" si="33"/>
        <v>5.4718850785634358E-261</v>
      </c>
    </row>
    <row r="336" spans="1:7">
      <c r="A336" s="102">
        <v>329</v>
      </c>
      <c r="B336" s="102" t="e">
        <f t="shared" si="34"/>
        <v>#NUM!</v>
      </c>
      <c r="C336" s="102">
        <f t="shared" si="35"/>
        <v>0</v>
      </c>
      <c r="D336" s="102" t="e">
        <f t="shared" si="30"/>
        <v>#NUM!</v>
      </c>
      <c r="E336" s="102">
        <f t="shared" si="31"/>
        <v>3.2603616075123103E-304</v>
      </c>
      <c r="F336" s="102" t="e">
        <f t="shared" si="32"/>
        <v>#NUM!</v>
      </c>
      <c r="G336" s="102">
        <f t="shared" si="33"/>
        <v>3.6224431145055201E-263</v>
      </c>
    </row>
    <row r="337" spans="1:7">
      <c r="A337" s="102">
        <v>330</v>
      </c>
      <c r="B337" s="102" t="e">
        <f t="shared" si="34"/>
        <v>#NUM!</v>
      </c>
      <c r="C337" s="102">
        <f t="shared" si="35"/>
        <v>0</v>
      </c>
      <c r="D337" s="102" t="e">
        <f t="shared" si="30"/>
        <v>#NUM!</v>
      </c>
      <c r="E337" s="102">
        <f t="shared" si="31"/>
        <v>1.3042518602440089E-306</v>
      </c>
      <c r="F337" s="102" t="e">
        <f t="shared" si="32"/>
        <v>#NUM!</v>
      </c>
      <c r="G337" s="102">
        <f t="shared" si="33"/>
        <v>2.3482165651723677E-265</v>
      </c>
    </row>
    <row r="338" spans="1:7">
      <c r="A338" s="102">
        <v>331</v>
      </c>
      <c r="B338" s="102" t="e">
        <f t="shared" si="34"/>
        <v>#NUM!</v>
      </c>
      <c r="C338" s="102">
        <f t="shared" si="35"/>
        <v>0</v>
      </c>
      <c r="D338" s="102" t="e">
        <f t="shared" si="30"/>
        <v>#NUM!</v>
      </c>
      <c r="E338" s="102">
        <f t="shared" si="31"/>
        <v>0</v>
      </c>
      <c r="F338" s="102" t="e">
        <f t="shared" si="32"/>
        <v>#NUM!</v>
      </c>
      <c r="G338" s="102">
        <f t="shared" si="33"/>
        <v>1.4905504750234122E-267</v>
      </c>
    </row>
    <row r="339" spans="1:7">
      <c r="A339" s="102">
        <v>332</v>
      </c>
      <c r="B339" s="102" t="e">
        <f t="shared" si="34"/>
        <v>#NUM!</v>
      </c>
      <c r="C339" s="102">
        <f t="shared" si="35"/>
        <v>0</v>
      </c>
      <c r="D339" s="102" t="e">
        <f t="shared" si="30"/>
        <v>#NUM!</v>
      </c>
      <c r="E339" s="102">
        <f t="shared" si="31"/>
        <v>0</v>
      </c>
      <c r="F339" s="102" t="e">
        <f t="shared" si="32"/>
        <v>#NUM!</v>
      </c>
      <c r="G339" s="102">
        <f t="shared" si="33"/>
        <v>9.2646111034878399E-270</v>
      </c>
    </row>
    <row r="340" spans="1:7">
      <c r="A340" s="102">
        <v>333</v>
      </c>
      <c r="B340" s="102" t="e">
        <f t="shared" si="34"/>
        <v>#NUM!</v>
      </c>
      <c r="C340" s="102">
        <f t="shared" si="35"/>
        <v>0</v>
      </c>
      <c r="D340" s="102" t="e">
        <f t="shared" si="30"/>
        <v>#NUM!</v>
      </c>
      <c r="E340" s="102">
        <f t="shared" si="31"/>
        <v>0</v>
      </c>
      <c r="F340" s="102" t="e">
        <f t="shared" si="32"/>
        <v>#NUM!</v>
      </c>
      <c r="G340" s="102">
        <f t="shared" si="33"/>
        <v>5.6387088027974183E-272</v>
      </c>
    </row>
    <row r="341" spans="1:7">
      <c r="A341" s="102">
        <v>334</v>
      </c>
      <c r="B341" s="102" t="e">
        <f t="shared" si="34"/>
        <v>#NUM!</v>
      </c>
      <c r="C341" s="102">
        <f t="shared" si="35"/>
        <v>0</v>
      </c>
      <c r="D341" s="102" t="e">
        <f t="shared" si="30"/>
        <v>#NUM!</v>
      </c>
      <c r="E341" s="102">
        <f t="shared" si="31"/>
        <v>0</v>
      </c>
      <c r="F341" s="102" t="e">
        <f t="shared" si="32"/>
        <v>#NUM!</v>
      </c>
      <c r="G341" s="102">
        <f t="shared" si="33"/>
        <v>3.3605016040527298E-274</v>
      </c>
    </row>
    <row r="342" spans="1:7">
      <c r="A342" s="102">
        <v>335</v>
      </c>
      <c r="B342" s="102" t="e">
        <f t="shared" si="34"/>
        <v>#NUM!</v>
      </c>
      <c r="C342" s="102">
        <f t="shared" si="35"/>
        <v>0</v>
      </c>
      <c r="D342" s="102" t="e">
        <f t="shared" si="30"/>
        <v>#NUM!</v>
      </c>
      <c r="E342" s="102">
        <f t="shared" si="31"/>
        <v>0</v>
      </c>
      <c r="F342" s="102" t="e">
        <f t="shared" si="32"/>
        <v>#NUM!</v>
      </c>
      <c r="G342" s="102">
        <f t="shared" si="33"/>
        <v>1.9611034949473521E-276</v>
      </c>
    </row>
    <row r="343" spans="1:7">
      <c r="A343" s="102">
        <v>336</v>
      </c>
      <c r="B343" s="102" t="e">
        <f t="shared" si="34"/>
        <v>#NUM!</v>
      </c>
      <c r="C343" s="102">
        <f t="shared" si="35"/>
        <v>0</v>
      </c>
      <c r="D343" s="102" t="e">
        <f t="shared" si="30"/>
        <v>#NUM!</v>
      </c>
      <c r="E343" s="102">
        <f t="shared" si="31"/>
        <v>0</v>
      </c>
      <c r="F343" s="102" t="e">
        <f t="shared" si="32"/>
        <v>#NUM!</v>
      </c>
      <c r="G343" s="102">
        <f t="shared" si="33"/>
        <v>1.1206471396297374E-278</v>
      </c>
    </row>
    <row r="344" spans="1:7">
      <c r="A344" s="102">
        <v>337</v>
      </c>
      <c r="B344" s="102" t="e">
        <f t="shared" si="34"/>
        <v>#NUM!</v>
      </c>
      <c r="C344" s="102">
        <f t="shared" si="35"/>
        <v>0</v>
      </c>
      <c r="D344" s="102" t="e">
        <f t="shared" si="30"/>
        <v>#NUM!</v>
      </c>
      <c r="E344" s="102">
        <f t="shared" si="31"/>
        <v>0</v>
      </c>
      <c r="F344" s="102" t="e">
        <f t="shared" si="32"/>
        <v>#NUM!</v>
      </c>
      <c r="G344" s="102">
        <f t="shared" si="33"/>
        <v>6.270601860080268E-281</v>
      </c>
    </row>
    <row r="345" spans="1:7">
      <c r="A345" s="102">
        <v>338</v>
      </c>
      <c r="B345" s="102" t="e">
        <f t="shared" si="34"/>
        <v>#NUM!</v>
      </c>
      <c r="C345" s="102">
        <f t="shared" si="35"/>
        <v>0</v>
      </c>
      <c r="D345" s="102" t="e">
        <f t="shared" si="30"/>
        <v>#NUM!</v>
      </c>
      <c r="E345" s="102">
        <f t="shared" si="31"/>
        <v>0</v>
      </c>
      <c r="F345" s="102" t="e">
        <f t="shared" si="32"/>
        <v>#NUM!</v>
      </c>
      <c r="G345" s="102">
        <f t="shared" si="33"/>
        <v>3.435749829554222E-283</v>
      </c>
    </row>
    <row r="346" spans="1:7">
      <c r="A346" s="102">
        <v>339</v>
      </c>
      <c r="B346" s="102" t="e">
        <f t="shared" si="34"/>
        <v>#NUM!</v>
      </c>
      <c r="C346" s="102">
        <f t="shared" si="35"/>
        <v>0</v>
      </c>
      <c r="D346" s="102" t="e">
        <f t="shared" si="30"/>
        <v>#NUM!</v>
      </c>
      <c r="E346" s="102">
        <f t="shared" si="31"/>
        <v>0</v>
      </c>
      <c r="F346" s="102" t="e">
        <f t="shared" si="32"/>
        <v>#NUM!</v>
      </c>
      <c r="G346" s="102">
        <f t="shared" si="33"/>
        <v>1.8433415267796367E-285</v>
      </c>
    </row>
    <row r="347" spans="1:7">
      <c r="A347" s="102">
        <v>340</v>
      </c>
      <c r="B347" s="102" t="e">
        <f t="shared" si="34"/>
        <v>#NUM!</v>
      </c>
      <c r="C347" s="102">
        <f t="shared" si="35"/>
        <v>0</v>
      </c>
      <c r="D347" s="102" t="e">
        <f t="shared" si="30"/>
        <v>#NUM!</v>
      </c>
      <c r="E347" s="102">
        <f t="shared" si="31"/>
        <v>0</v>
      </c>
      <c r="F347" s="102" t="e">
        <f t="shared" si="32"/>
        <v>#NUM!</v>
      </c>
      <c r="G347" s="102">
        <f t="shared" si="33"/>
        <v>9.6841620259213836E-288</v>
      </c>
    </row>
    <row r="348" spans="1:7">
      <c r="A348" s="102">
        <v>341</v>
      </c>
      <c r="B348" s="102" t="e">
        <f t="shared" si="34"/>
        <v>#NUM!</v>
      </c>
      <c r="C348" s="102">
        <f t="shared" si="35"/>
        <v>0</v>
      </c>
      <c r="D348" s="102" t="e">
        <f t="shared" si="30"/>
        <v>#NUM!</v>
      </c>
      <c r="E348" s="102">
        <f t="shared" si="31"/>
        <v>0</v>
      </c>
      <c r="F348" s="102" t="e">
        <f t="shared" si="32"/>
        <v>#NUM!</v>
      </c>
      <c r="G348" s="102">
        <f t="shared" si="33"/>
        <v>4.9818454878330289E-290</v>
      </c>
    </row>
    <row r="349" spans="1:7">
      <c r="A349" s="102">
        <v>342</v>
      </c>
      <c r="B349" s="102" t="e">
        <f t="shared" si="34"/>
        <v>#NUM!</v>
      </c>
      <c r="C349" s="102">
        <f t="shared" si="35"/>
        <v>0</v>
      </c>
      <c r="D349" s="102" t="e">
        <f t="shared" si="30"/>
        <v>#NUM!</v>
      </c>
      <c r="E349" s="102">
        <f t="shared" si="31"/>
        <v>0</v>
      </c>
      <c r="F349" s="102" t="e">
        <f t="shared" si="32"/>
        <v>#NUM!</v>
      </c>
      <c r="G349" s="102">
        <f t="shared" si="33"/>
        <v>2.5095186475578708E-292</v>
      </c>
    </row>
    <row r="350" spans="1:7">
      <c r="A350" s="102">
        <v>343</v>
      </c>
      <c r="B350" s="102" t="e">
        <f t="shared" si="34"/>
        <v>#NUM!</v>
      </c>
      <c r="C350" s="102">
        <f t="shared" si="35"/>
        <v>0</v>
      </c>
      <c r="D350" s="102" t="e">
        <f t="shared" si="30"/>
        <v>#NUM!</v>
      </c>
      <c r="E350" s="102">
        <f t="shared" si="31"/>
        <v>0</v>
      </c>
      <c r="F350" s="102" t="e">
        <f t="shared" si="32"/>
        <v>#NUM!</v>
      </c>
      <c r="G350" s="102">
        <f t="shared" si="33"/>
        <v>1.2378344555131594E-294</v>
      </c>
    </row>
    <row r="351" spans="1:7">
      <c r="A351" s="102">
        <v>344</v>
      </c>
      <c r="B351" s="102" t="e">
        <f t="shared" si="34"/>
        <v>#NUM!</v>
      </c>
      <c r="C351" s="102">
        <f t="shared" si="35"/>
        <v>0</v>
      </c>
      <c r="D351" s="102" t="e">
        <f t="shared" si="30"/>
        <v>#NUM!</v>
      </c>
      <c r="E351" s="102">
        <f t="shared" si="31"/>
        <v>0</v>
      </c>
      <c r="F351" s="102" t="e">
        <f t="shared" si="32"/>
        <v>#NUM!</v>
      </c>
      <c r="G351" s="102">
        <f t="shared" si="33"/>
        <v>5.9786987905632574E-297</v>
      </c>
    </row>
    <row r="352" spans="1:7">
      <c r="A352" s="102">
        <v>345</v>
      </c>
      <c r="B352" s="102" t="e">
        <f t="shared" si="34"/>
        <v>#NUM!</v>
      </c>
      <c r="C352" s="102">
        <f t="shared" si="35"/>
        <v>0</v>
      </c>
      <c r="D352" s="102" t="e">
        <f t="shared" si="30"/>
        <v>#NUM!</v>
      </c>
      <c r="E352" s="102">
        <f t="shared" si="31"/>
        <v>0</v>
      </c>
      <c r="F352" s="102" t="e">
        <f t="shared" si="32"/>
        <v>#NUM!</v>
      </c>
      <c r="G352" s="102">
        <f t="shared" si="33"/>
        <v>2.8276310859346487E-299</v>
      </c>
    </row>
    <row r="353" spans="1:7">
      <c r="A353" s="102">
        <v>346</v>
      </c>
      <c r="B353" s="102" t="e">
        <f t="shared" si="34"/>
        <v>#NUM!</v>
      </c>
      <c r="C353" s="102">
        <f t="shared" si="35"/>
        <v>0</v>
      </c>
      <c r="D353" s="102" t="e">
        <f t="shared" si="30"/>
        <v>#NUM!</v>
      </c>
      <c r="E353" s="102">
        <f t="shared" si="31"/>
        <v>0</v>
      </c>
      <c r="F353" s="102" t="e">
        <f t="shared" si="32"/>
        <v>#NUM!</v>
      </c>
      <c r="G353" s="102">
        <f t="shared" si="33"/>
        <v>1.3095159352350664E-301</v>
      </c>
    </row>
    <row r="354" spans="1:7">
      <c r="A354" s="102">
        <v>347</v>
      </c>
      <c r="B354" s="102" t="e">
        <f t="shared" si="34"/>
        <v>#NUM!</v>
      </c>
      <c r="C354" s="102">
        <f t="shared" si="35"/>
        <v>0</v>
      </c>
      <c r="D354" s="102" t="e">
        <f t="shared" si="30"/>
        <v>#NUM!</v>
      </c>
      <c r="E354" s="102">
        <f t="shared" si="31"/>
        <v>0</v>
      </c>
      <c r="F354" s="102" t="e">
        <f t="shared" si="32"/>
        <v>#NUM!</v>
      </c>
      <c r="G354" s="102">
        <f t="shared" si="33"/>
        <v>5.9384184173848213E-304</v>
      </c>
    </row>
    <row r="355" spans="1:7">
      <c r="A355" s="102">
        <v>348</v>
      </c>
      <c r="B355" s="102" t="e">
        <f t="shared" si="34"/>
        <v>#NUM!</v>
      </c>
      <c r="C355" s="102">
        <f t="shared" si="35"/>
        <v>0</v>
      </c>
      <c r="D355" s="102" t="e">
        <f t="shared" si="30"/>
        <v>#NUM!</v>
      </c>
      <c r="E355" s="102">
        <f t="shared" si="31"/>
        <v>0</v>
      </c>
      <c r="F355" s="102" t="e">
        <f t="shared" si="32"/>
        <v>#NUM!</v>
      </c>
      <c r="G355" s="102">
        <f t="shared" si="33"/>
        <v>2.6369553000614622E-306</v>
      </c>
    </row>
    <row r="356" spans="1:7">
      <c r="A356" s="102">
        <v>349</v>
      </c>
      <c r="B356" s="102" t="e">
        <f t="shared" si="34"/>
        <v>#NUM!</v>
      </c>
      <c r="C356" s="102">
        <f t="shared" si="35"/>
        <v>0</v>
      </c>
      <c r="D356" s="102" t="e">
        <f t="shared" si="30"/>
        <v>#NUM!</v>
      </c>
      <c r="E356" s="102">
        <f t="shared" si="31"/>
        <v>0</v>
      </c>
      <c r="F356" s="102" t="e">
        <f t="shared" si="32"/>
        <v>#NUM!</v>
      </c>
      <c r="G356" s="102">
        <f t="shared" si="33"/>
        <v>0</v>
      </c>
    </row>
    <row r="357" spans="1:7">
      <c r="A357" s="102">
        <v>350</v>
      </c>
      <c r="B357" s="102" t="e">
        <f t="shared" si="34"/>
        <v>#NUM!</v>
      </c>
      <c r="C357" s="102">
        <f t="shared" si="35"/>
        <v>0</v>
      </c>
      <c r="D357" s="102" t="e">
        <f t="shared" si="30"/>
        <v>#NUM!</v>
      </c>
      <c r="E357" s="102">
        <f t="shared" si="31"/>
        <v>0</v>
      </c>
      <c r="F357" s="102" t="e">
        <f t="shared" si="32"/>
        <v>#NUM!</v>
      </c>
      <c r="G357" s="102">
        <f t="shared" si="33"/>
        <v>0</v>
      </c>
    </row>
    <row r="358" spans="1:7">
      <c r="A358" s="102">
        <v>351</v>
      </c>
      <c r="B358" s="102" t="e">
        <f t="shared" si="34"/>
        <v>#NUM!</v>
      </c>
      <c r="C358" s="102">
        <f t="shared" si="35"/>
        <v>0</v>
      </c>
      <c r="D358" s="102" t="e">
        <f t="shared" si="30"/>
        <v>#NUM!</v>
      </c>
      <c r="E358" s="102">
        <f t="shared" si="31"/>
        <v>0</v>
      </c>
      <c r="F358" s="102" t="e">
        <f t="shared" si="32"/>
        <v>#NUM!</v>
      </c>
      <c r="G358" s="102">
        <f t="shared" si="33"/>
        <v>0</v>
      </c>
    </row>
    <row r="359" spans="1:7">
      <c r="A359" s="102">
        <v>352</v>
      </c>
      <c r="B359" s="102" t="e">
        <f t="shared" si="34"/>
        <v>#NUM!</v>
      </c>
      <c r="C359" s="102">
        <f t="shared" si="35"/>
        <v>0</v>
      </c>
      <c r="D359" s="102" t="e">
        <f t="shared" si="30"/>
        <v>#NUM!</v>
      </c>
      <c r="E359" s="102">
        <f t="shared" si="31"/>
        <v>0</v>
      </c>
      <c r="F359" s="102" t="e">
        <f t="shared" si="32"/>
        <v>#NUM!</v>
      </c>
      <c r="G359" s="102">
        <f t="shared" si="33"/>
        <v>0</v>
      </c>
    </row>
    <row r="360" spans="1:7">
      <c r="A360" s="102">
        <v>353</v>
      </c>
      <c r="B360" s="102" t="e">
        <f t="shared" si="34"/>
        <v>#NUM!</v>
      </c>
      <c r="C360" s="102">
        <f t="shared" si="35"/>
        <v>0</v>
      </c>
      <c r="D360" s="102" t="e">
        <f t="shared" si="30"/>
        <v>#NUM!</v>
      </c>
      <c r="E360" s="102">
        <f t="shared" si="31"/>
        <v>0</v>
      </c>
      <c r="F360" s="102" t="e">
        <f t="shared" si="32"/>
        <v>#NUM!</v>
      </c>
      <c r="G360" s="102">
        <f t="shared" si="33"/>
        <v>0</v>
      </c>
    </row>
    <row r="361" spans="1:7">
      <c r="A361" s="102">
        <v>354</v>
      </c>
      <c r="B361" s="102" t="e">
        <f t="shared" si="34"/>
        <v>#NUM!</v>
      </c>
      <c r="C361" s="102">
        <f t="shared" si="35"/>
        <v>0</v>
      </c>
      <c r="D361" s="102" t="e">
        <f t="shared" si="30"/>
        <v>#NUM!</v>
      </c>
      <c r="E361" s="102">
        <f t="shared" si="31"/>
        <v>0</v>
      </c>
      <c r="F361" s="102" t="e">
        <f t="shared" si="32"/>
        <v>#NUM!</v>
      </c>
      <c r="G361" s="102">
        <f t="shared" si="33"/>
        <v>0</v>
      </c>
    </row>
    <row r="362" spans="1:7">
      <c r="A362" s="102">
        <v>355</v>
      </c>
      <c r="B362" s="102" t="e">
        <f t="shared" si="34"/>
        <v>#NUM!</v>
      </c>
      <c r="C362" s="102">
        <f t="shared" si="35"/>
        <v>0</v>
      </c>
      <c r="D362" s="102" t="e">
        <f t="shared" si="30"/>
        <v>#NUM!</v>
      </c>
      <c r="E362" s="102">
        <f t="shared" si="31"/>
        <v>0</v>
      </c>
      <c r="F362" s="102" t="e">
        <f t="shared" si="32"/>
        <v>#NUM!</v>
      </c>
      <c r="G362" s="102">
        <f t="shared" si="33"/>
        <v>0</v>
      </c>
    </row>
    <row r="363" spans="1:7">
      <c r="A363" s="102">
        <v>356</v>
      </c>
      <c r="B363" s="102" t="e">
        <f t="shared" si="34"/>
        <v>#NUM!</v>
      </c>
      <c r="C363" s="102">
        <f t="shared" si="35"/>
        <v>0</v>
      </c>
      <c r="D363" s="102" t="e">
        <f t="shared" si="30"/>
        <v>#NUM!</v>
      </c>
      <c r="E363" s="102">
        <f t="shared" si="31"/>
        <v>0</v>
      </c>
      <c r="F363" s="102" t="e">
        <f t="shared" si="32"/>
        <v>#NUM!</v>
      </c>
      <c r="G363" s="102">
        <f t="shared" si="33"/>
        <v>0</v>
      </c>
    </row>
    <row r="364" spans="1:7">
      <c r="A364" s="102">
        <v>357</v>
      </c>
      <c r="B364" s="102" t="e">
        <f t="shared" si="34"/>
        <v>#NUM!</v>
      </c>
      <c r="C364" s="102">
        <f t="shared" si="35"/>
        <v>0</v>
      </c>
      <c r="D364" s="102" t="e">
        <f t="shared" si="30"/>
        <v>#NUM!</v>
      </c>
      <c r="E364" s="102">
        <f t="shared" si="31"/>
        <v>0</v>
      </c>
      <c r="F364" s="102" t="e">
        <f t="shared" si="32"/>
        <v>#NUM!</v>
      </c>
      <c r="G364" s="102">
        <f t="shared" si="33"/>
        <v>0</v>
      </c>
    </row>
    <row r="365" spans="1:7">
      <c r="A365" s="102">
        <v>358</v>
      </c>
      <c r="B365" s="102" t="e">
        <f t="shared" si="34"/>
        <v>#NUM!</v>
      </c>
      <c r="C365" s="102">
        <f t="shared" si="35"/>
        <v>0</v>
      </c>
      <c r="D365" s="102" t="e">
        <f t="shared" si="30"/>
        <v>#NUM!</v>
      </c>
      <c r="E365" s="102">
        <f t="shared" si="31"/>
        <v>0</v>
      </c>
      <c r="F365" s="102" t="e">
        <f t="shared" si="32"/>
        <v>#NUM!</v>
      </c>
      <c r="G365" s="102">
        <f t="shared" si="33"/>
        <v>0</v>
      </c>
    </row>
    <row r="366" spans="1:7">
      <c r="A366" s="102">
        <v>359</v>
      </c>
      <c r="B366" s="102" t="e">
        <f t="shared" si="34"/>
        <v>#NUM!</v>
      </c>
      <c r="C366" s="102">
        <f t="shared" si="35"/>
        <v>0</v>
      </c>
      <c r="D366" s="102" t="e">
        <f t="shared" si="30"/>
        <v>#NUM!</v>
      </c>
      <c r="E366" s="102">
        <f t="shared" si="31"/>
        <v>0</v>
      </c>
      <c r="F366" s="102" t="e">
        <f t="shared" si="32"/>
        <v>#NUM!</v>
      </c>
      <c r="G366" s="102">
        <f t="shared" si="33"/>
        <v>0</v>
      </c>
    </row>
    <row r="367" spans="1:7">
      <c r="A367" s="102">
        <v>360</v>
      </c>
      <c r="B367" s="102" t="e">
        <f t="shared" si="34"/>
        <v>#NUM!</v>
      </c>
      <c r="C367" s="102">
        <f t="shared" si="35"/>
        <v>0</v>
      </c>
      <c r="D367" s="102" t="e">
        <f t="shared" si="30"/>
        <v>#NUM!</v>
      </c>
      <c r="E367" s="102">
        <f t="shared" si="31"/>
        <v>0</v>
      </c>
      <c r="F367" s="102" t="e">
        <f t="shared" si="32"/>
        <v>#NUM!</v>
      </c>
      <c r="G367" s="102">
        <f t="shared" si="33"/>
        <v>0</v>
      </c>
    </row>
    <row r="368" spans="1:7">
      <c r="A368" s="102">
        <v>361</v>
      </c>
      <c r="B368" s="102" t="e">
        <f t="shared" si="34"/>
        <v>#NUM!</v>
      </c>
      <c r="C368" s="102">
        <f t="shared" si="35"/>
        <v>0</v>
      </c>
      <c r="D368" s="102" t="e">
        <f t="shared" si="30"/>
        <v>#NUM!</v>
      </c>
      <c r="E368" s="102">
        <f t="shared" si="31"/>
        <v>0</v>
      </c>
      <c r="F368" s="102" t="e">
        <f t="shared" si="32"/>
        <v>#NUM!</v>
      </c>
      <c r="G368" s="102">
        <f t="shared" si="33"/>
        <v>0</v>
      </c>
    </row>
    <row r="369" spans="1:7">
      <c r="A369" s="102">
        <v>362</v>
      </c>
      <c r="B369" s="102" t="e">
        <f t="shared" si="34"/>
        <v>#NUM!</v>
      </c>
      <c r="C369" s="102">
        <f t="shared" si="35"/>
        <v>0</v>
      </c>
      <c r="D369" s="102" t="e">
        <f t="shared" si="30"/>
        <v>#NUM!</v>
      </c>
      <c r="E369" s="102">
        <f t="shared" si="31"/>
        <v>0</v>
      </c>
      <c r="F369" s="102" t="e">
        <f t="shared" si="32"/>
        <v>#NUM!</v>
      </c>
      <c r="G369" s="102">
        <f t="shared" si="33"/>
        <v>0</v>
      </c>
    </row>
    <row r="370" spans="1:7">
      <c r="A370" s="102">
        <v>363</v>
      </c>
      <c r="B370" s="102" t="e">
        <f t="shared" si="34"/>
        <v>#NUM!</v>
      </c>
      <c r="C370" s="102">
        <f t="shared" si="35"/>
        <v>0</v>
      </c>
      <c r="D370" s="102" t="e">
        <f t="shared" si="30"/>
        <v>#NUM!</v>
      </c>
      <c r="E370" s="102">
        <f t="shared" si="31"/>
        <v>0</v>
      </c>
      <c r="F370" s="102" t="e">
        <f t="shared" si="32"/>
        <v>#NUM!</v>
      </c>
      <c r="G370" s="102">
        <f t="shared" si="33"/>
        <v>0</v>
      </c>
    </row>
    <row r="371" spans="1:7">
      <c r="A371" s="102">
        <v>364</v>
      </c>
      <c r="B371" s="102" t="e">
        <f t="shared" si="34"/>
        <v>#NUM!</v>
      </c>
      <c r="C371" s="102">
        <f t="shared" si="35"/>
        <v>0</v>
      </c>
      <c r="D371" s="102" t="e">
        <f t="shared" si="30"/>
        <v>#NUM!</v>
      </c>
      <c r="E371" s="102">
        <f t="shared" si="31"/>
        <v>0</v>
      </c>
      <c r="F371" s="102" t="e">
        <f t="shared" si="32"/>
        <v>#NUM!</v>
      </c>
      <c r="G371" s="102">
        <f t="shared" si="33"/>
        <v>0</v>
      </c>
    </row>
    <row r="372" spans="1:7">
      <c r="A372" s="102">
        <v>365</v>
      </c>
      <c r="B372" s="102" t="e">
        <f t="shared" si="34"/>
        <v>#NUM!</v>
      </c>
      <c r="C372" s="102">
        <f t="shared" si="35"/>
        <v>0</v>
      </c>
      <c r="D372" s="102" t="e">
        <f t="shared" si="30"/>
        <v>#NUM!</v>
      </c>
      <c r="E372" s="102">
        <f t="shared" si="31"/>
        <v>0</v>
      </c>
      <c r="F372" s="102" t="e">
        <f t="shared" si="32"/>
        <v>#NUM!</v>
      </c>
      <c r="G372" s="102">
        <f t="shared" si="33"/>
        <v>0</v>
      </c>
    </row>
    <row r="373" spans="1:7">
      <c r="A373" s="102">
        <v>366</v>
      </c>
      <c r="B373" s="102" t="e">
        <f t="shared" si="34"/>
        <v>#NUM!</v>
      </c>
      <c r="C373" s="102">
        <f t="shared" si="35"/>
        <v>0</v>
      </c>
      <c r="D373" s="102" t="e">
        <f t="shared" si="30"/>
        <v>#NUM!</v>
      </c>
      <c r="E373" s="102">
        <f t="shared" si="31"/>
        <v>0</v>
      </c>
      <c r="F373" s="102" t="e">
        <f t="shared" si="32"/>
        <v>#NUM!</v>
      </c>
      <c r="G373" s="102">
        <f t="shared" si="33"/>
        <v>0</v>
      </c>
    </row>
    <row r="374" spans="1:7">
      <c r="A374" s="102">
        <v>367</v>
      </c>
      <c r="B374" s="102" t="e">
        <f t="shared" si="34"/>
        <v>#NUM!</v>
      </c>
      <c r="C374" s="102">
        <f t="shared" si="35"/>
        <v>0</v>
      </c>
      <c r="D374" s="102" t="e">
        <f t="shared" si="30"/>
        <v>#NUM!</v>
      </c>
      <c r="E374" s="102">
        <f t="shared" si="31"/>
        <v>0</v>
      </c>
      <c r="F374" s="102" t="e">
        <f t="shared" si="32"/>
        <v>#NUM!</v>
      </c>
      <c r="G374" s="102">
        <f t="shared" si="33"/>
        <v>0</v>
      </c>
    </row>
    <row r="375" spans="1:7">
      <c r="A375" s="102">
        <v>368</v>
      </c>
      <c r="B375" s="102" t="e">
        <f t="shared" si="34"/>
        <v>#NUM!</v>
      </c>
      <c r="C375" s="102">
        <f t="shared" si="35"/>
        <v>0</v>
      </c>
      <c r="D375" s="102" t="e">
        <f t="shared" si="30"/>
        <v>#NUM!</v>
      </c>
      <c r="E375" s="102">
        <f t="shared" si="31"/>
        <v>0</v>
      </c>
      <c r="F375" s="102" t="e">
        <f t="shared" si="32"/>
        <v>#NUM!</v>
      </c>
      <c r="G375" s="102">
        <f t="shared" si="33"/>
        <v>0</v>
      </c>
    </row>
    <row r="376" spans="1:7">
      <c r="A376" s="102">
        <v>369</v>
      </c>
      <c r="B376" s="102" t="e">
        <f t="shared" si="34"/>
        <v>#NUM!</v>
      </c>
      <c r="C376" s="102">
        <f t="shared" si="35"/>
        <v>0</v>
      </c>
      <c r="D376" s="102" t="e">
        <f t="shared" si="30"/>
        <v>#NUM!</v>
      </c>
      <c r="E376" s="102">
        <f t="shared" si="31"/>
        <v>0</v>
      </c>
      <c r="F376" s="102" t="e">
        <f t="shared" si="32"/>
        <v>#NUM!</v>
      </c>
      <c r="G376" s="102">
        <f t="shared" si="33"/>
        <v>0</v>
      </c>
    </row>
    <row r="377" spans="1:7">
      <c r="A377" s="102">
        <v>370</v>
      </c>
      <c r="B377" s="102" t="e">
        <f t="shared" si="34"/>
        <v>#NUM!</v>
      </c>
      <c r="C377" s="102">
        <f t="shared" si="35"/>
        <v>0</v>
      </c>
      <c r="D377" s="102" t="e">
        <f t="shared" si="30"/>
        <v>#NUM!</v>
      </c>
      <c r="E377" s="102">
        <f t="shared" si="31"/>
        <v>0</v>
      </c>
      <c r="F377" s="102" t="e">
        <f t="shared" si="32"/>
        <v>#NUM!</v>
      </c>
      <c r="G377" s="102">
        <f t="shared" si="33"/>
        <v>0</v>
      </c>
    </row>
    <row r="378" spans="1:7">
      <c r="A378" s="102">
        <v>371</v>
      </c>
      <c r="B378" s="102" t="e">
        <f t="shared" si="34"/>
        <v>#NUM!</v>
      </c>
      <c r="C378" s="102">
        <f t="shared" si="35"/>
        <v>0</v>
      </c>
      <c r="D378" s="102" t="e">
        <f t="shared" si="30"/>
        <v>#NUM!</v>
      </c>
      <c r="E378" s="102">
        <f t="shared" si="31"/>
        <v>0</v>
      </c>
      <c r="F378" s="102" t="e">
        <f t="shared" si="32"/>
        <v>#NUM!</v>
      </c>
      <c r="G378" s="102">
        <f t="shared" si="33"/>
        <v>0</v>
      </c>
    </row>
    <row r="379" spans="1:7">
      <c r="A379" s="102">
        <v>372</v>
      </c>
      <c r="B379" s="102" t="e">
        <f t="shared" si="34"/>
        <v>#NUM!</v>
      </c>
      <c r="C379" s="102">
        <f t="shared" si="35"/>
        <v>0</v>
      </c>
      <c r="D379" s="102" t="e">
        <f t="shared" si="30"/>
        <v>#NUM!</v>
      </c>
      <c r="E379" s="102">
        <f t="shared" si="31"/>
        <v>0</v>
      </c>
      <c r="F379" s="102" t="e">
        <f t="shared" si="32"/>
        <v>#NUM!</v>
      </c>
      <c r="G379" s="102">
        <f t="shared" si="33"/>
        <v>0</v>
      </c>
    </row>
    <row r="380" spans="1:7">
      <c r="A380" s="102">
        <v>373</v>
      </c>
      <c r="B380" s="102" t="e">
        <f t="shared" si="34"/>
        <v>#NUM!</v>
      </c>
      <c r="C380" s="102">
        <f t="shared" si="35"/>
        <v>0</v>
      </c>
      <c r="D380" s="102" t="e">
        <f t="shared" si="30"/>
        <v>#NUM!</v>
      </c>
      <c r="E380" s="102">
        <f t="shared" si="31"/>
        <v>0</v>
      </c>
      <c r="F380" s="102" t="e">
        <f t="shared" si="32"/>
        <v>#NUM!</v>
      </c>
      <c r="G380" s="102">
        <f t="shared" si="33"/>
        <v>0</v>
      </c>
    </row>
    <row r="381" spans="1:7">
      <c r="A381" s="102">
        <v>374</v>
      </c>
      <c r="B381" s="102" t="e">
        <f t="shared" si="34"/>
        <v>#NUM!</v>
      </c>
      <c r="C381" s="102">
        <f t="shared" si="35"/>
        <v>0</v>
      </c>
      <c r="D381" s="102" t="e">
        <f t="shared" si="30"/>
        <v>#NUM!</v>
      </c>
      <c r="E381" s="102">
        <f t="shared" si="31"/>
        <v>0</v>
      </c>
      <c r="F381" s="102" t="e">
        <f t="shared" si="32"/>
        <v>#NUM!</v>
      </c>
      <c r="G381" s="102">
        <f t="shared" si="33"/>
        <v>0</v>
      </c>
    </row>
    <row r="382" spans="1:7">
      <c r="A382" s="102">
        <v>375</v>
      </c>
      <c r="B382" s="102" t="e">
        <f t="shared" si="34"/>
        <v>#NUM!</v>
      </c>
      <c r="C382" s="102">
        <f t="shared" si="35"/>
        <v>0</v>
      </c>
      <c r="D382" s="102" t="e">
        <f t="shared" si="30"/>
        <v>#NUM!</v>
      </c>
      <c r="E382" s="102">
        <f t="shared" si="31"/>
        <v>0</v>
      </c>
      <c r="F382" s="102" t="e">
        <f t="shared" si="32"/>
        <v>#NUM!</v>
      </c>
      <c r="G382" s="102">
        <f t="shared" si="33"/>
        <v>0</v>
      </c>
    </row>
    <row r="383" spans="1:7">
      <c r="A383" s="102">
        <v>376</v>
      </c>
      <c r="B383" s="102" t="e">
        <f t="shared" si="34"/>
        <v>#NUM!</v>
      </c>
      <c r="C383" s="102">
        <f t="shared" si="35"/>
        <v>0</v>
      </c>
      <c r="D383" s="102" t="e">
        <f t="shared" si="30"/>
        <v>#NUM!</v>
      </c>
      <c r="E383" s="102">
        <f t="shared" si="31"/>
        <v>0</v>
      </c>
      <c r="F383" s="102" t="e">
        <f t="shared" si="32"/>
        <v>#NUM!</v>
      </c>
      <c r="G383" s="102">
        <f t="shared" si="33"/>
        <v>0</v>
      </c>
    </row>
    <row r="384" spans="1:7">
      <c r="A384" s="102">
        <v>377</v>
      </c>
      <c r="B384" s="102" t="e">
        <f t="shared" si="34"/>
        <v>#NUM!</v>
      </c>
      <c r="C384" s="102">
        <f t="shared" si="35"/>
        <v>0</v>
      </c>
      <c r="D384" s="102" t="e">
        <f t="shared" si="30"/>
        <v>#NUM!</v>
      </c>
      <c r="E384" s="102">
        <f t="shared" si="31"/>
        <v>0</v>
      </c>
      <c r="F384" s="102" t="e">
        <f t="shared" si="32"/>
        <v>#NUM!</v>
      </c>
      <c r="G384" s="102">
        <f t="shared" si="33"/>
        <v>0</v>
      </c>
    </row>
    <row r="385" spans="1:7">
      <c r="A385" s="102">
        <v>378</v>
      </c>
      <c r="B385" s="102" t="e">
        <f t="shared" si="34"/>
        <v>#NUM!</v>
      </c>
      <c r="C385" s="102">
        <f t="shared" si="35"/>
        <v>0</v>
      </c>
      <c r="D385" s="102" t="e">
        <f t="shared" si="30"/>
        <v>#NUM!</v>
      </c>
      <c r="E385" s="102">
        <f t="shared" si="31"/>
        <v>0</v>
      </c>
      <c r="F385" s="102" t="e">
        <f t="shared" si="32"/>
        <v>#NUM!</v>
      </c>
      <c r="G385" s="102">
        <f t="shared" si="33"/>
        <v>0</v>
      </c>
    </row>
    <row r="386" spans="1:7">
      <c r="A386" s="102">
        <v>379</v>
      </c>
      <c r="B386" s="102" t="e">
        <f t="shared" si="34"/>
        <v>#NUM!</v>
      </c>
      <c r="C386" s="102">
        <f t="shared" si="35"/>
        <v>0</v>
      </c>
      <c r="D386" s="102" t="e">
        <f t="shared" si="30"/>
        <v>#NUM!</v>
      </c>
      <c r="E386" s="102">
        <f t="shared" si="31"/>
        <v>0</v>
      </c>
      <c r="F386" s="102" t="e">
        <f t="shared" si="32"/>
        <v>#NUM!</v>
      </c>
      <c r="G386" s="102">
        <f t="shared" si="33"/>
        <v>0</v>
      </c>
    </row>
    <row r="387" spans="1:7">
      <c r="A387" s="102">
        <v>380</v>
      </c>
      <c r="B387" s="102" t="e">
        <f t="shared" si="34"/>
        <v>#NUM!</v>
      </c>
      <c r="C387" s="102">
        <f t="shared" si="35"/>
        <v>0</v>
      </c>
      <c r="D387" s="102" t="e">
        <f t="shared" si="30"/>
        <v>#NUM!</v>
      </c>
      <c r="E387" s="102">
        <f t="shared" si="31"/>
        <v>0</v>
      </c>
      <c r="F387" s="102" t="e">
        <f t="shared" si="32"/>
        <v>#NUM!</v>
      </c>
      <c r="G387" s="102">
        <f t="shared" si="33"/>
        <v>0</v>
      </c>
    </row>
    <row r="388" spans="1:7">
      <c r="A388" s="102">
        <v>381</v>
      </c>
      <c r="B388" s="102" t="e">
        <f t="shared" si="34"/>
        <v>#NUM!</v>
      </c>
      <c r="C388" s="102">
        <f t="shared" si="35"/>
        <v>0</v>
      </c>
      <c r="D388" s="102" t="e">
        <f t="shared" si="30"/>
        <v>#NUM!</v>
      </c>
      <c r="E388" s="102">
        <f t="shared" si="31"/>
        <v>0</v>
      </c>
      <c r="F388" s="102" t="e">
        <f t="shared" si="32"/>
        <v>#NUM!</v>
      </c>
      <c r="G388" s="102">
        <f t="shared" si="33"/>
        <v>0</v>
      </c>
    </row>
    <row r="389" spans="1:7">
      <c r="A389" s="102">
        <v>382</v>
      </c>
      <c r="B389" s="102" t="e">
        <f t="shared" si="34"/>
        <v>#NUM!</v>
      </c>
      <c r="C389" s="102">
        <f t="shared" si="35"/>
        <v>0</v>
      </c>
      <c r="D389" s="102" t="e">
        <f t="shared" si="30"/>
        <v>#NUM!</v>
      </c>
      <c r="E389" s="102">
        <f t="shared" si="31"/>
        <v>0</v>
      </c>
      <c r="F389" s="102" t="e">
        <f t="shared" si="32"/>
        <v>#NUM!</v>
      </c>
      <c r="G389" s="102">
        <f t="shared" si="33"/>
        <v>0</v>
      </c>
    </row>
    <row r="390" spans="1:7">
      <c r="A390" s="102">
        <v>383</v>
      </c>
      <c r="B390" s="102" t="e">
        <f t="shared" si="34"/>
        <v>#NUM!</v>
      </c>
      <c r="C390" s="102">
        <f t="shared" si="35"/>
        <v>0</v>
      </c>
      <c r="D390" s="102" t="e">
        <f t="shared" si="30"/>
        <v>#NUM!</v>
      </c>
      <c r="E390" s="102">
        <f t="shared" si="31"/>
        <v>0</v>
      </c>
      <c r="F390" s="102" t="e">
        <f t="shared" si="32"/>
        <v>#NUM!</v>
      </c>
      <c r="G390" s="102">
        <f t="shared" si="33"/>
        <v>0</v>
      </c>
    </row>
    <row r="391" spans="1:7">
      <c r="A391" s="102">
        <v>384</v>
      </c>
      <c r="B391" s="102" t="e">
        <f t="shared" si="34"/>
        <v>#NUM!</v>
      </c>
      <c r="C391" s="102">
        <f t="shared" si="35"/>
        <v>0</v>
      </c>
      <c r="D391" s="102" t="e">
        <f t="shared" ref="D391:D454" si="36">IF(D$5,BINOMDIST($A391,$A$2,D$4/100,FALSE),#N/A)</f>
        <v>#NUM!</v>
      </c>
      <c r="E391" s="102">
        <f t="shared" ref="E391:E454" si="37">IF(E$5,NORMDIST($A391,$A$2*D$4/100,SQRT($A$2*D$4/100*(1-D$4/100)),FALSE),#N/A)</f>
        <v>0</v>
      </c>
      <c r="F391" s="102" t="e">
        <f t="shared" ref="F391:F454" si="38">IF(F$5,BINOMDIST($A391,$A$2,F$4/100,FALSE),#N/A)</f>
        <v>#NUM!</v>
      </c>
      <c r="G391" s="102">
        <f t="shared" ref="G391:G454" si="39">IF(G$5,NORMDIST($A391,$A$2*F$4/100,SQRT($A$2*F$4/100*(1-F$4/100)),FALSE),#N/A)</f>
        <v>0</v>
      </c>
    </row>
    <row r="392" spans="1:7">
      <c r="A392" s="102">
        <v>385</v>
      </c>
      <c r="B392" s="102" t="e">
        <f t="shared" ref="B392:B455" si="40">IF(B$5,BINOMDIST($A392,$A$2,B$4/100,FALSE),#N/A)</f>
        <v>#NUM!</v>
      </c>
      <c r="C392" s="102">
        <f t="shared" ref="C392:C455" si="41">IF(C$5,NORMDIST($A392,$A$2*B$4/100,SQRT($A$2*B$4/100*(1-B$4/100)),FALSE),#N/A)</f>
        <v>0</v>
      </c>
      <c r="D392" s="102" t="e">
        <f t="shared" si="36"/>
        <v>#NUM!</v>
      </c>
      <c r="E392" s="102">
        <f t="shared" si="37"/>
        <v>0</v>
      </c>
      <c r="F392" s="102" t="e">
        <f t="shared" si="38"/>
        <v>#NUM!</v>
      </c>
      <c r="G392" s="102">
        <f t="shared" si="39"/>
        <v>0</v>
      </c>
    </row>
    <row r="393" spans="1:7">
      <c r="A393" s="102">
        <v>386</v>
      </c>
      <c r="B393" s="102" t="e">
        <f t="shared" si="40"/>
        <v>#NUM!</v>
      </c>
      <c r="C393" s="102">
        <f t="shared" si="41"/>
        <v>0</v>
      </c>
      <c r="D393" s="102" t="e">
        <f t="shared" si="36"/>
        <v>#NUM!</v>
      </c>
      <c r="E393" s="102">
        <f t="shared" si="37"/>
        <v>0</v>
      </c>
      <c r="F393" s="102" t="e">
        <f t="shared" si="38"/>
        <v>#NUM!</v>
      </c>
      <c r="G393" s="102">
        <f t="shared" si="39"/>
        <v>0</v>
      </c>
    </row>
    <row r="394" spans="1:7">
      <c r="A394" s="102">
        <v>387</v>
      </c>
      <c r="B394" s="102" t="e">
        <f t="shared" si="40"/>
        <v>#NUM!</v>
      </c>
      <c r="C394" s="102">
        <f t="shared" si="41"/>
        <v>0</v>
      </c>
      <c r="D394" s="102" t="e">
        <f t="shared" si="36"/>
        <v>#NUM!</v>
      </c>
      <c r="E394" s="102">
        <f t="shared" si="37"/>
        <v>0</v>
      </c>
      <c r="F394" s="102" t="e">
        <f t="shared" si="38"/>
        <v>#NUM!</v>
      </c>
      <c r="G394" s="102">
        <f t="shared" si="39"/>
        <v>0</v>
      </c>
    </row>
    <row r="395" spans="1:7">
      <c r="A395" s="102">
        <v>388</v>
      </c>
      <c r="B395" s="102" t="e">
        <f t="shared" si="40"/>
        <v>#NUM!</v>
      </c>
      <c r="C395" s="102">
        <f t="shared" si="41"/>
        <v>0</v>
      </c>
      <c r="D395" s="102" t="e">
        <f t="shared" si="36"/>
        <v>#NUM!</v>
      </c>
      <c r="E395" s="102">
        <f t="shared" si="37"/>
        <v>0</v>
      </c>
      <c r="F395" s="102" t="e">
        <f t="shared" si="38"/>
        <v>#NUM!</v>
      </c>
      <c r="G395" s="102">
        <f t="shared" si="39"/>
        <v>0</v>
      </c>
    </row>
    <row r="396" spans="1:7">
      <c r="A396" s="102">
        <v>389</v>
      </c>
      <c r="B396" s="102" t="e">
        <f t="shared" si="40"/>
        <v>#NUM!</v>
      </c>
      <c r="C396" s="102">
        <f t="shared" si="41"/>
        <v>0</v>
      </c>
      <c r="D396" s="102" t="e">
        <f t="shared" si="36"/>
        <v>#NUM!</v>
      </c>
      <c r="E396" s="102">
        <f t="shared" si="37"/>
        <v>0</v>
      </c>
      <c r="F396" s="102" t="e">
        <f t="shared" si="38"/>
        <v>#NUM!</v>
      </c>
      <c r="G396" s="102">
        <f t="shared" si="39"/>
        <v>0</v>
      </c>
    </row>
    <row r="397" spans="1:7">
      <c r="A397" s="102">
        <v>390</v>
      </c>
      <c r="B397" s="102" t="e">
        <f t="shared" si="40"/>
        <v>#NUM!</v>
      </c>
      <c r="C397" s="102">
        <f t="shared" si="41"/>
        <v>0</v>
      </c>
      <c r="D397" s="102" t="e">
        <f t="shared" si="36"/>
        <v>#NUM!</v>
      </c>
      <c r="E397" s="102">
        <f t="shared" si="37"/>
        <v>0</v>
      </c>
      <c r="F397" s="102" t="e">
        <f t="shared" si="38"/>
        <v>#NUM!</v>
      </c>
      <c r="G397" s="102">
        <f t="shared" si="39"/>
        <v>0</v>
      </c>
    </row>
    <row r="398" spans="1:7">
      <c r="A398" s="102">
        <v>391</v>
      </c>
      <c r="B398" s="102" t="e">
        <f t="shared" si="40"/>
        <v>#NUM!</v>
      </c>
      <c r="C398" s="102">
        <f t="shared" si="41"/>
        <v>0</v>
      </c>
      <c r="D398" s="102" t="e">
        <f t="shared" si="36"/>
        <v>#NUM!</v>
      </c>
      <c r="E398" s="102">
        <f t="shared" si="37"/>
        <v>0</v>
      </c>
      <c r="F398" s="102" t="e">
        <f t="shared" si="38"/>
        <v>#NUM!</v>
      </c>
      <c r="G398" s="102">
        <f t="shared" si="39"/>
        <v>0</v>
      </c>
    </row>
    <row r="399" spans="1:7">
      <c r="A399" s="102">
        <v>392</v>
      </c>
      <c r="B399" s="102" t="e">
        <f t="shared" si="40"/>
        <v>#NUM!</v>
      </c>
      <c r="C399" s="102">
        <f t="shared" si="41"/>
        <v>0</v>
      </c>
      <c r="D399" s="102" t="e">
        <f t="shared" si="36"/>
        <v>#NUM!</v>
      </c>
      <c r="E399" s="102">
        <f t="shared" si="37"/>
        <v>0</v>
      </c>
      <c r="F399" s="102" t="e">
        <f t="shared" si="38"/>
        <v>#NUM!</v>
      </c>
      <c r="G399" s="102">
        <f t="shared" si="39"/>
        <v>0</v>
      </c>
    </row>
    <row r="400" spans="1:7">
      <c r="A400" s="102">
        <v>393</v>
      </c>
      <c r="B400" s="102" t="e">
        <f t="shared" si="40"/>
        <v>#NUM!</v>
      </c>
      <c r="C400" s="102">
        <f t="shared" si="41"/>
        <v>0</v>
      </c>
      <c r="D400" s="102" t="e">
        <f t="shared" si="36"/>
        <v>#NUM!</v>
      </c>
      <c r="E400" s="102">
        <f t="shared" si="37"/>
        <v>0</v>
      </c>
      <c r="F400" s="102" t="e">
        <f t="shared" si="38"/>
        <v>#NUM!</v>
      </c>
      <c r="G400" s="102">
        <f t="shared" si="39"/>
        <v>0</v>
      </c>
    </row>
    <row r="401" spans="1:7">
      <c r="A401" s="102">
        <v>394</v>
      </c>
      <c r="B401" s="102" t="e">
        <f t="shared" si="40"/>
        <v>#NUM!</v>
      </c>
      <c r="C401" s="102">
        <f t="shared" si="41"/>
        <v>0</v>
      </c>
      <c r="D401" s="102" t="e">
        <f t="shared" si="36"/>
        <v>#NUM!</v>
      </c>
      <c r="E401" s="102">
        <f t="shared" si="37"/>
        <v>0</v>
      </c>
      <c r="F401" s="102" t="e">
        <f t="shared" si="38"/>
        <v>#NUM!</v>
      </c>
      <c r="G401" s="102">
        <f t="shared" si="39"/>
        <v>0</v>
      </c>
    </row>
    <row r="402" spans="1:7">
      <c r="A402" s="102">
        <v>395</v>
      </c>
      <c r="B402" s="102" t="e">
        <f t="shared" si="40"/>
        <v>#NUM!</v>
      </c>
      <c r="C402" s="102">
        <f t="shared" si="41"/>
        <v>0</v>
      </c>
      <c r="D402" s="102" t="e">
        <f t="shared" si="36"/>
        <v>#NUM!</v>
      </c>
      <c r="E402" s="102">
        <f t="shared" si="37"/>
        <v>0</v>
      </c>
      <c r="F402" s="102" t="e">
        <f t="shared" si="38"/>
        <v>#NUM!</v>
      </c>
      <c r="G402" s="102">
        <f t="shared" si="39"/>
        <v>0</v>
      </c>
    </row>
    <row r="403" spans="1:7">
      <c r="A403" s="102">
        <v>396</v>
      </c>
      <c r="B403" s="102" t="e">
        <f t="shared" si="40"/>
        <v>#NUM!</v>
      </c>
      <c r="C403" s="102">
        <f t="shared" si="41"/>
        <v>0</v>
      </c>
      <c r="D403" s="102" t="e">
        <f t="shared" si="36"/>
        <v>#NUM!</v>
      </c>
      <c r="E403" s="102">
        <f t="shared" si="37"/>
        <v>0</v>
      </c>
      <c r="F403" s="102" t="e">
        <f t="shared" si="38"/>
        <v>#NUM!</v>
      </c>
      <c r="G403" s="102">
        <f t="shared" si="39"/>
        <v>0</v>
      </c>
    </row>
    <row r="404" spans="1:7">
      <c r="A404" s="102">
        <v>397</v>
      </c>
      <c r="B404" s="102" t="e">
        <f t="shared" si="40"/>
        <v>#NUM!</v>
      </c>
      <c r="C404" s="102">
        <f t="shared" si="41"/>
        <v>0</v>
      </c>
      <c r="D404" s="102" t="e">
        <f t="shared" si="36"/>
        <v>#NUM!</v>
      </c>
      <c r="E404" s="102">
        <f t="shared" si="37"/>
        <v>0</v>
      </c>
      <c r="F404" s="102" t="e">
        <f t="shared" si="38"/>
        <v>#NUM!</v>
      </c>
      <c r="G404" s="102">
        <f t="shared" si="39"/>
        <v>0</v>
      </c>
    </row>
    <row r="405" spans="1:7">
      <c r="A405" s="102">
        <v>398</v>
      </c>
      <c r="B405" s="102" t="e">
        <f t="shared" si="40"/>
        <v>#NUM!</v>
      </c>
      <c r="C405" s="102">
        <f t="shared" si="41"/>
        <v>0</v>
      </c>
      <c r="D405" s="102" t="e">
        <f t="shared" si="36"/>
        <v>#NUM!</v>
      </c>
      <c r="E405" s="102">
        <f t="shared" si="37"/>
        <v>0</v>
      </c>
      <c r="F405" s="102" t="e">
        <f t="shared" si="38"/>
        <v>#NUM!</v>
      </c>
      <c r="G405" s="102">
        <f t="shared" si="39"/>
        <v>0</v>
      </c>
    </row>
    <row r="406" spans="1:7">
      <c r="A406" s="102">
        <v>399</v>
      </c>
      <c r="B406" s="102" t="e">
        <f t="shared" si="40"/>
        <v>#NUM!</v>
      </c>
      <c r="C406" s="102">
        <f t="shared" si="41"/>
        <v>0</v>
      </c>
      <c r="D406" s="102" t="e">
        <f t="shared" si="36"/>
        <v>#NUM!</v>
      </c>
      <c r="E406" s="102">
        <f t="shared" si="37"/>
        <v>0</v>
      </c>
      <c r="F406" s="102" t="e">
        <f t="shared" si="38"/>
        <v>#NUM!</v>
      </c>
      <c r="G406" s="102">
        <f t="shared" si="39"/>
        <v>0</v>
      </c>
    </row>
    <row r="407" spans="1:7">
      <c r="A407" s="102">
        <v>400</v>
      </c>
      <c r="B407" s="102" t="e">
        <f t="shared" si="40"/>
        <v>#NUM!</v>
      </c>
      <c r="C407" s="102">
        <f t="shared" si="41"/>
        <v>0</v>
      </c>
      <c r="D407" s="102" t="e">
        <f t="shared" si="36"/>
        <v>#NUM!</v>
      </c>
      <c r="E407" s="102">
        <f t="shared" si="37"/>
        <v>0</v>
      </c>
      <c r="F407" s="102" t="e">
        <f t="shared" si="38"/>
        <v>#NUM!</v>
      </c>
      <c r="G407" s="102">
        <f t="shared" si="39"/>
        <v>0</v>
      </c>
    </row>
    <row r="408" spans="1:7">
      <c r="A408" s="102">
        <v>401</v>
      </c>
      <c r="B408" s="102" t="e">
        <f t="shared" si="40"/>
        <v>#NUM!</v>
      </c>
      <c r="C408" s="102">
        <f t="shared" si="41"/>
        <v>0</v>
      </c>
      <c r="D408" s="102" t="e">
        <f t="shared" si="36"/>
        <v>#NUM!</v>
      </c>
      <c r="E408" s="102">
        <f t="shared" si="37"/>
        <v>0</v>
      </c>
      <c r="F408" s="102" t="e">
        <f t="shared" si="38"/>
        <v>#NUM!</v>
      </c>
      <c r="G408" s="102">
        <f t="shared" si="39"/>
        <v>0</v>
      </c>
    </row>
    <row r="409" spans="1:7">
      <c r="A409" s="102">
        <v>402</v>
      </c>
      <c r="B409" s="102" t="e">
        <f t="shared" si="40"/>
        <v>#NUM!</v>
      </c>
      <c r="C409" s="102">
        <f t="shared" si="41"/>
        <v>0</v>
      </c>
      <c r="D409" s="102" t="e">
        <f t="shared" si="36"/>
        <v>#NUM!</v>
      </c>
      <c r="E409" s="102">
        <f t="shared" si="37"/>
        <v>0</v>
      </c>
      <c r="F409" s="102" t="e">
        <f t="shared" si="38"/>
        <v>#NUM!</v>
      </c>
      <c r="G409" s="102">
        <f t="shared" si="39"/>
        <v>0</v>
      </c>
    </row>
    <row r="410" spans="1:7">
      <c r="A410" s="102">
        <v>403</v>
      </c>
      <c r="B410" s="102" t="e">
        <f t="shared" si="40"/>
        <v>#NUM!</v>
      </c>
      <c r="C410" s="102">
        <f t="shared" si="41"/>
        <v>0</v>
      </c>
      <c r="D410" s="102" t="e">
        <f t="shared" si="36"/>
        <v>#NUM!</v>
      </c>
      <c r="E410" s="102">
        <f t="shared" si="37"/>
        <v>0</v>
      </c>
      <c r="F410" s="102" t="e">
        <f t="shared" si="38"/>
        <v>#NUM!</v>
      </c>
      <c r="G410" s="102">
        <f t="shared" si="39"/>
        <v>0</v>
      </c>
    </row>
    <row r="411" spans="1:7">
      <c r="A411" s="102">
        <v>404</v>
      </c>
      <c r="B411" s="102" t="e">
        <f t="shared" si="40"/>
        <v>#NUM!</v>
      </c>
      <c r="C411" s="102">
        <f t="shared" si="41"/>
        <v>0</v>
      </c>
      <c r="D411" s="102" t="e">
        <f t="shared" si="36"/>
        <v>#NUM!</v>
      </c>
      <c r="E411" s="102">
        <f t="shared" si="37"/>
        <v>0</v>
      </c>
      <c r="F411" s="102" t="e">
        <f t="shared" si="38"/>
        <v>#NUM!</v>
      </c>
      <c r="G411" s="102">
        <f t="shared" si="39"/>
        <v>0</v>
      </c>
    </row>
    <row r="412" spans="1:7">
      <c r="A412" s="102">
        <v>405</v>
      </c>
      <c r="B412" s="102" t="e">
        <f t="shared" si="40"/>
        <v>#NUM!</v>
      </c>
      <c r="C412" s="102">
        <f t="shared" si="41"/>
        <v>0</v>
      </c>
      <c r="D412" s="102" t="e">
        <f t="shared" si="36"/>
        <v>#NUM!</v>
      </c>
      <c r="E412" s="102">
        <f t="shared" si="37"/>
        <v>0</v>
      </c>
      <c r="F412" s="102" t="e">
        <f t="shared" si="38"/>
        <v>#NUM!</v>
      </c>
      <c r="G412" s="102">
        <f t="shared" si="39"/>
        <v>0</v>
      </c>
    </row>
    <row r="413" spans="1:7">
      <c r="A413" s="102">
        <v>406</v>
      </c>
      <c r="B413" s="102" t="e">
        <f t="shared" si="40"/>
        <v>#NUM!</v>
      </c>
      <c r="C413" s="102">
        <f t="shared" si="41"/>
        <v>0</v>
      </c>
      <c r="D413" s="102" t="e">
        <f t="shared" si="36"/>
        <v>#NUM!</v>
      </c>
      <c r="E413" s="102">
        <f t="shared" si="37"/>
        <v>0</v>
      </c>
      <c r="F413" s="102" t="e">
        <f t="shared" si="38"/>
        <v>#NUM!</v>
      </c>
      <c r="G413" s="102">
        <f t="shared" si="39"/>
        <v>0</v>
      </c>
    </row>
    <row r="414" spans="1:7">
      <c r="A414" s="102">
        <v>407</v>
      </c>
      <c r="B414" s="102" t="e">
        <f t="shared" si="40"/>
        <v>#NUM!</v>
      </c>
      <c r="C414" s="102">
        <f t="shared" si="41"/>
        <v>0</v>
      </c>
      <c r="D414" s="102" t="e">
        <f t="shared" si="36"/>
        <v>#NUM!</v>
      </c>
      <c r="E414" s="102">
        <f t="shared" si="37"/>
        <v>0</v>
      </c>
      <c r="F414" s="102" t="e">
        <f t="shared" si="38"/>
        <v>#NUM!</v>
      </c>
      <c r="G414" s="102">
        <f t="shared" si="39"/>
        <v>0</v>
      </c>
    </row>
    <row r="415" spans="1:7">
      <c r="A415" s="102">
        <v>408</v>
      </c>
      <c r="B415" s="102" t="e">
        <f t="shared" si="40"/>
        <v>#NUM!</v>
      </c>
      <c r="C415" s="102">
        <f t="shared" si="41"/>
        <v>0</v>
      </c>
      <c r="D415" s="102" t="e">
        <f t="shared" si="36"/>
        <v>#NUM!</v>
      </c>
      <c r="E415" s="102">
        <f t="shared" si="37"/>
        <v>0</v>
      </c>
      <c r="F415" s="102" t="e">
        <f t="shared" si="38"/>
        <v>#NUM!</v>
      </c>
      <c r="G415" s="102">
        <f t="shared" si="39"/>
        <v>0</v>
      </c>
    </row>
    <row r="416" spans="1:7">
      <c r="A416" s="102">
        <v>409</v>
      </c>
      <c r="B416" s="102" t="e">
        <f t="shared" si="40"/>
        <v>#NUM!</v>
      </c>
      <c r="C416" s="102">
        <f t="shared" si="41"/>
        <v>0</v>
      </c>
      <c r="D416" s="102" t="e">
        <f t="shared" si="36"/>
        <v>#NUM!</v>
      </c>
      <c r="E416" s="102">
        <f t="shared" si="37"/>
        <v>0</v>
      </c>
      <c r="F416" s="102" t="e">
        <f t="shared" si="38"/>
        <v>#NUM!</v>
      </c>
      <c r="G416" s="102">
        <f t="shared" si="39"/>
        <v>0</v>
      </c>
    </row>
    <row r="417" spans="1:7">
      <c r="A417" s="102">
        <v>410</v>
      </c>
      <c r="B417" s="102" t="e">
        <f t="shared" si="40"/>
        <v>#NUM!</v>
      </c>
      <c r="C417" s="102">
        <f t="shared" si="41"/>
        <v>0</v>
      </c>
      <c r="D417" s="102" t="e">
        <f t="shared" si="36"/>
        <v>#NUM!</v>
      </c>
      <c r="E417" s="102">
        <f t="shared" si="37"/>
        <v>0</v>
      </c>
      <c r="F417" s="102" t="e">
        <f t="shared" si="38"/>
        <v>#NUM!</v>
      </c>
      <c r="G417" s="102">
        <f t="shared" si="39"/>
        <v>0</v>
      </c>
    </row>
    <row r="418" spans="1:7">
      <c r="A418" s="102">
        <v>411</v>
      </c>
      <c r="B418" s="102" t="e">
        <f t="shared" si="40"/>
        <v>#NUM!</v>
      </c>
      <c r="C418" s="102">
        <f t="shared" si="41"/>
        <v>0</v>
      </c>
      <c r="D418" s="102" t="e">
        <f t="shared" si="36"/>
        <v>#NUM!</v>
      </c>
      <c r="E418" s="102">
        <f t="shared" si="37"/>
        <v>0</v>
      </c>
      <c r="F418" s="102" t="e">
        <f t="shared" si="38"/>
        <v>#NUM!</v>
      </c>
      <c r="G418" s="102">
        <f t="shared" si="39"/>
        <v>0</v>
      </c>
    </row>
    <row r="419" spans="1:7">
      <c r="A419" s="102">
        <v>412</v>
      </c>
      <c r="B419" s="102" t="e">
        <f t="shared" si="40"/>
        <v>#NUM!</v>
      </c>
      <c r="C419" s="102">
        <f t="shared" si="41"/>
        <v>0</v>
      </c>
      <c r="D419" s="102" t="e">
        <f t="shared" si="36"/>
        <v>#NUM!</v>
      </c>
      <c r="E419" s="102">
        <f t="shared" si="37"/>
        <v>0</v>
      </c>
      <c r="F419" s="102" t="e">
        <f t="shared" si="38"/>
        <v>#NUM!</v>
      </c>
      <c r="G419" s="102">
        <f t="shared" si="39"/>
        <v>0</v>
      </c>
    </row>
    <row r="420" spans="1:7">
      <c r="A420" s="102">
        <v>413</v>
      </c>
      <c r="B420" s="102" t="e">
        <f t="shared" si="40"/>
        <v>#NUM!</v>
      </c>
      <c r="C420" s="102">
        <f t="shared" si="41"/>
        <v>0</v>
      </c>
      <c r="D420" s="102" t="e">
        <f t="shared" si="36"/>
        <v>#NUM!</v>
      </c>
      <c r="E420" s="102">
        <f t="shared" si="37"/>
        <v>0</v>
      </c>
      <c r="F420" s="102" t="e">
        <f t="shared" si="38"/>
        <v>#NUM!</v>
      </c>
      <c r="G420" s="102">
        <f t="shared" si="39"/>
        <v>0</v>
      </c>
    </row>
    <row r="421" spans="1:7">
      <c r="A421" s="102">
        <v>414</v>
      </c>
      <c r="B421" s="102" t="e">
        <f t="shared" si="40"/>
        <v>#NUM!</v>
      </c>
      <c r="C421" s="102">
        <f t="shared" si="41"/>
        <v>0</v>
      </c>
      <c r="D421" s="102" t="e">
        <f t="shared" si="36"/>
        <v>#NUM!</v>
      </c>
      <c r="E421" s="102">
        <f t="shared" si="37"/>
        <v>0</v>
      </c>
      <c r="F421" s="102" t="e">
        <f t="shared" si="38"/>
        <v>#NUM!</v>
      </c>
      <c r="G421" s="102">
        <f t="shared" si="39"/>
        <v>0</v>
      </c>
    </row>
    <row r="422" spans="1:7">
      <c r="A422" s="102">
        <v>415</v>
      </c>
      <c r="B422" s="102" t="e">
        <f t="shared" si="40"/>
        <v>#NUM!</v>
      </c>
      <c r="C422" s="102">
        <f t="shared" si="41"/>
        <v>0</v>
      </c>
      <c r="D422" s="102" t="e">
        <f t="shared" si="36"/>
        <v>#NUM!</v>
      </c>
      <c r="E422" s="102">
        <f t="shared" si="37"/>
        <v>0</v>
      </c>
      <c r="F422" s="102" t="e">
        <f t="shared" si="38"/>
        <v>#NUM!</v>
      </c>
      <c r="G422" s="102">
        <f t="shared" si="39"/>
        <v>0</v>
      </c>
    </row>
    <row r="423" spans="1:7">
      <c r="A423" s="102">
        <v>416</v>
      </c>
      <c r="B423" s="102" t="e">
        <f t="shared" si="40"/>
        <v>#NUM!</v>
      </c>
      <c r="C423" s="102">
        <f t="shared" si="41"/>
        <v>0</v>
      </c>
      <c r="D423" s="102" t="e">
        <f t="shared" si="36"/>
        <v>#NUM!</v>
      </c>
      <c r="E423" s="102">
        <f t="shared" si="37"/>
        <v>0</v>
      </c>
      <c r="F423" s="102" t="e">
        <f t="shared" si="38"/>
        <v>#NUM!</v>
      </c>
      <c r="G423" s="102">
        <f t="shared" si="39"/>
        <v>0</v>
      </c>
    </row>
    <row r="424" spans="1:7">
      <c r="A424" s="102">
        <v>417</v>
      </c>
      <c r="B424" s="102" t="e">
        <f t="shared" si="40"/>
        <v>#NUM!</v>
      </c>
      <c r="C424" s="102">
        <f t="shared" si="41"/>
        <v>0</v>
      </c>
      <c r="D424" s="102" t="e">
        <f t="shared" si="36"/>
        <v>#NUM!</v>
      </c>
      <c r="E424" s="102">
        <f t="shared" si="37"/>
        <v>0</v>
      </c>
      <c r="F424" s="102" t="e">
        <f t="shared" si="38"/>
        <v>#NUM!</v>
      </c>
      <c r="G424" s="102">
        <f t="shared" si="39"/>
        <v>0</v>
      </c>
    </row>
    <row r="425" spans="1:7">
      <c r="A425" s="102">
        <v>418</v>
      </c>
      <c r="B425" s="102" t="e">
        <f t="shared" si="40"/>
        <v>#NUM!</v>
      </c>
      <c r="C425" s="102">
        <f t="shared" si="41"/>
        <v>0</v>
      </c>
      <c r="D425" s="102" t="e">
        <f t="shared" si="36"/>
        <v>#NUM!</v>
      </c>
      <c r="E425" s="102">
        <f t="shared" si="37"/>
        <v>0</v>
      </c>
      <c r="F425" s="102" t="e">
        <f t="shared" si="38"/>
        <v>#NUM!</v>
      </c>
      <c r="G425" s="102">
        <f t="shared" si="39"/>
        <v>0</v>
      </c>
    </row>
    <row r="426" spans="1:7">
      <c r="A426" s="102">
        <v>419</v>
      </c>
      <c r="B426" s="102" t="e">
        <f t="shared" si="40"/>
        <v>#NUM!</v>
      </c>
      <c r="C426" s="102">
        <f t="shared" si="41"/>
        <v>0</v>
      </c>
      <c r="D426" s="102" t="e">
        <f t="shared" si="36"/>
        <v>#NUM!</v>
      </c>
      <c r="E426" s="102">
        <f t="shared" si="37"/>
        <v>0</v>
      </c>
      <c r="F426" s="102" t="e">
        <f t="shared" si="38"/>
        <v>#NUM!</v>
      </c>
      <c r="G426" s="102">
        <f t="shared" si="39"/>
        <v>0</v>
      </c>
    </row>
    <row r="427" spans="1:7">
      <c r="A427" s="102">
        <v>420</v>
      </c>
      <c r="B427" s="102" t="e">
        <f t="shared" si="40"/>
        <v>#NUM!</v>
      </c>
      <c r="C427" s="102">
        <f t="shared" si="41"/>
        <v>0</v>
      </c>
      <c r="D427" s="102" t="e">
        <f t="shared" si="36"/>
        <v>#NUM!</v>
      </c>
      <c r="E427" s="102">
        <f t="shared" si="37"/>
        <v>0</v>
      </c>
      <c r="F427" s="102" t="e">
        <f t="shared" si="38"/>
        <v>#NUM!</v>
      </c>
      <c r="G427" s="102">
        <f t="shared" si="39"/>
        <v>0</v>
      </c>
    </row>
    <row r="428" spans="1:7">
      <c r="A428" s="102">
        <v>421</v>
      </c>
      <c r="B428" s="102" t="e">
        <f t="shared" si="40"/>
        <v>#NUM!</v>
      </c>
      <c r="C428" s="102">
        <f t="shared" si="41"/>
        <v>0</v>
      </c>
      <c r="D428" s="102" t="e">
        <f t="shared" si="36"/>
        <v>#NUM!</v>
      </c>
      <c r="E428" s="102">
        <f t="shared" si="37"/>
        <v>0</v>
      </c>
      <c r="F428" s="102" t="e">
        <f t="shared" si="38"/>
        <v>#NUM!</v>
      </c>
      <c r="G428" s="102">
        <f t="shared" si="39"/>
        <v>0</v>
      </c>
    </row>
    <row r="429" spans="1:7">
      <c r="A429" s="102">
        <v>422</v>
      </c>
      <c r="B429" s="102" t="e">
        <f t="shared" si="40"/>
        <v>#NUM!</v>
      </c>
      <c r="C429" s="102">
        <f t="shared" si="41"/>
        <v>0</v>
      </c>
      <c r="D429" s="102" t="e">
        <f t="shared" si="36"/>
        <v>#NUM!</v>
      </c>
      <c r="E429" s="102">
        <f t="shared" si="37"/>
        <v>0</v>
      </c>
      <c r="F429" s="102" t="e">
        <f t="shared" si="38"/>
        <v>#NUM!</v>
      </c>
      <c r="G429" s="102">
        <f t="shared" si="39"/>
        <v>0</v>
      </c>
    </row>
    <row r="430" spans="1:7">
      <c r="A430" s="102">
        <v>423</v>
      </c>
      <c r="B430" s="102" t="e">
        <f t="shared" si="40"/>
        <v>#NUM!</v>
      </c>
      <c r="C430" s="102">
        <f t="shared" si="41"/>
        <v>0</v>
      </c>
      <c r="D430" s="102" t="e">
        <f t="shared" si="36"/>
        <v>#NUM!</v>
      </c>
      <c r="E430" s="102">
        <f t="shared" si="37"/>
        <v>0</v>
      </c>
      <c r="F430" s="102" t="e">
        <f t="shared" si="38"/>
        <v>#NUM!</v>
      </c>
      <c r="G430" s="102">
        <f t="shared" si="39"/>
        <v>0</v>
      </c>
    </row>
    <row r="431" spans="1:7">
      <c r="A431" s="102">
        <v>424</v>
      </c>
      <c r="B431" s="102" t="e">
        <f t="shared" si="40"/>
        <v>#NUM!</v>
      </c>
      <c r="C431" s="102">
        <f t="shared" si="41"/>
        <v>0</v>
      </c>
      <c r="D431" s="102" t="e">
        <f t="shared" si="36"/>
        <v>#NUM!</v>
      </c>
      <c r="E431" s="102">
        <f t="shared" si="37"/>
        <v>0</v>
      </c>
      <c r="F431" s="102" t="e">
        <f t="shared" si="38"/>
        <v>#NUM!</v>
      </c>
      <c r="G431" s="102">
        <f t="shared" si="39"/>
        <v>0</v>
      </c>
    </row>
    <row r="432" spans="1:7">
      <c r="A432" s="102">
        <v>425</v>
      </c>
      <c r="B432" s="102" t="e">
        <f t="shared" si="40"/>
        <v>#NUM!</v>
      </c>
      <c r="C432" s="102">
        <f t="shared" si="41"/>
        <v>0</v>
      </c>
      <c r="D432" s="102" t="e">
        <f t="shared" si="36"/>
        <v>#NUM!</v>
      </c>
      <c r="E432" s="102">
        <f t="shared" si="37"/>
        <v>0</v>
      </c>
      <c r="F432" s="102" t="e">
        <f t="shared" si="38"/>
        <v>#NUM!</v>
      </c>
      <c r="G432" s="102">
        <f t="shared" si="39"/>
        <v>0</v>
      </c>
    </row>
    <row r="433" spans="1:7">
      <c r="A433" s="102">
        <v>426</v>
      </c>
      <c r="B433" s="102" t="e">
        <f t="shared" si="40"/>
        <v>#NUM!</v>
      </c>
      <c r="C433" s="102">
        <f t="shared" si="41"/>
        <v>0</v>
      </c>
      <c r="D433" s="102" t="e">
        <f t="shared" si="36"/>
        <v>#NUM!</v>
      </c>
      <c r="E433" s="102">
        <f t="shared" si="37"/>
        <v>0</v>
      </c>
      <c r="F433" s="102" t="e">
        <f t="shared" si="38"/>
        <v>#NUM!</v>
      </c>
      <c r="G433" s="102">
        <f t="shared" si="39"/>
        <v>0</v>
      </c>
    </row>
    <row r="434" spans="1:7">
      <c r="A434" s="102">
        <v>427</v>
      </c>
      <c r="B434" s="102" t="e">
        <f t="shared" si="40"/>
        <v>#NUM!</v>
      </c>
      <c r="C434" s="102">
        <f t="shared" si="41"/>
        <v>0</v>
      </c>
      <c r="D434" s="102" t="e">
        <f t="shared" si="36"/>
        <v>#NUM!</v>
      </c>
      <c r="E434" s="102">
        <f t="shared" si="37"/>
        <v>0</v>
      </c>
      <c r="F434" s="102" t="e">
        <f t="shared" si="38"/>
        <v>#NUM!</v>
      </c>
      <c r="G434" s="102">
        <f t="shared" si="39"/>
        <v>0</v>
      </c>
    </row>
    <row r="435" spans="1:7">
      <c r="A435" s="102">
        <v>428</v>
      </c>
      <c r="B435" s="102" t="e">
        <f t="shared" si="40"/>
        <v>#NUM!</v>
      </c>
      <c r="C435" s="102">
        <f t="shared" si="41"/>
        <v>0</v>
      </c>
      <c r="D435" s="102" t="e">
        <f t="shared" si="36"/>
        <v>#NUM!</v>
      </c>
      <c r="E435" s="102">
        <f t="shared" si="37"/>
        <v>0</v>
      </c>
      <c r="F435" s="102" t="e">
        <f t="shared" si="38"/>
        <v>#NUM!</v>
      </c>
      <c r="G435" s="102">
        <f t="shared" si="39"/>
        <v>0</v>
      </c>
    </row>
    <row r="436" spans="1:7">
      <c r="A436" s="102">
        <v>429</v>
      </c>
      <c r="B436" s="102" t="e">
        <f t="shared" si="40"/>
        <v>#NUM!</v>
      </c>
      <c r="C436" s="102">
        <f t="shared" si="41"/>
        <v>0</v>
      </c>
      <c r="D436" s="102" t="e">
        <f t="shared" si="36"/>
        <v>#NUM!</v>
      </c>
      <c r="E436" s="102">
        <f t="shared" si="37"/>
        <v>0</v>
      </c>
      <c r="F436" s="102" t="e">
        <f t="shared" si="38"/>
        <v>#NUM!</v>
      </c>
      <c r="G436" s="102">
        <f t="shared" si="39"/>
        <v>0</v>
      </c>
    </row>
    <row r="437" spans="1:7">
      <c r="A437" s="102">
        <v>430</v>
      </c>
      <c r="B437" s="102" t="e">
        <f t="shared" si="40"/>
        <v>#NUM!</v>
      </c>
      <c r="C437" s="102">
        <f t="shared" si="41"/>
        <v>0</v>
      </c>
      <c r="D437" s="102" t="e">
        <f t="shared" si="36"/>
        <v>#NUM!</v>
      </c>
      <c r="E437" s="102">
        <f t="shared" si="37"/>
        <v>0</v>
      </c>
      <c r="F437" s="102" t="e">
        <f t="shared" si="38"/>
        <v>#NUM!</v>
      </c>
      <c r="G437" s="102">
        <f t="shared" si="39"/>
        <v>0</v>
      </c>
    </row>
    <row r="438" spans="1:7">
      <c r="A438" s="102">
        <v>431</v>
      </c>
      <c r="B438" s="102" t="e">
        <f t="shared" si="40"/>
        <v>#NUM!</v>
      </c>
      <c r="C438" s="102">
        <f t="shared" si="41"/>
        <v>0</v>
      </c>
      <c r="D438" s="102" t="e">
        <f t="shared" si="36"/>
        <v>#NUM!</v>
      </c>
      <c r="E438" s="102">
        <f t="shared" si="37"/>
        <v>0</v>
      </c>
      <c r="F438" s="102" t="e">
        <f t="shared" si="38"/>
        <v>#NUM!</v>
      </c>
      <c r="G438" s="102">
        <f t="shared" si="39"/>
        <v>0</v>
      </c>
    </row>
    <row r="439" spans="1:7">
      <c r="A439" s="102">
        <v>432</v>
      </c>
      <c r="B439" s="102" t="e">
        <f t="shared" si="40"/>
        <v>#NUM!</v>
      </c>
      <c r="C439" s="102">
        <f t="shared" si="41"/>
        <v>0</v>
      </c>
      <c r="D439" s="102" t="e">
        <f t="shared" si="36"/>
        <v>#NUM!</v>
      </c>
      <c r="E439" s="102">
        <f t="shared" si="37"/>
        <v>0</v>
      </c>
      <c r="F439" s="102" t="e">
        <f t="shared" si="38"/>
        <v>#NUM!</v>
      </c>
      <c r="G439" s="102">
        <f t="shared" si="39"/>
        <v>0</v>
      </c>
    </row>
    <row r="440" spans="1:7">
      <c r="A440" s="102">
        <v>433</v>
      </c>
      <c r="B440" s="102" t="e">
        <f t="shared" si="40"/>
        <v>#NUM!</v>
      </c>
      <c r="C440" s="102">
        <f t="shared" si="41"/>
        <v>0</v>
      </c>
      <c r="D440" s="102" t="e">
        <f t="shared" si="36"/>
        <v>#NUM!</v>
      </c>
      <c r="E440" s="102">
        <f t="shared" si="37"/>
        <v>0</v>
      </c>
      <c r="F440" s="102" t="e">
        <f t="shared" si="38"/>
        <v>#NUM!</v>
      </c>
      <c r="G440" s="102">
        <f t="shared" si="39"/>
        <v>0</v>
      </c>
    </row>
    <row r="441" spans="1:7">
      <c r="A441" s="102">
        <v>434</v>
      </c>
      <c r="B441" s="102" t="e">
        <f t="shared" si="40"/>
        <v>#NUM!</v>
      </c>
      <c r="C441" s="102">
        <f t="shared" si="41"/>
        <v>0</v>
      </c>
      <c r="D441" s="102" t="e">
        <f t="shared" si="36"/>
        <v>#NUM!</v>
      </c>
      <c r="E441" s="102">
        <f t="shared" si="37"/>
        <v>0</v>
      </c>
      <c r="F441" s="102" t="e">
        <f t="shared" si="38"/>
        <v>#NUM!</v>
      </c>
      <c r="G441" s="102">
        <f t="shared" si="39"/>
        <v>0</v>
      </c>
    </row>
    <row r="442" spans="1:7">
      <c r="A442" s="102">
        <v>435</v>
      </c>
      <c r="B442" s="102" t="e">
        <f t="shared" si="40"/>
        <v>#NUM!</v>
      </c>
      <c r="C442" s="102">
        <f t="shared" si="41"/>
        <v>0</v>
      </c>
      <c r="D442" s="102" t="e">
        <f t="shared" si="36"/>
        <v>#NUM!</v>
      </c>
      <c r="E442" s="102">
        <f t="shared" si="37"/>
        <v>0</v>
      </c>
      <c r="F442" s="102" t="e">
        <f t="shared" si="38"/>
        <v>#NUM!</v>
      </c>
      <c r="G442" s="102">
        <f t="shared" si="39"/>
        <v>0</v>
      </c>
    </row>
    <row r="443" spans="1:7">
      <c r="A443" s="102">
        <v>436</v>
      </c>
      <c r="B443" s="102" t="e">
        <f t="shared" si="40"/>
        <v>#NUM!</v>
      </c>
      <c r="C443" s="102">
        <f t="shared" si="41"/>
        <v>0</v>
      </c>
      <c r="D443" s="102" t="e">
        <f t="shared" si="36"/>
        <v>#NUM!</v>
      </c>
      <c r="E443" s="102">
        <f t="shared" si="37"/>
        <v>0</v>
      </c>
      <c r="F443" s="102" t="e">
        <f t="shared" si="38"/>
        <v>#NUM!</v>
      </c>
      <c r="G443" s="102">
        <f t="shared" si="39"/>
        <v>0</v>
      </c>
    </row>
    <row r="444" spans="1:7">
      <c r="A444" s="102">
        <v>437</v>
      </c>
      <c r="B444" s="102" t="e">
        <f t="shared" si="40"/>
        <v>#NUM!</v>
      </c>
      <c r="C444" s="102">
        <f t="shared" si="41"/>
        <v>0</v>
      </c>
      <c r="D444" s="102" t="e">
        <f t="shared" si="36"/>
        <v>#NUM!</v>
      </c>
      <c r="E444" s="102">
        <f t="shared" si="37"/>
        <v>0</v>
      </c>
      <c r="F444" s="102" t="e">
        <f t="shared" si="38"/>
        <v>#NUM!</v>
      </c>
      <c r="G444" s="102">
        <f t="shared" si="39"/>
        <v>0</v>
      </c>
    </row>
    <row r="445" spans="1:7">
      <c r="A445" s="102">
        <v>438</v>
      </c>
      <c r="B445" s="102" t="e">
        <f t="shared" si="40"/>
        <v>#NUM!</v>
      </c>
      <c r="C445" s="102">
        <f t="shared" si="41"/>
        <v>0</v>
      </c>
      <c r="D445" s="102" t="e">
        <f t="shared" si="36"/>
        <v>#NUM!</v>
      </c>
      <c r="E445" s="102">
        <f t="shared" si="37"/>
        <v>0</v>
      </c>
      <c r="F445" s="102" t="e">
        <f t="shared" si="38"/>
        <v>#NUM!</v>
      </c>
      <c r="G445" s="102">
        <f t="shared" si="39"/>
        <v>0</v>
      </c>
    </row>
    <row r="446" spans="1:7">
      <c r="A446" s="102">
        <v>439</v>
      </c>
      <c r="B446" s="102" t="e">
        <f t="shared" si="40"/>
        <v>#NUM!</v>
      </c>
      <c r="C446" s="102">
        <f t="shared" si="41"/>
        <v>0</v>
      </c>
      <c r="D446" s="102" t="e">
        <f t="shared" si="36"/>
        <v>#NUM!</v>
      </c>
      <c r="E446" s="102">
        <f t="shared" si="37"/>
        <v>0</v>
      </c>
      <c r="F446" s="102" t="e">
        <f t="shared" si="38"/>
        <v>#NUM!</v>
      </c>
      <c r="G446" s="102">
        <f t="shared" si="39"/>
        <v>0</v>
      </c>
    </row>
    <row r="447" spans="1:7">
      <c r="A447" s="102">
        <v>440</v>
      </c>
      <c r="B447" s="102" t="e">
        <f t="shared" si="40"/>
        <v>#NUM!</v>
      </c>
      <c r="C447" s="102">
        <f t="shared" si="41"/>
        <v>0</v>
      </c>
      <c r="D447" s="102" t="e">
        <f t="shared" si="36"/>
        <v>#NUM!</v>
      </c>
      <c r="E447" s="102">
        <f t="shared" si="37"/>
        <v>0</v>
      </c>
      <c r="F447" s="102" t="e">
        <f t="shared" si="38"/>
        <v>#NUM!</v>
      </c>
      <c r="G447" s="102">
        <f t="shared" si="39"/>
        <v>0</v>
      </c>
    </row>
    <row r="448" spans="1:7">
      <c r="A448" s="102">
        <v>441</v>
      </c>
      <c r="B448" s="102" t="e">
        <f t="shared" si="40"/>
        <v>#NUM!</v>
      </c>
      <c r="C448" s="102">
        <f t="shared" si="41"/>
        <v>0</v>
      </c>
      <c r="D448" s="102" t="e">
        <f t="shared" si="36"/>
        <v>#NUM!</v>
      </c>
      <c r="E448" s="102">
        <f t="shared" si="37"/>
        <v>0</v>
      </c>
      <c r="F448" s="102" t="e">
        <f t="shared" si="38"/>
        <v>#NUM!</v>
      </c>
      <c r="G448" s="102">
        <f t="shared" si="39"/>
        <v>0</v>
      </c>
    </row>
    <row r="449" spans="1:7">
      <c r="A449" s="102">
        <v>442</v>
      </c>
      <c r="B449" s="102" t="e">
        <f t="shared" si="40"/>
        <v>#NUM!</v>
      </c>
      <c r="C449" s="102">
        <f t="shared" si="41"/>
        <v>0</v>
      </c>
      <c r="D449" s="102" t="e">
        <f t="shared" si="36"/>
        <v>#NUM!</v>
      </c>
      <c r="E449" s="102">
        <f t="shared" si="37"/>
        <v>0</v>
      </c>
      <c r="F449" s="102" t="e">
        <f t="shared" si="38"/>
        <v>#NUM!</v>
      </c>
      <c r="G449" s="102">
        <f t="shared" si="39"/>
        <v>0</v>
      </c>
    </row>
    <row r="450" spans="1:7">
      <c r="A450" s="102">
        <v>443</v>
      </c>
      <c r="B450" s="102" t="e">
        <f t="shared" si="40"/>
        <v>#NUM!</v>
      </c>
      <c r="C450" s="102">
        <f t="shared" si="41"/>
        <v>0</v>
      </c>
      <c r="D450" s="102" t="e">
        <f t="shared" si="36"/>
        <v>#NUM!</v>
      </c>
      <c r="E450" s="102">
        <f t="shared" si="37"/>
        <v>0</v>
      </c>
      <c r="F450" s="102" t="e">
        <f t="shared" si="38"/>
        <v>#NUM!</v>
      </c>
      <c r="G450" s="102">
        <f t="shared" si="39"/>
        <v>0</v>
      </c>
    </row>
    <row r="451" spans="1:7">
      <c r="A451" s="102">
        <v>444</v>
      </c>
      <c r="B451" s="102" t="e">
        <f t="shared" si="40"/>
        <v>#NUM!</v>
      </c>
      <c r="C451" s="102">
        <f t="shared" si="41"/>
        <v>0</v>
      </c>
      <c r="D451" s="102" t="e">
        <f t="shared" si="36"/>
        <v>#NUM!</v>
      </c>
      <c r="E451" s="102">
        <f t="shared" si="37"/>
        <v>0</v>
      </c>
      <c r="F451" s="102" t="e">
        <f t="shared" si="38"/>
        <v>#NUM!</v>
      </c>
      <c r="G451" s="102">
        <f t="shared" si="39"/>
        <v>0</v>
      </c>
    </row>
    <row r="452" spans="1:7">
      <c r="A452" s="102">
        <v>445</v>
      </c>
      <c r="B452" s="102" t="e">
        <f t="shared" si="40"/>
        <v>#NUM!</v>
      </c>
      <c r="C452" s="102">
        <f t="shared" si="41"/>
        <v>0</v>
      </c>
      <c r="D452" s="102" t="e">
        <f t="shared" si="36"/>
        <v>#NUM!</v>
      </c>
      <c r="E452" s="102">
        <f t="shared" si="37"/>
        <v>0</v>
      </c>
      <c r="F452" s="102" t="e">
        <f t="shared" si="38"/>
        <v>#NUM!</v>
      </c>
      <c r="G452" s="102">
        <f t="shared" si="39"/>
        <v>0</v>
      </c>
    </row>
    <row r="453" spans="1:7">
      <c r="A453" s="102">
        <v>446</v>
      </c>
      <c r="B453" s="102" t="e">
        <f t="shared" si="40"/>
        <v>#NUM!</v>
      </c>
      <c r="C453" s="102">
        <f t="shared" si="41"/>
        <v>0</v>
      </c>
      <c r="D453" s="102" t="e">
        <f t="shared" si="36"/>
        <v>#NUM!</v>
      </c>
      <c r="E453" s="102">
        <f t="shared" si="37"/>
        <v>0</v>
      </c>
      <c r="F453" s="102" t="e">
        <f t="shared" si="38"/>
        <v>#NUM!</v>
      </c>
      <c r="G453" s="102">
        <f t="shared" si="39"/>
        <v>0</v>
      </c>
    </row>
    <row r="454" spans="1:7">
      <c r="A454" s="102">
        <v>447</v>
      </c>
      <c r="B454" s="102" t="e">
        <f t="shared" si="40"/>
        <v>#NUM!</v>
      </c>
      <c r="C454" s="102">
        <f t="shared" si="41"/>
        <v>0</v>
      </c>
      <c r="D454" s="102" t="e">
        <f t="shared" si="36"/>
        <v>#NUM!</v>
      </c>
      <c r="E454" s="102">
        <f t="shared" si="37"/>
        <v>0</v>
      </c>
      <c r="F454" s="102" t="e">
        <f t="shared" si="38"/>
        <v>#NUM!</v>
      </c>
      <c r="G454" s="102">
        <f t="shared" si="39"/>
        <v>0</v>
      </c>
    </row>
    <row r="455" spans="1:7">
      <c r="A455" s="102">
        <v>448</v>
      </c>
      <c r="B455" s="102" t="e">
        <f t="shared" si="40"/>
        <v>#NUM!</v>
      </c>
      <c r="C455" s="102">
        <f t="shared" si="41"/>
        <v>0</v>
      </c>
      <c r="D455" s="102" t="e">
        <f t="shared" ref="D455:D518" si="42">IF(D$5,BINOMDIST($A455,$A$2,D$4/100,FALSE),#N/A)</f>
        <v>#NUM!</v>
      </c>
      <c r="E455" s="102">
        <f t="shared" ref="E455:E518" si="43">IF(E$5,NORMDIST($A455,$A$2*D$4/100,SQRT($A$2*D$4/100*(1-D$4/100)),FALSE),#N/A)</f>
        <v>0</v>
      </c>
      <c r="F455" s="102" t="e">
        <f t="shared" ref="F455:F518" si="44">IF(F$5,BINOMDIST($A455,$A$2,F$4/100,FALSE),#N/A)</f>
        <v>#NUM!</v>
      </c>
      <c r="G455" s="102">
        <f t="shared" ref="G455:G518" si="45">IF(G$5,NORMDIST($A455,$A$2*F$4/100,SQRT($A$2*F$4/100*(1-F$4/100)),FALSE),#N/A)</f>
        <v>0</v>
      </c>
    </row>
    <row r="456" spans="1:7">
      <c r="A456" s="102">
        <v>449</v>
      </c>
      <c r="B456" s="102" t="e">
        <f t="shared" ref="B456:B519" si="46">IF(B$5,BINOMDIST($A456,$A$2,B$4/100,FALSE),#N/A)</f>
        <v>#NUM!</v>
      </c>
      <c r="C456" s="102">
        <f t="shared" ref="C456:C519" si="47">IF(C$5,NORMDIST($A456,$A$2*B$4/100,SQRT($A$2*B$4/100*(1-B$4/100)),FALSE),#N/A)</f>
        <v>0</v>
      </c>
      <c r="D456" s="102" t="e">
        <f t="shared" si="42"/>
        <v>#NUM!</v>
      </c>
      <c r="E456" s="102">
        <f t="shared" si="43"/>
        <v>0</v>
      </c>
      <c r="F456" s="102" t="e">
        <f t="shared" si="44"/>
        <v>#NUM!</v>
      </c>
      <c r="G456" s="102">
        <f t="shared" si="45"/>
        <v>0</v>
      </c>
    </row>
    <row r="457" spans="1:7">
      <c r="A457" s="102">
        <v>450</v>
      </c>
      <c r="B457" s="102" t="e">
        <f t="shared" si="46"/>
        <v>#NUM!</v>
      </c>
      <c r="C457" s="102">
        <f t="shared" si="47"/>
        <v>0</v>
      </c>
      <c r="D457" s="102" t="e">
        <f t="shared" si="42"/>
        <v>#NUM!</v>
      </c>
      <c r="E457" s="102">
        <f t="shared" si="43"/>
        <v>0</v>
      </c>
      <c r="F457" s="102" t="e">
        <f t="shared" si="44"/>
        <v>#NUM!</v>
      </c>
      <c r="G457" s="102">
        <f t="shared" si="45"/>
        <v>0</v>
      </c>
    </row>
    <row r="458" spans="1:7">
      <c r="A458" s="102">
        <v>451</v>
      </c>
      <c r="B458" s="102" t="e">
        <f t="shared" si="46"/>
        <v>#NUM!</v>
      </c>
      <c r="C458" s="102">
        <f t="shared" si="47"/>
        <v>0</v>
      </c>
      <c r="D458" s="102" t="e">
        <f t="shared" si="42"/>
        <v>#NUM!</v>
      </c>
      <c r="E458" s="102">
        <f t="shared" si="43"/>
        <v>0</v>
      </c>
      <c r="F458" s="102" t="e">
        <f t="shared" si="44"/>
        <v>#NUM!</v>
      </c>
      <c r="G458" s="102">
        <f t="shared" si="45"/>
        <v>0</v>
      </c>
    </row>
    <row r="459" spans="1:7">
      <c r="A459" s="102">
        <v>452</v>
      </c>
      <c r="B459" s="102" t="e">
        <f t="shared" si="46"/>
        <v>#NUM!</v>
      </c>
      <c r="C459" s="102">
        <f t="shared" si="47"/>
        <v>0</v>
      </c>
      <c r="D459" s="102" t="e">
        <f t="shared" si="42"/>
        <v>#NUM!</v>
      </c>
      <c r="E459" s="102">
        <f t="shared" si="43"/>
        <v>0</v>
      </c>
      <c r="F459" s="102" t="e">
        <f t="shared" si="44"/>
        <v>#NUM!</v>
      </c>
      <c r="G459" s="102">
        <f t="shared" si="45"/>
        <v>0</v>
      </c>
    </row>
    <row r="460" spans="1:7">
      <c r="A460" s="102">
        <v>453</v>
      </c>
      <c r="B460" s="102" t="e">
        <f t="shared" si="46"/>
        <v>#NUM!</v>
      </c>
      <c r="C460" s="102">
        <f t="shared" si="47"/>
        <v>0</v>
      </c>
      <c r="D460" s="102" t="e">
        <f t="shared" si="42"/>
        <v>#NUM!</v>
      </c>
      <c r="E460" s="102">
        <f t="shared" si="43"/>
        <v>0</v>
      </c>
      <c r="F460" s="102" t="e">
        <f t="shared" si="44"/>
        <v>#NUM!</v>
      </c>
      <c r="G460" s="102">
        <f t="shared" si="45"/>
        <v>0</v>
      </c>
    </row>
    <row r="461" spans="1:7">
      <c r="A461" s="102">
        <v>454</v>
      </c>
      <c r="B461" s="102" t="e">
        <f t="shared" si="46"/>
        <v>#NUM!</v>
      </c>
      <c r="C461" s="102">
        <f t="shared" si="47"/>
        <v>0</v>
      </c>
      <c r="D461" s="102" t="e">
        <f t="shared" si="42"/>
        <v>#NUM!</v>
      </c>
      <c r="E461" s="102">
        <f t="shared" si="43"/>
        <v>0</v>
      </c>
      <c r="F461" s="102" t="e">
        <f t="shared" si="44"/>
        <v>#NUM!</v>
      </c>
      <c r="G461" s="102">
        <f t="shared" si="45"/>
        <v>0</v>
      </c>
    </row>
    <row r="462" spans="1:7">
      <c r="A462" s="102">
        <v>455</v>
      </c>
      <c r="B462" s="102" t="e">
        <f t="shared" si="46"/>
        <v>#NUM!</v>
      </c>
      <c r="C462" s="102">
        <f t="shared" si="47"/>
        <v>0</v>
      </c>
      <c r="D462" s="102" t="e">
        <f t="shared" si="42"/>
        <v>#NUM!</v>
      </c>
      <c r="E462" s="102">
        <f t="shared" si="43"/>
        <v>0</v>
      </c>
      <c r="F462" s="102" t="e">
        <f t="shared" si="44"/>
        <v>#NUM!</v>
      </c>
      <c r="G462" s="102">
        <f t="shared" si="45"/>
        <v>0</v>
      </c>
    </row>
    <row r="463" spans="1:7">
      <c r="A463" s="102">
        <v>456</v>
      </c>
      <c r="B463" s="102" t="e">
        <f t="shared" si="46"/>
        <v>#NUM!</v>
      </c>
      <c r="C463" s="102">
        <f t="shared" si="47"/>
        <v>0</v>
      </c>
      <c r="D463" s="102" t="e">
        <f t="shared" si="42"/>
        <v>#NUM!</v>
      </c>
      <c r="E463" s="102">
        <f t="shared" si="43"/>
        <v>0</v>
      </c>
      <c r="F463" s="102" t="e">
        <f t="shared" si="44"/>
        <v>#NUM!</v>
      </c>
      <c r="G463" s="102">
        <f t="shared" si="45"/>
        <v>0</v>
      </c>
    </row>
    <row r="464" spans="1:7">
      <c r="A464" s="102">
        <v>457</v>
      </c>
      <c r="B464" s="102" t="e">
        <f t="shared" si="46"/>
        <v>#NUM!</v>
      </c>
      <c r="C464" s="102">
        <f t="shared" si="47"/>
        <v>0</v>
      </c>
      <c r="D464" s="102" t="e">
        <f t="shared" si="42"/>
        <v>#NUM!</v>
      </c>
      <c r="E464" s="102">
        <f t="shared" si="43"/>
        <v>0</v>
      </c>
      <c r="F464" s="102" t="e">
        <f t="shared" si="44"/>
        <v>#NUM!</v>
      </c>
      <c r="G464" s="102">
        <f t="shared" si="45"/>
        <v>0</v>
      </c>
    </row>
    <row r="465" spans="1:7">
      <c r="A465" s="102">
        <v>458</v>
      </c>
      <c r="B465" s="102" t="e">
        <f t="shared" si="46"/>
        <v>#NUM!</v>
      </c>
      <c r="C465" s="102">
        <f t="shared" si="47"/>
        <v>0</v>
      </c>
      <c r="D465" s="102" t="e">
        <f t="shared" si="42"/>
        <v>#NUM!</v>
      </c>
      <c r="E465" s="102">
        <f t="shared" si="43"/>
        <v>0</v>
      </c>
      <c r="F465" s="102" t="e">
        <f t="shared" si="44"/>
        <v>#NUM!</v>
      </c>
      <c r="G465" s="102">
        <f t="shared" si="45"/>
        <v>0</v>
      </c>
    </row>
    <row r="466" spans="1:7">
      <c r="A466" s="102">
        <v>459</v>
      </c>
      <c r="B466" s="102" t="e">
        <f t="shared" si="46"/>
        <v>#NUM!</v>
      </c>
      <c r="C466" s="102">
        <f t="shared" si="47"/>
        <v>0</v>
      </c>
      <c r="D466" s="102" t="e">
        <f t="shared" si="42"/>
        <v>#NUM!</v>
      </c>
      <c r="E466" s="102">
        <f t="shared" si="43"/>
        <v>0</v>
      </c>
      <c r="F466" s="102" t="e">
        <f t="shared" si="44"/>
        <v>#NUM!</v>
      </c>
      <c r="G466" s="102">
        <f t="shared" si="45"/>
        <v>0</v>
      </c>
    </row>
    <row r="467" spans="1:7">
      <c r="A467" s="102">
        <v>460</v>
      </c>
      <c r="B467" s="102" t="e">
        <f t="shared" si="46"/>
        <v>#NUM!</v>
      </c>
      <c r="C467" s="102">
        <f t="shared" si="47"/>
        <v>0</v>
      </c>
      <c r="D467" s="102" t="e">
        <f t="shared" si="42"/>
        <v>#NUM!</v>
      </c>
      <c r="E467" s="102">
        <f t="shared" si="43"/>
        <v>0</v>
      </c>
      <c r="F467" s="102" t="e">
        <f t="shared" si="44"/>
        <v>#NUM!</v>
      </c>
      <c r="G467" s="102">
        <f t="shared" si="45"/>
        <v>0</v>
      </c>
    </row>
    <row r="468" spans="1:7">
      <c r="A468" s="102">
        <v>461</v>
      </c>
      <c r="B468" s="102" t="e">
        <f t="shared" si="46"/>
        <v>#NUM!</v>
      </c>
      <c r="C468" s="102">
        <f t="shared" si="47"/>
        <v>0</v>
      </c>
      <c r="D468" s="102" t="e">
        <f t="shared" si="42"/>
        <v>#NUM!</v>
      </c>
      <c r="E468" s="102">
        <f t="shared" si="43"/>
        <v>0</v>
      </c>
      <c r="F468" s="102" t="e">
        <f t="shared" si="44"/>
        <v>#NUM!</v>
      </c>
      <c r="G468" s="102">
        <f t="shared" si="45"/>
        <v>0</v>
      </c>
    </row>
    <row r="469" spans="1:7">
      <c r="A469" s="102">
        <v>462</v>
      </c>
      <c r="B469" s="102" t="e">
        <f t="shared" si="46"/>
        <v>#NUM!</v>
      </c>
      <c r="C469" s="102">
        <f t="shared" si="47"/>
        <v>0</v>
      </c>
      <c r="D469" s="102" t="e">
        <f t="shared" si="42"/>
        <v>#NUM!</v>
      </c>
      <c r="E469" s="102">
        <f t="shared" si="43"/>
        <v>0</v>
      </c>
      <c r="F469" s="102" t="e">
        <f t="shared" si="44"/>
        <v>#NUM!</v>
      </c>
      <c r="G469" s="102">
        <f t="shared" si="45"/>
        <v>0</v>
      </c>
    </row>
    <row r="470" spans="1:7">
      <c r="A470" s="102">
        <v>463</v>
      </c>
      <c r="B470" s="102" t="e">
        <f t="shared" si="46"/>
        <v>#NUM!</v>
      </c>
      <c r="C470" s="102">
        <f t="shared" si="47"/>
        <v>0</v>
      </c>
      <c r="D470" s="102" t="e">
        <f t="shared" si="42"/>
        <v>#NUM!</v>
      </c>
      <c r="E470" s="102">
        <f t="shared" si="43"/>
        <v>0</v>
      </c>
      <c r="F470" s="102" t="e">
        <f t="shared" si="44"/>
        <v>#NUM!</v>
      </c>
      <c r="G470" s="102">
        <f t="shared" si="45"/>
        <v>0</v>
      </c>
    </row>
    <row r="471" spans="1:7">
      <c r="A471" s="102">
        <v>464</v>
      </c>
      <c r="B471" s="102" t="e">
        <f t="shared" si="46"/>
        <v>#NUM!</v>
      </c>
      <c r="C471" s="102">
        <f t="shared" si="47"/>
        <v>0</v>
      </c>
      <c r="D471" s="102" t="e">
        <f t="shared" si="42"/>
        <v>#NUM!</v>
      </c>
      <c r="E471" s="102">
        <f t="shared" si="43"/>
        <v>0</v>
      </c>
      <c r="F471" s="102" t="e">
        <f t="shared" si="44"/>
        <v>#NUM!</v>
      </c>
      <c r="G471" s="102">
        <f t="shared" si="45"/>
        <v>0</v>
      </c>
    </row>
    <row r="472" spans="1:7">
      <c r="A472" s="102">
        <v>465</v>
      </c>
      <c r="B472" s="102" t="e">
        <f t="shared" si="46"/>
        <v>#NUM!</v>
      </c>
      <c r="C472" s="102">
        <f t="shared" si="47"/>
        <v>0</v>
      </c>
      <c r="D472" s="102" t="e">
        <f t="shared" si="42"/>
        <v>#NUM!</v>
      </c>
      <c r="E472" s="102">
        <f t="shared" si="43"/>
        <v>0</v>
      </c>
      <c r="F472" s="102" t="e">
        <f t="shared" si="44"/>
        <v>#NUM!</v>
      </c>
      <c r="G472" s="102">
        <f t="shared" si="45"/>
        <v>0</v>
      </c>
    </row>
    <row r="473" spans="1:7">
      <c r="A473" s="102">
        <v>466</v>
      </c>
      <c r="B473" s="102" t="e">
        <f t="shared" si="46"/>
        <v>#NUM!</v>
      </c>
      <c r="C473" s="102">
        <f t="shared" si="47"/>
        <v>0</v>
      </c>
      <c r="D473" s="102" t="e">
        <f t="shared" si="42"/>
        <v>#NUM!</v>
      </c>
      <c r="E473" s="102">
        <f t="shared" si="43"/>
        <v>0</v>
      </c>
      <c r="F473" s="102" t="e">
        <f t="shared" si="44"/>
        <v>#NUM!</v>
      </c>
      <c r="G473" s="102">
        <f t="shared" si="45"/>
        <v>0</v>
      </c>
    </row>
    <row r="474" spans="1:7">
      <c r="A474" s="102">
        <v>467</v>
      </c>
      <c r="B474" s="102" t="e">
        <f t="shared" si="46"/>
        <v>#NUM!</v>
      </c>
      <c r="C474" s="102">
        <f t="shared" si="47"/>
        <v>0</v>
      </c>
      <c r="D474" s="102" t="e">
        <f t="shared" si="42"/>
        <v>#NUM!</v>
      </c>
      <c r="E474" s="102">
        <f t="shared" si="43"/>
        <v>0</v>
      </c>
      <c r="F474" s="102" t="e">
        <f t="shared" si="44"/>
        <v>#NUM!</v>
      </c>
      <c r="G474" s="102">
        <f t="shared" si="45"/>
        <v>0</v>
      </c>
    </row>
    <row r="475" spans="1:7">
      <c r="A475" s="102">
        <v>468</v>
      </c>
      <c r="B475" s="102" t="e">
        <f t="shared" si="46"/>
        <v>#NUM!</v>
      </c>
      <c r="C475" s="102">
        <f t="shared" si="47"/>
        <v>0</v>
      </c>
      <c r="D475" s="102" t="e">
        <f t="shared" si="42"/>
        <v>#NUM!</v>
      </c>
      <c r="E475" s="102">
        <f t="shared" si="43"/>
        <v>0</v>
      </c>
      <c r="F475" s="102" t="e">
        <f t="shared" si="44"/>
        <v>#NUM!</v>
      </c>
      <c r="G475" s="102">
        <f t="shared" si="45"/>
        <v>0</v>
      </c>
    </row>
    <row r="476" spans="1:7">
      <c r="A476" s="102">
        <v>469</v>
      </c>
      <c r="B476" s="102" t="e">
        <f t="shared" si="46"/>
        <v>#NUM!</v>
      </c>
      <c r="C476" s="102">
        <f t="shared" si="47"/>
        <v>0</v>
      </c>
      <c r="D476" s="102" t="e">
        <f t="shared" si="42"/>
        <v>#NUM!</v>
      </c>
      <c r="E476" s="102">
        <f t="shared" si="43"/>
        <v>0</v>
      </c>
      <c r="F476" s="102" t="e">
        <f t="shared" si="44"/>
        <v>#NUM!</v>
      </c>
      <c r="G476" s="102">
        <f t="shared" si="45"/>
        <v>0</v>
      </c>
    </row>
    <row r="477" spans="1:7">
      <c r="A477" s="102">
        <v>470</v>
      </c>
      <c r="B477" s="102" t="e">
        <f t="shared" si="46"/>
        <v>#NUM!</v>
      </c>
      <c r="C477" s="102">
        <f t="shared" si="47"/>
        <v>0</v>
      </c>
      <c r="D477" s="102" t="e">
        <f t="shared" si="42"/>
        <v>#NUM!</v>
      </c>
      <c r="E477" s="102">
        <f t="shared" si="43"/>
        <v>0</v>
      </c>
      <c r="F477" s="102" t="e">
        <f t="shared" si="44"/>
        <v>#NUM!</v>
      </c>
      <c r="G477" s="102">
        <f t="shared" si="45"/>
        <v>0</v>
      </c>
    </row>
    <row r="478" spans="1:7">
      <c r="A478" s="102">
        <v>471</v>
      </c>
      <c r="B478" s="102" t="e">
        <f t="shared" si="46"/>
        <v>#NUM!</v>
      </c>
      <c r="C478" s="102">
        <f t="shared" si="47"/>
        <v>0</v>
      </c>
      <c r="D478" s="102" t="e">
        <f t="shared" si="42"/>
        <v>#NUM!</v>
      </c>
      <c r="E478" s="102">
        <f t="shared" si="43"/>
        <v>0</v>
      </c>
      <c r="F478" s="102" t="e">
        <f t="shared" si="44"/>
        <v>#NUM!</v>
      </c>
      <c r="G478" s="102">
        <f t="shared" si="45"/>
        <v>0</v>
      </c>
    </row>
    <row r="479" spans="1:7">
      <c r="A479" s="102">
        <v>472</v>
      </c>
      <c r="B479" s="102" t="e">
        <f t="shared" si="46"/>
        <v>#NUM!</v>
      </c>
      <c r="C479" s="102">
        <f t="shared" si="47"/>
        <v>0</v>
      </c>
      <c r="D479" s="102" t="e">
        <f t="shared" si="42"/>
        <v>#NUM!</v>
      </c>
      <c r="E479" s="102">
        <f t="shared" si="43"/>
        <v>0</v>
      </c>
      <c r="F479" s="102" t="e">
        <f t="shared" si="44"/>
        <v>#NUM!</v>
      </c>
      <c r="G479" s="102">
        <f t="shared" si="45"/>
        <v>0</v>
      </c>
    </row>
    <row r="480" spans="1:7">
      <c r="A480" s="102">
        <v>473</v>
      </c>
      <c r="B480" s="102" t="e">
        <f t="shared" si="46"/>
        <v>#NUM!</v>
      </c>
      <c r="C480" s="102">
        <f t="shared" si="47"/>
        <v>0</v>
      </c>
      <c r="D480" s="102" t="e">
        <f t="shared" si="42"/>
        <v>#NUM!</v>
      </c>
      <c r="E480" s="102">
        <f t="shared" si="43"/>
        <v>0</v>
      </c>
      <c r="F480" s="102" t="e">
        <f t="shared" si="44"/>
        <v>#NUM!</v>
      </c>
      <c r="G480" s="102">
        <f t="shared" si="45"/>
        <v>0</v>
      </c>
    </row>
    <row r="481" spans="1:7">
      <c r="A481" s="102">
        <v>474</v>
      </c>
      <c r="B481" s="102" t="e">
        <f t="shared" si="46"/>
        <v>#NUM!</v>
      </c>
      <c r="C481" s="102">
        <f t="shared" si="47"/>
        <v>0</v>
      </c>
      <c r="D481" s="102" t="e">
        <f t="shared" si="42"/>
        <v>#NUM!</v>
      </c>
      <c r="E481" s="102">
        <f t="shared" si="43"/>
        <v>0</v>
      </c>
      <c r="F481" s="102" t="e">
        <f t="shared" si="44"/>
        <v>#NUM!</v>
      </c>
      <c r="G481" s="102">
        <f t="shared" si="45"/>
        <v>0</v>
      </c>
    </row>
    <row r="482" spans="1:7">
      <c r="A482" s="102">
        <v>475</v>
      </c>
      <c r="B482" s="102" t="e">
        <f t="shared" si="46"/>
        <v>#NUM!</v>
      </c>
      <c r="C482" s="102">
        <f t="shared" si="47"/>
        <v>0</v>
      </c>
      <c r="D482" s="102" t="e">
        <f t="shared" si="42"/>
        <v>#NUM!</v>
      </c>
      <c r="E482" s="102">
        <f t="shared" si="43"/>
        <v>0</v>
      </c>
      <c r="F482" s="102" t="e">
        <f t="shared" si="44"/>
        <v>#NUM!</v>
      </c>
      <c r="G482" s="102">
        <f t="shared" si="45"/>
        <v>0</v>
      </c>
    </row>
    <row r="483" spans="1:7">
      <c r="A483" s="102">
        <v>476</v>
      </c>
      <c r="B483" s="102" t="e">
        <f t="shared" si="46"/>
        <v>#NUM!</v>
      </c>
      <c r="C483" s="102">
        <f t="shared" si="47"/>
        <v>0</v>
      </c>
      <c r="D483" s="102" t="e">
        <f t="shared" si="42"/>
        <v>#NUM!</v>
      </c>
      <c r="E483" s="102">
        <f t="shared" si="43"/>
        <v>0</v>
      </c>
      <c r="F483" s="102" t="e">
        <f t="shared" si="44"/>
        <v>#NUM!</v>
      </c>
      <c r="G483" s="102">
        <f t="shared" si="45"/>
        <v>0</v>
      </c>
    </row>
    <row r="484" spans="1:7">
      <c r="A484" s="102">
        <v>477</v>
      </c>
      <c r="B484" s="102" t="e">
        <f t="shared" si="46"/>
        <v>#NUM!</v>
      </c>
      <c r="C484" s="102">
        <f t="shared" si="47"/>
        <v>0</v>
      </c>
      <c r="D484" s="102" t="e">
        <f t="shared" si="42"/>
        <v>#NUM!</v>
      </c>
      <c r="E484" s="102">
        <f t="shared" si="43"/>
        <v>0</v>
      </c>
      <c r="F484" s="102" t="e">
        <f t="shared" si="44"/>
        <v>#NUM!</v>
      </c>
      <c r="G484" s="102">
        <f t="shared" si="45"/>
        <v>0</v>
      </c>
    </row>
    <row r="485" spans="1:7">
      <c r="A485" s="102">
        <v>478</v>
      </c>
      <c r="B485" s="102" t="e">
        <f t="shared" si="46"/>
        <v>#NUM!</v>
      </c>
      <c r="C485" s="102">
        <f t="shared" si="47"/>
        <v>0</v>
      </c>
      <c r="D485" s="102" t="e">
        <f t="shared" si="42"/>
        <v>#NUM!</v>
      </c>
      <c r="E485" s="102">
        <f t="shared" si="43"/>
        <v>0</v>
      </c>
      <c r="F485" s="102" t="e">
        <f t="shared" si="44"/>
        <v>#NUM!</v>
      </c>
      <c r="G485" s="102">
        <f t="shared" si="45"/>
        <v>0</v>
      </c>
    </row>
    <row r="486" spans="1:7">
      <c r="A486" s="102">
        <v>479</v>
      </c>
      <c r="B486" s="102" t="e">
        <f t="shared" si="46"/>
        <v>#NUM!</v>
      </c>
      <c r="C486" s="102">
        <f t="shared" si="47"/>
        <v>0</v>
      </c>
      <c r="D486" s="102" t="e">
        <f t="shared" si="42"/>
        <v>#NUM!</v>
      </c>
      <c r="E486" s="102">
        <f t="shared" si="43"/>
        <v>0</v>
      </c>
      <c r="F486" s="102" t="e">
        <f t="shared" si="44"/>
        <v>#NUM!</v>
      </c>
      <c r="G486" s="102">
        <f t="shared" si="45"/>
        <v>0</v>
      </c>
    </row>
    <row r="487" spans="1:7">
      <c r="A487" s="102">
        <v>480</v>
      </c>
      <c r="B487" s="102" t="e">
        <f t="shared" si="46"/>
        <v>#NUM!</v>
      </c>
      <c r="C487" s="102">
        <f t="shared" si="47"/>
        <v>0</v>
      </c>
      <c r="D487" s="102" t="e">
        <f t="shared" si="42"/>
        <v>#NUM!</v>
      </c>
      <c r="E487" s="102">
        <f t="shared" si="43"/>
        <v>0</v>
      </c>
      <c r="F487" s="102" t="e">
        <f t="shared" si="44"/>
        <v>#NUM!</v>
      </c>
      <c r="G487" s="102">
        <f t="shared" si="45"/>
        <v>0</v>
      </c>
    </row>
    <row r="488" spans="1:7">
      <c r="A488" s="102">
        <v>481</v>
      </c>
      <c r="B488" s="102" t="e">
        <f t="shared" si="46"/>
        <v>#NUM!</v>
      </c>
      <c r="C488" s="102">
        <f t="shared" si="47"/>
        <v>0</v>
      </c>
      <c r="D488" s="102" t="e">
        <f t="shared" si="42"/>
        <v>#NUM!</v>
      </c>
      <c r="E488" s="102">
        <f t="shared" si="43"/>
        <v>0</v>
      </c>
      <c r="F488" s="102" t="e">
        <f t="shared" si="44"/>
        <v>#NUM!</v>
      </c>
      <c r="G488" s="102">
        <f t="shared" si="45"/>
        <v>0</v>
      </c>
    </row>
    <row r="489" spans="1:7">
      <c r="A489" s="102">
        <v>482</v>
      </c>
      <c r="B489" s="102" t="e">
        <f t="shared" si="46"/>
        <v>#NUM!</v>
      </c>
      <c r="C489" s="102">
        <f t="shared" si="47"/>
        <v>0</v>
      </c>
      <c r="D489" s="102" t="e">
        <f t="shared" si="42"/>
        <v>#NUM!</v>
      </c>
      <c r="E489" s="102">
        <f t="shared" si="43"/>
        <v>0</v>
      </c>
      <c r="F489" s="102" t="e">
        <f t="shared" si="44"/>
        <v>#NUM!</v>
      </c>
      <c r="G489" s="102">
        <f t="shared" si="45"/>
        <v>0</v>
      </c>
    </row>
    <row r="490" spans="1:7">
      <c r="A490" s="102">
        <v>483</v>
      </c>
      <c r="B490" s="102" t="e">
        <f t="shared" si="46"/>
        <v>#NUM!</v>
      </c>
      <c r="C490" s="102">
        <f t="shared" si="47"/>
        <v>0</v>
      </c>
      <c r="D490" s="102" t="e">
        <f t="shared" si="42"/>
        <v>#NUM!</v>
      </c>
      <c r="E490" s="102">
        <f t="shared" si="43"/>
        <v>0</v>
      </c>
      <c r="F490" s="102" t="e">
        <f t="shared" si="44"/>
        <v>#NUM!</v>
      </c>
      <c r="G490" s="102">
        <f t="shared" si="45"/>
        <v>0</v>
      </c>
    </row>
    <row r="491" spans="1:7">
      <c r="A491" s="102">
        <v>484</v>
      </c>
      <c r="B491" s="102" t="e">
        <f t="shared" si="46"/>
        <v>#NUM!</v>
      </c>
      <c r="C491" s="102">
        <f t="shared" si="47"/>
        <v>0</v>
      </c>
      <c r="D491" s="102" t="e">
        <f t="shared" si="42"/>
        <v>#NUM!</v>
      </c>
      <c r="E491" s="102">
        <f t="shared" si="43"/>
        <v>0</v>
      </c>
      <c r="F491" s="102" t="e">
        <f t="shared" si="44"/>
        <v>#NUM!</v>
      </c>
      <c r="G491" s="102">
        <f t="shared" si="45"/>
        <v>0</v>
      </c>
    </row>
    <row r="492" spans="1:7">
      <c r="A492" s="102">
        <v>485</v>
      </c>
      <c r="B492" s="102" t="e">
        <f t="shared" si="46"/>
        <v>#NUM!</v>
      </c>
      <c r="C492" s="102">
        <f t="shared" si="47"/>
        <v>0</v>
      </c>
      <c r="D492" s="102" t="e">
        <f t="shared" si="42"/>
        <v>#NUM!</v>
      </c>
      <c r="E492" s="102">
        <f t="shared" si="43"/>
        <v>0</v>
      </c>
      <c r="F492" s="102" t="e">
        <f t="shared" si="44"/>
        <v>#NUM!</v>
      </c>
      <c r="G492" s="102">
        <f t="shared" si="45"/>
        <v>0</v>
      </c>
    </row>
    <row r="493" spans="1:7">
      <c r="A493" s="102">
        <v>486</v>
      </c>
      <c r="B493" s="102" t="e">
        <f t="shared" si="46"/>
        <v>#NUM!</v>
      </c>
      <c r="C493" s="102">
        <f t="shared" si="47"/>
        <v>0</v>
      </c>
      <c r="D493" s="102" t="e">
        <f t="shared" si="42"/>
        <v>#NUM!</v>
      </c>
      <c r="E493" s="102">
        <f t="shared" si="43"/>
        <v>0</v>
      </c>
      <c r="F493" s="102" t="e">
        <f t="shared" si="44"/>
        <v>#NUM!</v>
      </c>
      <c r="G493" s="102">
        <f t="shared" si="45"/>
        <v>0</v>
      </c>
    </row>
    <row r="494" spans="1:7">
      <c r="A494" s="102">
        <v>487</v>
      </c>
      <c r="B494" s="102" t="e">
        <f t="shared" si="46"/>
        <v>#NUM!</v>
      </c>
      <c r="C494" s="102">
        <f t="shared" si="47"/>
        <v>0</v>
      </c>
      <c r="D494" s="102" t="e">
        <f t="shared" si="42"/>
        <v>#NUM!</v>
      </c>
      <c r="E494" s="102">
        <f t="shared" si="43"/>
        <v>0</v>
      </c>
      <c r="F494" s="102" t="e">
        <f t="shared" si="44"/>
        <v>#NUM!</v>
      </c>
      <c r="G494" s="102">
        <f t="shared" si="45"/>
        <v>0</v>
      </c>
    </row>
    <row r="495" spans="1:7">
      <c r="A495" s="102">
        <v>488</v>
      </c>
      <c r="B495" s="102" t="e">
        <f t="shared" si="46"/>
        <v>#NUM!</v>
      </c>
      <c r="C495" s="102">
        <f t="shared" si="47"/>
        <v>0</v>
      </c>
      <c r="D495" s="102" t="e">
        <f t="shared" si="42"/>
        <v>#NUM!</v>
      </c>
      <c r="E495" s="102">
        <f t="shared" si="43"/>
        <v>0</v>
      </c>
      <c r="F495" s="102" t="e">
        <f t="shared" si="44"/>
        <v>#NUM!</v>
      </c>
      <c r="G495" s="102">
        <f t="shared" si="45"/>
        <v>0</v>
      </c>
    </row>
    <row r="496" spans="1:7">
      <c r="A496" s="102">
        <v>489</v>
      </c>
      <c r="B496" s="102" t="e">
        <f t="shared" si="46"/>
        <v>#NUM!</v>
      </c>
      <c r="C496" s="102">
        <f t="shared" si="47"/>
        <v>0</v>
      </c>
      <c r="D496" s="102" t="e">
        <f t="shared" si="42"/>
        <v>#NUM!</v>
      </c>
      <c r="E496" s="102">
        <f t="shared" si="43"/>
        <v>0</v>
      </c>
      <c r="F496" s="102" t="e">
        <f t="shared" si="44"/>
        <v>#NUM!</v>
      </c>
      <c r="G496" s="102">
        <f t="shared" si="45"/>
        <v>0</v>
      </c>
    </row>
    <row r="497" spans="1:7">
      <c r="A497" s="102">
        <v>490</v>
      </c>
      <c r="B497" s="102" t="e">
        <f t="shared" si="46"/>
        <v>#NUM!</v>
      </c>
      <c r="C497" s="102">
        <f t="shared" si="47"/>
        <v>0</v>
      </c>
      <c r="D497" s="102" t="e">
        <f t="shared" si="42"/>
        <v>#NUM!</v>
      </c>
      <c r="E497" s="102">
        <f t="shared" si="43"/>
        <v>0</v>
      </c>
      <c r="F497" s="102" t="e">
        <f t="shared" si="44"/>
        <v>#NUM!</v>
      </c>
      <c r="G497" s="102">
        <f t="shared" si="45"/>
        <v>0</v>
      </c>
    </row>
    <row r="498" spans="1:7">
      <c r="A498" s="102">
        <v>491</v>
      </c>
      <c r="B498" s="102" t="e">
        <f t="shared" si="46"/>
        <v>#NUM!</v>
      </c>
      <c r="C498" s="102">
        <f t="shared" si="47"/>
        <v>0</v>
      </c>
      <c r="D498" s="102" t="e">
        <f t="shared" si="42"/>
        <v>#NUM!</v>
      </c>
      <c r="E498" s="102">
        <f t="shared" si="43"/>
        <v>0</v>
      </c>
      <c r="F498" s="102" t="e">
        <f t="shared" si="44"/>
        <v>#NUM!</v>
      </c>
      <c r="G498" s="102">
        <f t="shared" si="45"/>
        <v>0</v>
      </c>
    </row>
    <row r="499" spans="1:7">
      <c r="A499" s="102">
        <v>492</v>
      </c>
      <c r="B499" s="102" t="e">
        <f t="shared" si="46"/>
        <v>#NUM!</v>
      </c>
      <c r="C499" s="102">
        <f t="shared" si="47"/>
        <v>0</v>
      </c>
      <c r="D499" s="102" t="e">
        <f t="shared" si="42"/>
        <v>#NUM!</v>
      </c>
      <c r="E499" s="102">
        <f t="shared" si="43"/>
        <v>0</v>
      </c>
      <c r="F499" s="102" t="e">
        <f t="shared" si="44"/>
        <v>#NUM!</v>
      </c>
      <c r="G499" s="102">
        <f t="shared" si="45"/>
        <v>0</v>
      </c>
    </row>
    <row r="500" spans="1:7">
      <c r="A500" s="102">
        <v>493</v>
      </c>
      <c r="B500" s="102" t="e">
        <f t="shared" si="46"/>
        <v>#NUM!</v>
      </c>
      <c r="C500" s="102">
        <f t="shared" si="47"/>
        <v>0</v>
      </c>
      <c r="D500" s="102" t="e">
        <f t="shared" si="42"/>
        <v>#NUM!</v>
      </c>
      <c r="E500" s="102">
        <f t="shared" si="43"/>
        <v>0</v>
      </c>
      <c r="F500" s="102" t="e">
        <f t="shared" si="44"/>
        <v>#NUM!</v>
      </c>
      <c r="G500" s="102">
        <f t="shared" si="45"/>
        <v>0</v>
      </c>
    </row>
    <row r="501" spans="1:7">
      <c r="A501" s="102">
        <v>494</v>
      </c>
      <c r="B501" s="102" t="e">
        <f t="shared" si="46"/>
        <v>#NUM!</v>
      </c>
      <c r="C501" s="102">
        <f t="shared" si="47"/>
        <v>0</v>
      </c>
      <c r="D501" s="102" t="e">
        <f t="shared" si="42"/>
        <v>#NUM!</v>
      </c>
      <c r="E501" s="102">
        <f t="shared" si="43"/>
        <v>0</v>
      </c>
      <c r="F501" s="102" t="e">
        <f t="shared" si="44"/>
        <v>#NUM!</v>
      </c>
      <c r="G501" s="102">
        <f t="shared" si="45"/>
        <v>0</v>
      </c>
    </row>
    <row r="502" spans="1:7">
      <c r="A502" s="102">
        <v>495</v>
      </c>
      <c r="B502" s="102" t="e">
        <f t="shared" si="46"/>
        <v>#NUM!</v>
      </c>
      <c r="C502" s="102">
        <f t="shared" si="47"/>
        <v>0</v>
      </c>
      <c r="D502" s="102" t="e">
        <f t="shared" si="42"/>
        <v>#NUM!</v>
      </c>
      <c r="E502" s="102">
        <f t="shared" si="43"/>
        <v>0</v>
      </c>
      <c r="F502" s="102" t="e">
        <f t="shared" si="44"/>
        <v>#NUM!</v>
      </c>
      <c r="G502" s="102">
        <f t="shared" si="45"/>
        <v>0</v>
      </c>
    </row>
    <row r="503" spans="1:7">
      <c r="A503" s="102">
        <v>496</v>
      </c>
      <c r="B503" s="102" t="e">
        <f t="shared" si="46"/>
        <v>#NUM!</v>
      </c>
      <c r="C503" s="102">
        <f t="shared" si="47"/>
        <v>0</v>
      </c>
      <c r="D503" s="102" t="e">
        <f t="shared" si="42"/>
        <v>#NUM!</v>
      </c>
      <c r="E503" s="102">
        <f t="shared" si="43"/>
        <v>0</v>
      </c>
      <c r="F503" s="102" t="e">
        <f t="shared" si="44"/>
        <v>#NUM!</v>
      </c>
      <c r="G503" s="102">
        <f t="shared" si="45"/>
        <v>0</v>
      </c>
    </row>
    <row r="504" spans="1:7">
      <c r="A504" s="102">
        <v>497</v>
      </c>
      <c r="B504" s="102" t="e">
        <f t="shared" si="46"/>
        <v>#NUM!</v>
      </c>
      <c r="C504" s="102">
        <f t="shared" si="47"/>
        <v>0</v>
      </c>
      <c r="D504" s="102" t="e">
        <f t="shared" si="42"/>
        <v>#NUM!</v>
      </c>
      <c r="E504" s="102">
        <f t="shared" si="43"/>
        <v>0</v>
      </c>
      <c r="F504" s="102" t="e">
        <f t="shared" si="44"/>
        <v>#NUM!</v>
      </c>
      <c r="G504" s="102">
        <f t="shared" si="45"/>
        <v>0</v>
      </c>
    </row>
    <row r="505" spans="1:7">
      <c r="A505" s="102">
        <v>498</v>
      </c>
      <c r="B505" s="102" t="e">
        <f t="shared" si="46"/>
        <v>#NUM!</v>
      </c>
      <c r="C505" s="102">
        <f t="shared" si="47"/>
        <v>0</v>
      </c>
      <c r="D505" s="102" t="e">
        <f t="shared" si="42"/>
        <v>#NUM!</v>
      </c>
      <c r="E505" s="102">
        <f t="shared" si="43"/>
        <v>0</v>
      </c>
      <c r="F505" s="102" t="e">
        <f t="shared" si="44"/>
        <v>#NUM!</v>
      </c>
      <c r="G505" s="102">
        <f t="shared" si="45"/>
        <v>0</v>
      </c>
    </row>
    <row r="506" spans="1:7">
      <c r="A506" s="102">
        <v>499</v>
      </c>
      <c r="B506" s="102" t="e">
        <f t="shared" si="46"/>
        <v>#NUM!</v>
      </c>
      <c r="C506" s="102">
        <f t="shared" si="47"/>
        <v>0</v>
      </c>
      <c r="D506" s="102" t="e">
        <f t="shared" si="42"/>
        <v>#NUM!</v>
      </c>
      <c r="E506" s="102">
        <f t="shared" si="43"/>
        <v>0</v>
      </c>
      <c r="F506" s="102" t="e">
        <f t="shared" si="44"/>
        <v>#NUM!</v>
      </c>
      <c r="G506" s="102">
        <f t="shared" si="45"/>
        <v>0</v>
      </c>
    </row>
    <row r="507" spans="1:7">
      <c r="A507" s="102">
        <v>500</v>
      </c>
      <c r="B507" s="102" t="e">
        <f t="shared" si="46"/>
        <v>#NUM!</v>
      </c>
      <c r="C507" s="102">
        <f t="shared" si="47"/>
        <v>0</v>
      </c>
      <c r="D507" s="102" t="e">
        <f t="shared" si="42"/>
        <v>#NUM!</v>
      </c>
      <c r="E507" s="102">
        <f t="shared" si="43"/>
        <v>0</v>
      </c>
      <c r="F507" s="102" t="e">
        <f t="shared" si="44"/>
        <v>#NUM!</v>
      </c>
      <c r="G507" s="102">
        <f t="shared" si="45"/>
        <v>0</v>
      </c>
    </row>
    <row r="508" spans="1:7">
      <c r="A508" s="102">
        <v>501</v>
      </c>
      <c r="B508" s="102" t="e">
        <f t="shared" si="46"/>
        <v>#NUM!</v>
      </c>
      <c r="C508" s="102">
        <f t="shared" si="47"/>
        <v>0</v>
      </c>
      <c r="D508" s="102" t="e">
        <f t="shared" si="42"/>
        <v>#NUM!</v>
      </c>
      <c r="E508" s="102">
        <f t="shared" si="43"/>
        <v>0</v>
      </c>
      <c r="F508" s="102" t="e">
        <f t="shared" si="44"/>
        <v>#NUM!</v>
      </c>
      <c r="G508" s="102">
        <f t="shared" si="45"/>
        <v>0</v>
      </c>
    </row>
    <row r="509" spans="1:7">
      <c r="A509" s="102">
        <v>502</v>
      </c>
      <c r="B509" s="102" t="e">
        <f t="shared" si="46"/>
        <v>#NUM!</v>
      </c>
      <c r="C509" s="102">
        <f t="shared" si="47"/>
        <v>0</v>
      </c>
      <c r="D509" s="102" t="e">
        <f t="shared" si="42"/>
        <v>#NUM!</v>
      </c>
      <c r="E509" s="102">
        <f t="shared" si="43"/>
        <v>0</v>
      </c>
      <c r="F509" s="102" t="e">
        <f t="shared" si="44"/>
        <v>#NUM!</v>
      </c>
      <c r="G509" s="102">
        <f t="shared" si="45"/>
        <v>0</v>
      </c>
    </row>
    <row r="510" spans="1:7">
      <c r="A510" s="102">
        <v>503</v>
      </c>
      <c r="B510" s="102" t="e">
        <f t="shared" si="46"/>
        <v>#NUM!</v>
      </c>
      <c r="C510" s="102">
        <f t="shared" si="47"/>
        <v>0</v>
      </c>
      <c r="D510" s="102" t="e">
        <f t="shared" si="42"/>
        <v>#NUM!</v>
      </c>
      <c r="E510" s="102">
        <f t="shared" si="43"/>
        <v>0</v>
      </c>
      <c r="F510" s="102" t="e">
        <f t="shared" si="44"/>
        <v>#NUM!</v>
      </c>
      <c r="G510" s="102">
        <f t="shared" si="45"/>
        <v>0</v>
      </c>
    </row>
    <row r="511" spans="1:7">
      <c r="A511" s="102">
        <v>504</v>
      </c>
      <c r="B511" s="102" t="e">
        <f t="shared" si="46"/>
        <v>#NUM!</v>
      </c>
      <c r="C511" s="102">
        <f t="shared" si="47"/>
        <v>0</v>
      </c>
      <c r="D511" s="102" t="e">
        <f t="shared" si="42"/>
        <v>#NUM!</v>
      </c>
      <c r="E511" s="102">
        <f t="shared" si="43"/>
        <v>0</v>
      </c>
      <c r="F511" s="102" t="e">
        <f t="shared" si="44"/>
        <v>#NUM!</v>
      </c>
      <c r="G511" s="102">
        <f t="shared" si="45"/>
        <v>0</v>
      </c>
    </row>
    <row r="512" spans="1:7">
      <c r="A512" s="102">
        <v>505</v>
      </c>
      <c r="B512" s="102" t="e">
        <f t="shared" si="46"/>
        <v>#NUM!</v>
      </c>
      <c r="C512" s="102">
        <f t="shared" si="47"/>
        <v>0</v>
      </c>
      <c r="D512" s="102" t="e">
        <f t="shared" si="42"/>
        <v>#NUM!</v>
      </c>
      <c r="E512" s="102">
        <f t="shared" si="43"/>
        <v>0</v>
      </c>
      <c r="F512" s="102" t="e">
        <f t="shared" si="44"/>
        <v>#NUM!</v>
      </c>
      <c r="G512" s="102">
        <f t="shared" si="45"/>
        <v>0</v>
      </c>
    </row>
    <row r="513" spans="1:7">
      <c r="A513" s="102">
        <v>506</v>
      </c>
      <c r="B513" s="102" t="e">
        <f t="shared" si="46"/>
        <v>#NUM!</v>
      </c>
      <c r="C513" s="102">
        <f t="shared" si="47"/>
        <v>0</v>
      </c>
      <c r="D513" s="102" t="e">
        <f t="shared" si="42"/>
        <v>#NUM!</v>
      </c>
      <c r="E513" s="102">
        <f t="shared" si="43"/>
        <v>0</v>
      </c>
      <c r="F513" s="102" t="e">
        <f t="shared" si="44"/>
        <v>#NUM!</v>
      </c>
      <c r="G513" s="102">
        <f t="shared" si="45"/>
        <v>0</v>
      </c>
    </row>
    <row r="514" spans="1:7">
      <c r="A514" s="102">
        <v>507</v>
      </c>
      <c r="B514" s="102" t="e">
        <f t="shared" si="46"/>
        <v>#NUM!</v>
      </c>
      <c r="C514" s="102">
        <f t="shared" si="47"/>
        <v>0</v>
      </c>
      <c r="D514" s="102" t="e">
        <f t="shared" si="42"/>
        <v>#NUM!</v>
      </c>
      <c r="E514" s="102">
        <f t="shared" si="43"/>
        <v>0</v>
      </c>
      <c r="F514" s="102" t="e">
        <f t="shared" si="44"/>
        <v>#NUM!</v>
      </c>
      <c r="G514" s="102">
        <f t="shared" si="45"/>
        <v>0</v>
      </c>
    </row>
    <row r="515" spans="1:7">
      <c r="A515" s="102">
        <v>508</v>
      </c>
      <c r="B515" s="102" t="e">
        <f t="shared" si="46"/>
        <v>#NUM!</v>
      </c>
      <c r="C515" s="102">
        <f t="shared" si="47"/>
        <v>0</v>
      </c>
      <c r="D515" s="102" t="e">
        <f t="shared" si="42"/>
        <v>#NUM!</v>
      </c>
      <c r="E515" s="102">
        <f t="shared" si="43"/>
        <v>0</v>
      </c>
      <c r="F515" s="102" t="e">
        <f t="shared" si="44"/>
        <v>#NUM!</v>
      </c>
      <c r="G515" s="102">
        <f t="shared" si="45"/>
        <v>0</v>
      </c>
    </row>
    <row r="516" spans="1:7">
      <c r="A516" s="102">
        <v>509</v>
      </c>
      <c r="B516" s="102" t="e">
        <f t="shared" si="46"/>
        <v>#NUM!</v>
      </c>
      <c r="C516" s="102">
        <f t="shared" si="47"/>
        <v>0</v>
      </c>
      <c r="D516" s="102" t="e">
        <f t="shared" si="42"/>
        <v>#NUM!</v>
      </c>
      <c r="E516" s="102">
        <f t="shared" si="43"/>
        <v>0</v>
      </c>
      <c r="F516" s="102" t="e">
        <f t="shared" si="44"/>
        <v>#NUM!</v>
      </c>
      <c r="G516" s="102">
        <f t="shared" si="45"/>
        <v>0</v>
      </c>
    </row>
    <row r="517" spans="1:7">
      <c r="A517" s="102">
        <v>510</v>
      </c>
      <c r="B517" s="102" t="e">
        <f t="shared" si="46"/>
        <v>#NUM!</v>
      </c>
      <c r="C517" s="102">
        <f t="shared" si="47"/>
        <v>0</v>
      </c>
      <c r="D517" s="102" t="e">
        <f t="shared" si="42"/>
        <v>#NUM!</v>
      </c>
      <c r="E517" s="102">
        <f t="shared" si="43"/>
        <v>0</v>
      </c>
      <c r="F517" s="102" t="e">
        <f t="shared" si="44"/>
        <v>#NUM!</v>
      </c>
      <c r="G517" s="102">
        <f t="shared" si="45"/>
        <v>0</v>
      </c>
    </row>
    <row r="518" spans="1:7">
      <c r="A518" s="102">
        <v>511</v>
      </c>
      <c r="B518" s="102" t="e">
        <f t="shared" si="46"/>
        <v>#NUM!</v>
      </c>
      <c r="C518" s="102">
        <f t="shared" si="47"/>
        <v>0</v>
      </c>
      <c r="D518" s="102" t="e">
        <f t="shared" si="42"/>
        <v>#NUM!</v>
      </c>
      <c r="E518" s="102">
        <f t="shared" si="43"/>
        <v>0</v>
      </c>
      <c r="F518" s="102" t="e">
        <f t="shared" si="44"/>
        <v>#NUM!</v>
      </c>
      <c r="G518" s="102">
        <f t="shared" si="45"/>
        <v>0</v>
      </c>
    </row>
    <row r="519" spans="1:7">
      <c r="A519" s="102">
        <v>512</v>
      </c>
      <c r="B519" s="102" t="e">
        <f t="shared" si="46"/>
        <v>#NUM!</v>
      </c>
      <c r="C519" s="102">
        <f t="shared" si="47"/>
        <v>0</v>
      </c>
      <c r="D519" s="102" t="e">
        <f t="shared" ref="D519:D582" si="48">IF(D$5,BINOMDIST($A519,$A$2,D$4/100,FALSE),#N/A)</f>
        <v>#NUM!</v>
      </c>
      <c r="E519" s="102">
        <f t="shared" ref="E519:E582" si="49">IF(E$5,NORMDIST($A519,$A$2*D$4/100,SQRT($A$2*D$4/100*(1-D$4/100)),FALSE),#N/A)</f>
        <v>0</v>
      </c>
      <c r="F519" s="102" t="e">
        <f t="shared" ref="F519:F582" si="50">IF(F$5,BINOMDIST($A519,$A$2,F$4/100,FALSE),#N/A)</f>
        <v>#NUM!</v>
      </c>
      <c r="G519" s="102">
        <f t="shared" ref="G519:G582" si="51">IF(G$5,NORMDIST($A519,$A$2*F$4/100,SQRT($A$2*F$4/100*(1-F$4/100)),FALSE),#N/A)</f>
        <v>0</v>
      </c>
    </row>
    <row r="520" spans="1:7">
      <c r="A520" s="102">
        <v>513</v>
      </c>
      <c r="B520" s="102" t="e">
        <f t="shared" ref="B520:B583" si="52">IF(B$5,BINOMDIST($A520,$A$2,B$4/100,FALSE),#N/A)</f>
        <v>#NUM!</v>
      </c>
      <c r="C520" s="102">
        <f t="shared" ref="C520:C583" si="53">IF(C$5,NORMDIST($A520,$A$2*B$4/100,SQRT($A$2*B$4/100*(1-B$4/100)),FALSE),#N/A)</f>
        <v>0</v>
      </c>
      <c r="D520" s="102" t="e">
        <f t="shared" si="48"/>
        <v>#NUM!</v>
      </c>
      <c r="E520" s="102">
        <f t="shared" si="49"/>
        <v>0</v>
      </c>
      <c r="F520" s="102" t="e">
        <f t="shared" si="50"/>
        <v>#NUM!</v>
      </c>
      <c r="G520" s="102">
        <f t="shared" si="51"/>
        <v>0</v>
      </c>
    </row>
    <row r="521" spans="1:7">
      <c r="A521" s="102">
        <v>514</v>
      </c>
      <c r="B521" s="102" t="e">
        <f t="shared" si="52"/>
        <v>#NUM!</v>
      </c>
      <c r="C521" s="102">
        <f t="shared" si="53"/>
        <v>0</v>
      </c>
      <c r="D521" s="102" t="e">
        <f t="shared" si="48"/>
        <v>#NUM!</v>
      </c>
      <c r="E521" s="102">
        <f t="shared" si="49"/>
        <v>0</v>
      </c>
      <c r="F521" s="102" t="e">
        <f t="shared" si="50"/>
        <v>#NUM!</v>
      </c>
      <c r="G521" s="102">
        <f t="shared" si="51"/>
        <v>0</v>
      </c>
    </row>
    <row r="522" spans="1:7">
      <c r="A522" s="102">
        <v>515</v>
      </c>
      <c r="B522" s="102" t="e">
        <f t="shared" si="52"/>
        <v>#NUM!</v>
      </c>
      <c r="C522" s="102">
        <f t="shared" si="53"/>
        <v>0</v>
      </c>
      <c r="D522" s="102" t="e">
        <f t="shared" si="48"/>
        <v>#NUM!</v>
      </c>
      <c r="E522" s="102">
        <f t="shared" si="49"/>
        <v>0</v>
      </c>
      <c r="F522" s="102" t="e">
        <f t="shared" si="50"/>
        <v>#NUM!</v>
      </c>
      <c r="G522" s="102">
        <f t="shared" si="51"/>
        <v>0</v>
      </c>
    </row>
    <row r="523" spans="1:7">
      <c r="A523" s="102">
        <v>516</v>
      </c>
      <c r="B523" s="102" t="e">
        <f t="shared" si="52"/>
        <v>#NUM!</v>
      </c>
      <c r="C523" s="102">
        <f t="shared" si="53"/>
        <v>0</v>
      </c>
      <c r="D523" s="102" t="e">
        <f t="shared" si="48"/>
        <v>#NUM!</v>
      </c>
      <c r="E523" s="102">
        <f t="shared" si="49"/>
        <v>0</v>
      </c>
      <c r="F523" s="102" t="e">
        <f t="shared" si="50"/>
        <v>#NUM!</v>
      </c>
      <c r="G523" s="102">
        <f t="shared" si="51"/>
        <v>0</v>
      </c>
    </row>
    <row r="524" spans="1:7">
      <c r="A524" s="102">
        <v>517</v>
      </c>
      <c r="B524" s="102" t="e">
        <f t="shared" si="52"/>
        <v>#NUM!</v>
      </c>
      <c r="C524" s="102">
        <f t="shared" si="53"/>
        <v>0</v>
      </c>
      <c r="D524" s="102" t="e">
        <f t="shared" si="48"/>
        <v>#NUM!</v>
      </c>
      <c r="E524" s="102">
        <f t="shared" si="49"/>
        <v>0</v>
      </c>
      <c r="F524" s="102" t="e">
        <f t="shared" si="50"/>
        <v>#NUM!</v>
      </c>
      <c r="G524" s="102">
        <f t="shared" si="51"/>
        <v>0</v>
      </c>
    </row>
    <row r="525" spans="1:7">
      <c r="A525" s="102">
        <v>518</v>
      </c>
      <c r="B525" s="102" t="e">
        <f t="shared" si="52"/>
        <v>#NUM!</v>
      </c>
      <c r="C525" s="102">
        <f t="shared" si="53"/>
        <v>0</v>
      </c>
      <c r="D525" s="102" t="e">
        <f t="shared" si="48"/>
        <v>#NUM!</v>
      </c>
      <c r="E525" s="102">
        <f t="shared" si="49"/>
        <v>0</v>
      </c>
      <c r="F525" s="102" t="e">
        <f t="shared" si="50"/>
        <v>#NUM!</v>
      </c>
      <c r="G525" s="102">
        <f t="shared" si="51"/>
        <v>0</v>
      </c>
    </row>
    <row r="526" spans="1:7">
      <c r="A526" s="102">
        <v>519</v>
      </c>
      <c r="B526" s="102" t="e">
        <f t="shared" si="52"/>
        <v>#NUM!</v>
      </c>
      <c r="C526" s="102">
        <f t="shared" si="53"/>
        <v>0</v>
      </c>
      <c r="D526" s="102" t="e">
        <f t="shared" si="48"/>
        <v>#NUM!</v>
      </c>
      <c r="E526" s="102">
        <f t="shared" si="49"/>
        <v>0</v>
      </c>
      <c r="F526" s="102" t="e">
        <f t="shared" si="50"/>
        <v>#NUM!</v>
      </c>
      <c r="G526" s="102">
        <f t="shared" si="51"/>
        <v>0</v>
      </c>
    </row>
    <row r="527" spans="1:7">
      <c r="A527" s="102">
        <v>520</v>
      </c>
      <c r="B527" s="102" t="e">
        <f t="shared" si="52"/>
        <v>#NUM!</v>
      </c>
      <c r="C527" s="102">
        <f t="shared" si="53"/>
        <v>0</v>
      </c>
      <c r="D527" s="102" t="e">
        <f t="shared" si="48"/>
        <v>#NUM!</v>
      </c>
      <c r="E527" s="102">
        <f t="shared" si="49"/>
        <v>0</v>
      </c>
      <c r="F527" s="102" t="e">
        <f t="shared" si="50"/>
        <v>#NUM!</v>
      </c>
      <c r="G527" s="102">
        <f t="shared" si="51"/>
        <v>0</v>
      </c>
    </row>
    <row r="528" spans="1:7">
      <c r="A528" s="102">
        <v>521</v>
      </c>
      <c r="B528" s="102" t="e">
        <f t="shared" si="52"/>
        <v>#NUM!</v>
      </c>
      <c r="C528" s="102">
        <f t="shared" si="53"/>
        <v>0</v>
      </c>
      <c r="D528" s="102" t="e">
        <f t="shared" si="48"/>
        <v>#NUM!</v>
      </c>
      <c r="E528" s="102">
        <f t="shared" si="49"/>
        <v>0</v>
      </c>
      <c r="F528" s="102" t="e">
        <f t="shared" si="50"/>
        <v>#NUM!</v>
      </c>
      <c r="G528" s="102">
        <f t="shared" si="51"/>
        <v>0</v>
      </c>
    </row>
    <row r="529" spans="1:7">
      <c r="A529" s="102">
        <v>522</v>
      </c>
      <c r="B529" s="102" t="e">
        <f t="shared" si="52"/>
        <v>#NUM!</v>
      </c>
      <c r="C529" s="102">
        <f t="shared" si="53"/>
        <v>0</v>
      </c>
      <c r="D529" s="102" t="e">
        <f t="shared" si="48"/>
        <v>#NUM!</v>
      </c>
      <c r="E529" s="102">
        <f t="shared" si="49"/>
        <v>0</v>
      </c>
      <c r="F529" s="102" t="e">
        <f t="shared" si="50"/>
        <v>#NUM!</v>
      </c>
      <c r="G529" s="102">
        <f t="shared" si="51"/>
        <v>0</v>
      </c>
    </row>
    <row r="530" spans="1:7">
      <c r="A530" s="102">
        <v>523</v>
      </c>
      <c r="B530" s="102" t="e">
        <f t="shared" si="52"/>
        <v>#NUM!</v>
      </c>
      <c r="C530" s="102">
        <f t="shared" si="53"/>
        <v>0</v>
      </c>
      <c r="D530" s="102" t="e">
        <f t="shared" si="48"/>
        <v>#NUM!</v>
      </c>
      <c r="E530" s="102">
        <f t="shared" si="49"/>
        <v>0</v>
      </c>
      <c r="F530" s="102" t="e">
        <f t="shared" si="50"/>
        <v>#NUM!</v>
      </c>
      <c r="G530" s="102">
        <f t="shared" si="51"/>
        <v>0</v>
      </c>
    </row>
    <row r="531" spans="1:7">
      <c r="A531" s="102">
        <v>524</v>
      </c>
      <c r="B531" s="102" t="e">
        <f t="shared" si="52"/>
        <v>#NUM!</v>
      </c>
      <c r="C531" s="102">
        <f t="shared" si="53"/>
        <v>0</v>
      </c>
      <c r="D531" s="102" t="e">
        <f t="shared" si="48"/>
        <v>#NUM!</v>
      </c>
      <c r="E531" s="102">
        <f t="shared" si="49"/>
        <v>0</v>
      </c>
      <c r="F531" s="102" t="e">
        <f t="shared" si="50"/>
        <v>#NUM!</v>
      </c>
      <c r="G531" s="102">
        <f t="shared" si="51"/>
        <v>0</v>
      </c>
    </row>
    <row r="532" spans="1:7">
      <c r="A532" s="102">
        <v>525</v>
      </c>
      <c r="B532" s="102" t="e">
        <f t="shared" si="52"/>
        <v>#NUM!</v>
      </c>
      <c r="C532" s="102">
        <f t="shared" si="53"/>
        <v>0</v>
      </c>
      <c r="D532" s="102" t="e">
        <f t="shared" si="48"/>
        <v>#NUM!</v>
      </c>
      <c r="E532" s="102">
        <f t="shared" si="49"/>
        <v>0</v>
      </c>
      <c r="F532" s="102" t="e">
        <f t="shared" si="50"/>
        <v>#NUM!</v>
      </c>
      <c r="G532" s="102">
        <f t="shared" si="51"/>
        <v>0</v>
      </c>
    </row>
    <row r="533" spans="1:7">
      <c r="A533" s="102">
        <v>526</v>
      </c>
      <c r="B533" s="102" t="e">
        <f t="shared" si="52"/>
        <v>#NUM!</v>
      </c>
      <c r="C533" s="102">
        <f t="shared" si="53"/>
        <v>0</v>
      </c>
      <c r="D533" s="102" t="e">
        <f t="shared" si="48"/>
        <v>#NUM!</v>
      </c>
      <c r="E533" s="102">
        <f t="shared" si="49"/>
        <v>0</v>
      </c>
      <c r="F533" s="102" t="e">
        <f t="shared" si="50"/>
        <v>#NUM!</v>
      </c>
      <c r="G533" s="102">
        <f t="shared" si="51"/>
        <v>0</v>
      </c>
    </row>
    <row r="534" spans="1:7">
      <c r="A534" s="102">
        <v>527</v>
      </c>
      <c r="B534" s="102" t="e">
        <f t="shared" si="52"/>
        <v>#NUM!</v>
      </c>
      <c r="C534" s="102">
        <f t="shared" si="53"/>
        <v>0</v>
      </c>
      <c r="D534" s="102" t="e">
        <f t="shared" si="48"/>
        <v>#NUM!</v>
      </c>
      <c r="E534" s="102">
        <f t="shared" si="49"/>
        <v>0</v>
      </c>
      <c r="F534" s="102" t="e">
        <f t="shared" si="50"/>
        <v>#NUM!</v>
      </c>
      <c r="G534" s="102">
        <f t="shared" si="51"/>
        <v>0</v>
      </c>
    </row>
    <row r="535" spans="1:7">
      <c r="A535" s="102">
        <v>528</v>
      </c>
      <c r="B535" s="102" t="e">
        <f t="shared" si="52"/>
        <v>#NUM!</v>
      </c>
      <c r="C535" s="102">
        <f t="shared" si="53"/>
        <v>0</v>
      </c>
      <c r="D535" s="102" t="e">
        <f t="shared" si="48"/>
        <v>#NUM!</v>
      </c>
      <c r="E535" s="102">
        <f t="shared" si="49"/>
        <v>0</v>
      </c>
      <c r="F535" s="102" t="e">
        <f t="shared" si="50"/>
        <v>#NUM!</v>
      </c>
      <c r="G535" s="102">
        <f t="shared" si="51"/>
        <v>0</v>
      </c>
    </row>
    <row r="536" spans="1:7">
      <c r="A536" s="102">
        <v>529</v>
      </c>
      <c r="B536" s="102" t="e">
        <f t="shared" si="52"/>
        <v>#NUM!</v>
      </c>
      <c r="C536" s="102">
        <f t="shared" si="53"/>
        <v>0</v>
      </c>
      <c r="D536" s="102" t="e">
        <f t="shared" si="48"/>
        <v>#NUM!</v>
      </c>
      <c r="E536" s="102">
        <f t="shared" si="49"/>
        <v>0</v>
      </c>
      <c r="F536" s="102" t="e">
        <f t="shared" si="50"/>
        <v>#NUM!</v>
      </c>
      <c r="G536" s="102">
        <f t="shared" si="51"/>
        <v>0</v>
      </c>
    </row>
    <row r="537" spans="1:7">
      <c r="A537" s="102">
        <v>530</v>
      </c>
      <c r="B537" s="102" t="e">
        <f t="shared" si="52"/>
        <v>#NUM!</v>
      </c>
      <c r="C537" s="102">
        <f t="shared" si="53"/>
        <v>0</v>
      </c>
      <c r="D537" s="102" t="e">
        <f t="shared" si="48"/>
        <v>#NUM!</v>
      </c>
      <c r="E537" s="102">
        <f t="shared" si="49"/>
        <v>0</v>
      </c>
      <c r="F537" s="102" t="e">
        <f t="shared" si="50"/>
        <v>#NUM!</v>
      </c>
      <c r="G537" s="102">
        <f t="shared" si="51"/>
        <v>0</v>
      </c>
    </row>
    <row r="538" spans="1:7">
      <c r="A538" s="102">
        <v>531</v>
      </c>
      <c r="B538" s="102" t="e">
        <f t="shared" si="52"/>
        <v>#NUM!</v>
      </c>
      <c r="C538" s="102">
        <f t="shared" si="53"/>
        <v>0</v>
      </c>
      <c r="D538" s="102" t="e">
        <f t="shared" si="48"/>
        <v>#NUM!</v>
      </c>
      <c r="E538" s="102">
        <f t="shared" si="49"/>
        <v>0</v>
      </c>
      <c r="F538" s="102" t="e">
        <f t="shared" si="50"/>
        <v>#NUM!</v>
      </c>
      <c r="G538" s="102">
        <f t="shared" si="51"/>
        <v>0</v>
      </c>
    </row>
    <row r="539" spans="1:7">
      <c r="A539" s="102">
        <v>532</v>
      </c>
      <c r="B539" s="102" t="e">
        <f t="shared" si="52"/>
        <v>#NUM!</v>
      </c>
      <c r="C539" s="102">
        <f t="shared" si="53"/>
        <v>0</v>
      </c>
      <c r="D539" s="102" t="e">
        <f t="shared" si="48"/>
        <v>#NUM!</v>
      </c>
      <c r="E539" s="102">
        <f t="shared" si="49"/>
        <v>0</v>
      </c>
      <c r="F539" s="102" t="e">
        <f t="shared" si="50"/>
        <v>#NUM!</v>
      </c>
      <c r="G539" s="102">
        <f t="shared" si="51"/>
        <v>0</v>
      </c>
    </row>
    <row r="540" spans="1:7">
      <c r="A540" s="102">
        <v>533</v>
      </c>
      <c r="B540" s="102" t="e">
        <f t="shared" si="52"/>
        <v>#NUM!</v>
      </c>
      <c r="C540" s="102">
        <f t="shared" si="53"/>
        <v>0</v>
      </c>
      <c r="D540" s="102" t="e">
        <f t="shared" si="48"/>
        <v>#NUM!</v>
      </c>
      <c r="E540" s="102">
        <f t="shared" si="49"/>
        <v>0</v>
      </c>
      <c r="F540" s="102" t="e">
        <f t="shared" si="50"/>
        <v>#NUM!</v>
      </c>
      <c r="G540" s="102">
        <f t="shared" si="51"/>
        <v>0</v>
      </c>
    </row>
    <row r="541" spans="1:7">
      <c r="A541" s="102">
        <v>534</v>
      </c>
      <c r="B541" s="102" t="e">
        <f t="shared" si="52"/>
        <v>#NUM!</v>
      </c>
      <c r="C541" s="102">
        <f t="shared" si="53"/>
        <v>0</v>
      </c>
      <c r="D541" s="102" t="e">
        <f t="shared" si="48"/>
        <v>#NUM!</v>
      </c>
      <c r="E541" s="102">
        <f t="shared" si="49"/>
        <v>0</v>
      </c>
      <c r="F541" s="102" t="e">
        <f t="shared" si="50"/>
        <v>#NUM!</v>
      </c>
      <c r="G541" s="102">
        <f t="shared" si="51"/>
        <v>0</v>
      </c>
    </row>
    <row r="542" spans="1:7">
      <c r="A542" s="102">
        <v>535</v>
      </c>
      <c r="B542" s="102" t="e">
        <f t="shared" si="52"/>
        <v>#NUM!</v>
      </c>
      <c r="C542" s="102">
        <f t="shared" si="53"/>
        <v>0</v>
      </c>
      <c r="D542" s="102" t="e">
        <f t="shared" si="48"/>
        <v>#NUM!</v>
      </c>
      <c r="E542" s="102">
        <f t="shared" si="49"/>
        <v>0</v>
      </c>
      <c r="F542" s="102" t="e">
        <f t="shared" si="50"/>
        <v>#NUM!</v>
      </c>
      <c r="G542" s="102">
        <f t="shared" si="51"/>
        <v>0</v>
      </c>
    </row>
    <row r="543" spans="1:7">
      <c r="A543" s="102">
        <v>536</v>
      </c>
      <c r="B543" s="102" t="e">
        <f t="shared" si="52"/>
        <v>#NUM!</v>
      </c>
      <c r="C543" s="102">
        <f t="shared" si="53"/>
        <v>0</v>
      </c>
      <c r="D543" s="102" t="e">
        <f t="shared" si="48"/>
        <v>#NUM!</v>
      </c>
      <c r="E543" s="102">
        <f t="shared" si="49"/>
        <v>0</v>
      </c>
      <c r="F543" s="102" t="e">
        <f t="shared" si="50"/>
        <v>#NUM!</v>
      </c>
      <c r="G543" s="102">
        <f t="shared" si="51"/>
        <v>0</v>
      </c>
    </row>
    <row r="544" spans="1:7">
      <c r="A544" s="102">
        <v>537</v>
      </c>
      <c r="B544" s="102" t="e">
        <f t="shared" si="52"/>
        <v>#NUM!</v>
      </c>
      <c r="C544" s="102">
        <f t="shared" si="53"/>
        <v>0</v>
      </c>
      <c r="D544" s="102" t="e">
        <f t="shared" si="48"/>
        <v>#NUM!</v>
      </c>
      <c r="E544" s="102">
        <f t="shared" si="49"/>
        <v>0</v>
      </c>
      <c r="F544" s="102" t="e">
        <f t="shared" si="50"/>
        <v>#NUM!</v>
      </c>
      <c r="G544" s="102">
        <f t="shared" si="51"/>
        <v>0</v>
      </c>
    </row>
    <row r="545" spans="1:7">
      <c r="A545" s="102">
        <v>538</v>
      </c>
      <c r="B545" s="102" t="e">
        <f t="shared" si="52"/>
        <v>#NUM!</v>
      </c>
      <c r="C545" s="102">
        <f t="shared" si="53"/>
        <v>0</v>
      </c>
      <c r="D545" s="102" t="e">
        <f t="shared" si="48"/>
        <v>#NUM!</v>
      </c>
      <c r="E545" s="102">
        <f t="shared" si="49"/>
        <v>0</v>
      </c>
      <c r="F545" s="102" t="e">
        <f t="shared" si="50"/>
        <v>#NUM!</v>
      </c>
      <c r="G545" s="102">
        <f t="shared" si="51"/>
        <v>0</v>
      </c>
    </row>
    <row r="546" spans="1:7">
      <c r="A546" s="102">
        <v>539</v>
      </c>
      <c r="B546" s="102" t="e">
        <f t="shared" si="52"/>
        <v>#NUM!</v>
      </c>
      <c r="C546" s="102">
        <f t="shared" si="53"/>
        <v>0</v>
      </c>
      <c r="D546" s="102" t="e">
        <f t="shared" si="48"/>
        <v>#NUM!</v>
      </c>
      <c r="E546" s="102">
        <f t="shared" si="49"/>
        <v>0</v>
      </c>
      <c r="F546" s="102" t="e">
        <f t="shared" si="50"/>
        <v>#NUM!</v>
      </c>
      <c r="G546" s="102">
        <f t="shared" si="51"/>
        <v>0</v>
      </c>
    </row>
    <row r="547" spans="1:7">
      <c r="A547" s="102">
        <v>540</v>
      </c>
      <c r="B547" s="102" t="e">
        <f t="shared" si="52"/>
        <v>#NUM!</v>
      </c>
      <c r="C547" s="102">
        <f t="shared" si="53"/>
        <v>0</v>
      </c>
      <c r="D547" s="102" t="e">
        <f t="shared" si="48"/>
        <v>#NUM!</v>
      </c>
      <c r="E547" s="102">
        <f t="shared" si="49"/>
        <v>0</v>
      </c>
      <c r="F547" s="102" t="e">
        <f t="shared" si="50"/>
        <v>#NUM!</v>
      </c>
      <c r="G547" s="102">
        <f t="shared" si="51"/>
        <v>0</v>
      </c>
    </row>
    <row r="548" spans="1:7">
      <c r="A548" s="102">
        <v>541</v>
      </c>
      <c r="B548" s="102" t="e">
        <f t="shared" si="52"/>
        <v>#NUM!</v>
      </c>
      <c r="C548" s="102">
        <f t="shared" si="53"/>
        <v>0</v>
      </c>
      <c r="D548" s="102" t="e">
        <f t="shared" si="48"/>
        <v>#NUM!</v>
      </c>
      <c r="E548" s="102">
        <f t="shared" si="49"/>
        <v>0</v>
      </c>
      <c r="F548" s="102" t="e">
        <f t="shared" si="50"/>
        <v>#NUM!</v>
      </c>
      <c r="G548" s="102">
        <f t="shared" si="51"/>
        <v>0</v>
      </c>
    </row>
    <row r="549" spans="1:7">
      <c r="A549" s="102">
        <v>542</v>
      </c>
      <c r="B549" s="102" t="e">
        <f t="shared" si="52"/>
        <v>#NUM!</v>
      </c>
      <c r="C549" s="102">
        <f t="shared" si="53"/>
        <v>0</v>
      </c>
      <c r="D549" s="102" t="e">
        <f t="shared" si="48"/>
        <v>#NUM!</v>
      </c>
      <c r="E549" s="102">
        <f t="shared" si="49"/>
        <v>0</v>
      </c>
      <c r="F549" s="102" t="e">
        <f t="shared" si="50"/>
        <v>#NUM!</v>
      </c>
      <c r="G549" s="102">
        <f t="shared" si="51"/>
        <v>0</v>
      </c>
    </row>
    <row r="550" spans="1:7">
      <c r="A550" s="102">
        <v>543</v>
      </c>
      <c r="B550" s="102" t="e">
        <f t="shared" si="52"/>
        <v>#NUM!</v>
      </c>
      <c r="C550" s="102">
        <f t="shared" si="53"/>
        <v>0</v>
      </c>
      <c r="D550" s="102" t="e">
        <f t="shared" si="48"/>
        <v>#NUM!</v>
      </c>
      <c r="E550" s="102">
        <f t="shared" si="49"/>
        <v>0</v>
      </c>
      <c r="F550" s="102" t="e">
        <f t="shared" si="50"/>
        <v>#NUM!</v>
      </c>
      <c r="G550" s="102">
        <f t="shared" si="51"/>
        <v>0</v>
      </c>
    </row>
    <row r="551" spans="1:7">
      <c r="A551" s="102">
        <v>544</v>
      </c>
      <c r="B551" s="102" t="e">
        <f t="shared" si="52"/>
        <v>#NUM!</v>
      </c>
      <c r="C551" s="102">
        <f t="shared" si="53"/>
        <v>0</v>
      </c>
      <c r="D551" s="102" t="e">
        <f t="shared" si="48"/>
        <v>#NUM!</v>
      </c>
      <c r="E551" s="102">
        <f t="shared" si="49"/>
        <v>0</v>
      </c>
      <c r="F551" s="102" t="e">
        <f t="shared" si="50"/>
        <v>#NUM!</v>
      </c>
      <c r="G551" s="102">
        <f t="shared" si="51"/>
        <v>0</v>
      </c>
    </row>
    <row r="552" spans="1:7">
      <c r="A552" s="102">
        <v>545</v>
      </c>
      <c r="B552" s="102" t="e">
        <f t="shared" si="52"/>
        <v>#NUM!</v>
      </c>
      <c r="C552" s="102">
        <f t="shared" si="53"/>
        <v>0</v>
      </c>
      <c r="D552" s="102" t="e">
        <f t="shared" si="48"/>
        <v>#NUM!</v>
      </c>
      <c r="E552" s="102">
        <f t="shared" si="49"/>
        <v>0</v>
      </c>
      <c r="F552" s="102" t="e">
        <f t="shared" si="50"/>
        <v>#NUM!</v>
      </c>
      <c r="G552" s="102">
        <f t="shared" si="51"/>
        <v>0</v>
      </c>
    </row>
    <row r="553" spans="1:7">
      <c r="A553" s="102">
        <v>546</v>
      </c>
      <c r="B553" s="102" t="e">
        <f t="shared" si="52"/>
        <v>#NUM!</v>
      </c>
      <c r="C553" s="102">
        <f t="shared" si="53"/>
        <v>0</v>
      </c>
      <c r="D553" s="102" t="e">
        <f t="shared" si="48"/>
        <v>#NUM!</v>
      </c>
      <c r="E553" s="102">
        <f t="shared" si="49"/>
        <v>0</v>
      </c>
      <c r="F553" s="102" t="e">
        <f t="shared" si="50"/>
        <v>#NUM!</v>
      </c>
      <c r="G553" s="102">
        <f t="shared" si="51"/>
        <v>0</v>
      </c>
    </row>
    <row r="554" spans="1:7">
      <c r="A554" s="102">
        <v>547</v>
      </c>
      <c r="B554" s="102" t="e">
        <f t="shared" si="52"/>
        <v>#NUM!</v>
      </c>
      <c r="C554" s="102">
        <f t="shared" si="53"/>
        <v>0</v>
      </c>
      <c r="D554" s="102" t="e">
        <f t="shared" si="48"/>
        <v>#NUM!</v>
      </c>
      <c r="E554" s="102">
        <f t="shared" si="49"/>
        <v>0</v>
      </c>
      <c r="F554" s="102" t="e">
        <f t="shared" si="50"/>
        <v>#NUM!</v>
      </c>
      <c r="G554" s="102">
        <f t="shared" si="51"/>
        <v>0</v>
      </c>
    </row>
    <row r="555" spans="1:7">
      <c r="A555" s="102">
        <v>548</v>
      </c>
      <c r="B555" s="102" t="e">
        <f t="shared" si="52"/>
        <v>#NUM!</v>
      </c>
      <c r="C555" s="102">
        <f t="shared" si="53"/>
        <v>0</v>
      </c>
      <c r="D555" s="102" t="e">
        <f t="shared" si="48"/>
        <v>#NUM!</v>
      </c>
      <c r="E555" s="102">
        <f t="shared" si="49"/>
        <v>0</v>
      </c>
      <c r="F555" s="102" t="e">
        <f t="shared" si="50"/>
        <v>#NUM!</v>
      </c>
      <c r="G555" s="102">
        <f t="shared" si="51"/>
        <v>0</v>
      </c>
    </row>
    <row r="556" spans="1:7">
      <c r="A556" s="102">
        <v>549</v>
      </c>
      <c r="B556" s="102" t="e">
        <f t="shared" si="52"/>
        <v>#NUM!</v>
      </c>
      <c r="C556" s="102">
        <f t="shared" si="53"/>
        <v>0</v>
      </c>
      <c r="D556" s="102" t="e">
        <f t="shared" si="48"/>
        <v>#NUM!</v>
      </c>
      <c r="E556" s="102">
        <f t="shared" si="49"/>
        <v>0</v>
      </c>
      <c r="F556" s="102" t="e">
        <f t="shared" si="50"/>
        <v>#NUM!</v>
      </c>
      <c r="G556" s="102">
        <f t="shared" si="51"/>
        <v>0</v>
      </c>
    </row>
    <row r="557" spans="1:7">
      <c r="A557" s="102">
        <v>550</v>
      </c>
      <c r="B557" s="102" t="e">
        <f t="shared" si="52"/>
        <v>#NUM!</v>
      </c>
      <c r="C557" s="102">
        <f t="shared" si="53"/>
        <v>0</v>
      </c>
      <c r="D557" s="102" t="e">
        <f t="shared" si="48"/>
        <v>#NUM!</v>
      </c>
      <c r="E557" s="102">
        <f t="shared" si="49"/>
        <v>0</v>
      </c>
      <c r="F557" s="102" t="e">
        <f t="shared" si="50"/>
        <v>#NUM!</v>
      </c>
      <c r="G557" s="102">
        <f t="shared" si="51"/>
        <v>0</v>
      </c>
    </row>
    <row r="558" spans="1:7">
      <c r="A558" s="102">
        <v>551</v>
      </c>
      <c r="B558" s="102" t="e">
        <f t="shared" si="52"/>
        <v>#NUM!</v>
      </c>
      <c r="C558" s="102">
        <f t="shared" si="53"/>
        <v>0</v>
      </c>
      <c r="D558" s="102" t="e">
        <f t="shared" si="48"/>
        <v>#NUM!</v>
      </c>
      <c r="E558" s="102">
        <f t="shared" si="49"/>
        <v>0</v>
      </c>
      <c r="F558" s="102" t="e">
        <f t="shared" si="50"/>
        <v>#NUM!</v>
      </c>
      <c r="G558" s="102">
        <f t="shared" si="51"/>
        <v>0</v>
      </c>
    </row>
    <row r="559" spans="1:7">
      <c r="A559" s="102">
        <v>552</v>
      </c>
      <c r="B559" s="102" t="e">
        <f t="shared" si="52"/>
        <v>#NUM!</v>
      </c>
      <c r="C559" s="102">
        <f t="shared" si="53"/>
        <v>0</v>
      </c>
      <c r="D559" s="102" t="e">
        <f t="shared" si="48"/>
        <v>#NUM!</v>
      </c>
      <c r="E559" s="102">
        <f t="shared" si="49"/>
        <v>0</v>
      </c>
      <c r="F559" s="102" t="e">
        <f t="shared" si="50"/>
        <v>#NUM!</v>
      </c>
      <c r="G559" s="102">
        <f t="shared" si="51"/>
        <v>0</v>
      </c>
    </row>
    <row r="560" spans="1:7">
      <c r="A560" s="102">
        <v>553</v>
      </c>
      <c r="B560" s="102" t="e">
        <f t="shared" si="52"/>
        <v>#NUM!</v>
      </c>
      <c r="C560" s="102">
        <f t="shared" si="53"/>
        <v>0</v>
      </c>
      <c r="D560" s="102" t="e">
        <f t="shared" si="48"/>
        <v>#NUM!</v>
      </c>
      <c r="E560" s="102">
        <f t="shared" si="49"/>
        <v>0</v>
      </c>
      <c r="F560" s="102" t="e">
        <f t="shared" si="50"/>
        <v>#NUM!</v>
      </c>
      <c r="G560" s="102">
        <f t="shared" si="51"/>
        <v>0</v>
      </c>
    </row>
    <row r="561" spans="1:7">
      <c r="A561" s="102">
        <v>554</v>
      </c>
      <c r="B561" s="102" t="e">
        <f t="shared" si="52"/>
        <v>#NUM!</v>
      </c>
      <c r="C561" s="102">
        <f t="shared" si="53"/>
        <v>0</v>
      </c>
      <c r="D561" s="102" t="e">
        <f t="shared" si="48"/>
        <v>#NUM!</v>
      </c>
      <c r="E561" s="102">
        <f t="shared" si="49"/>
        <v>0</v>
      </c>
      <c r="F561" s="102" t="e">
        <f t="shared" si="50"/>
        <v>#NUM!</v>
      </c>
      <c r="G561" s="102">
        <f t="shared" si="51"/>
        <v>0</v>
      </c>
    </row>
    <row r="562" spans="1:7">
      <c r="A562" s="102">
        <v>555</v>
      </c>
      <c r="B562" s="102" t="e">
        <f t="shared" si="52"/>
        <v>#NUM!</v>
      </c>
      <c r="C562" s="102">
        <f t="shared" si="53"/>
        <v>0</v>
      </c>
      <c r="D562" s="102" t="e">
        <f t="shared" si="48"/>
        <v>#NUM!</v>
      </c>
      <c r="E562" s="102">
        <f t="shared" si="49"/>
        <v>0</v>
      </c>
      <c r="F562" s="102" t="e">
        <f t="shared" si="50"/>
        <v>#NUM!</v>
      </c>
      <c r="G562" s="102">
        <f t="shared" si="51"/>
        <v>0</v>
      </c>
    </row>
    <row r="563" spans="1:7">
      <c r="A563" s="102">
        <v>556</v>
      </c>
      <c r="B563" s="102" t="e">
        <f t="shared" si="52"/>
        <v>#NUM!</v>
      </c>
      <c r="C563" s="102">
        <f t="shared" si="53"/>
        <v>0</v>
      </c>
      <c r="D563" s="102" t="e">
        <f t="shared" si="48"/>
        <v>#NUM!</v>
      </c>
      <c r="E563" s="102">
        <f t="shared" si="49"/>
        <v>0</v>
      </c>
      <c r="F563" s="102" t="e">
        <f t="shared" si="50"/>
        <v>#NUM!</v>
      </c>
      <c r="G563" s="102">
        <f t="shared" si="51"/>
        <v>0</v>
      </c>
    </row>
    <row r="564" spans="1:7">
      <c r="A564" s="102">
        <v>557</v>
      </c>
      <c r="B564" s="102" t="e">
        <f t="shared" si="52"/>
        <v>#NUM!</v>
      </c>
      <c r="C564" s="102">
        <f t="shared" si="53"/>
        <v>0</v>
      </c>
      <c r="D564" s="102" t="e">
        <f t="shared" si="48"/>
        <v>#NUM!</v>
      </c>
      <c r="E564" s="102">
        <f t="shared" si="49"/>
        <v>0</v>
      </c>
      <c r="F564" s="102" t="e">
        <f t="shared" si="50"/>
        <v>#NUM!</v>
      </c>
      <c r="G564" s="102">
        <f t="shared" si="51"/>
        <v>0</v>
      </c>
    </row>
    <row r="565" spans="1:7">
      <c r="A565" s="102">
        <v>558</v>
      </c>
      <c r="B565" s="102" t="e">
        <f t="shared" si="52"/>
        <v>#NUM!</v>
      </c>
      <c r="C565" s="102">
        <f t="shared" si="53"/>
        <v>0</v>
      </c>
      <c r="D565" s="102" t="e">
        <f t="shared" si="48"/>
        <v>#NUM!</v>
      </c>
      <c r="E565" s="102">
        <f t="shared" si="49"/>
        <v>0</v>
      </c>
      <c r="F565" s="102" t="e">
        <f t="shared" si="50"/>
        <v>#NUM!</v>
      </c>
      <c r="G565" s="102">
        <f t="shared" si="51"/>
        <v>0</v>
      </c>
    </row>
    <row r="566" spans="1:7">
      <c r="A566" s="102">
        <v>559</v>
      </c>
      <c r="B566" s="102" t="e">
        <f t="shared" si="52"/>
        <v>#NUM!</v>
      </c>
      <c r="C566" s="102">
        <f t="shared" si="53"/>
        <v>0</v>
      </c>
      <c r="D566" s="102" t="e">
        <f t="shared" si="48"/>
        <v>#NUM!</v>
      </c>
      <c r="E566" s="102">
        <f t="shared" si="49"/>
        <v>0</v>
      </c>
      <c r="F566" s="102" t="e">
        <f t="shared" si="50"/>
        <v>#NUM!</v>
      </c>
      <c r="G566" s="102">
        <f t="shared" si="51"/>
        <v>0</v>
      </c>
    </row>
    <row r="567" spans="1:7">
      <c r="A567" s="102">
        <v>560</v>
      </c>
      <c r="B567" s="102" t="e">
        <f t="shared" si="52"/>
        <v>#NUM!</v>
      </c>
      <c r="C567" s="102">
        <f t="shared" si="53"/>
        <v>0</v>
      </c>
      <c r="D567" s="102" t="e">
        <f t="shared" si="48"/>
        <v>#NUM!</v>
      </c>
      <c r="E567" s="102">
        <f t="shared" si="49"/>
        <v>0</v>
      </c>
      <c r="F567" s="102" t="e">
        <f t="shared" si="50"/>
        <v>#NUM!</v>
      </c>
      <c r="G567" s="102">
        <f t="shared" si="51"/>
        <v>0</v>
      </c>
    </row>
    <row r="568" spans="1:7">
      <c r="A568" s="102">
        <v>561</v>
      </c>
      <c r="B568" s="102" t="e">
        <f t="shared" si="52"/>
        <v>#NUM!</v>
      </c>
      <c r="C568" s="102">
        <f t="shared" si="53"/>
        <v>0</v>
      </c>
      <c r="D568" s="102" t="e">
        <f t="shared" si="48"/>
        <v>#NUM!</v>
      </c>
      <c r="E568" s="102">
        <f t="shared" si="49"/>
        <v>0</v>
      </c>
      <c r="F568" s="102" t="e">
        <f t="shared" si="50"/>
        <v>#NUM!</v>
      </c>
      <c r="G568" s="102">
        <f t="shared" si="51"/>
        <v>0</v>
      </c>
    </row>
    <row r="569" spans="1:7">
      <c r="A569" s="102">
        <v>562</v>
      </c>
      <c r="B569" s="102" t="e">
        <f t="shared" si="52"/>
        <v>#NUM!</v>
      </c>
      <c r="C569" s="102">
        <f t="shared" si="53"/>
        <v>0</v>
      </c>
      <c r="D569" s="102" t="e">
        <f t="shared" si="48"/>
        <v>#NUM!</v>
      </c>
      <c r="E569" s="102">
        <f t="shared" si="49"/>
        <v>0</v>
      </c>
      <c r="F569" s="102" t="e">
        <f t="shared" si="50"/>
        <v>#NUM!</v>
      </c>
      <c r="G569" s="102">
        <f t="shared" si="51"/>
        <v>0</v>
      </c>
    </row>
    <row r="570" spans="1:7">
      <c r="A570" s="102">
        <v>563</v>
      </c>
      <c r="B570" s="102" t="e">
        <f t="shared" si="52"/>
        <v>#NUM!</v>
      </c>
      <c r="C570" s="102">
        <f t="shared" si="53"/>
        <v>0</v>
      </c>
      <c r="D570" s="102" t="e">
        <f t="shared" si="48"/>
        <v>#NUM!</v>
      </c>
      <c r="E570" s="102">
        <f t="shared" si="49"/>
        <v>0</v>
      </c>
      <c r="F570" s="102" t="e">
        <f t="shared" si="50"/>
        <v>#NUM!</v>
      </c>
      <c r="G570" s="102">
        <f t="shared" si="51"/>
        <v>0</v>
      </c>
    </row>
    <row r="571" spans="1:7">
      <c r="A571" s="102">
        <v>564</v>
      </c>
      <c r="B571" s="102" t="e">
        <f t="shared" si="52"/>
        <v>#NUM!</v>
      </c>
      <c r="C571" s="102">
        <f t="shared" si="53"/>
        <v>0</v>
      </c>
      <c r="D571" s="102" t="e">
        <f t="shared" si="48"/>
        <v>#NUM!</v>
      </c>
      <c r="E571" s="102">
        <f t="shared" si="49"/>
        <v>0</v>
      </c>
      <c r="F571" s="102" t="e">
        <f t="shared" si="50"/>
        <v>#NUM!</v>
      </c>
      <c r="G571" s="102">
        <f t="shared" si="51"/>
        <v>0</v>
      </c>
    </row>
    <row r="572" spans="1:7">
      <c r="A572" s="102">
        <v>565</v>
      </c>
      <c r="B572" s="102" t="e">
        <f t="shared" si="52"/>
        <v>#NUM!</v>
      </c>
      <c r="C572" s="102">
        <f t="shared" si="53"/>
        <v>0</v>
      </c>
      <c r="D572" s="102" t="e">
        <f t="shared" si="48"/>
        <v>#NUM!</v>
      </c>
      <c r="E572" s="102">
        <f t="shared" si="49"/>
        <v>0</v>
      </c>
      <c r="F572" s="102" t="e">
        <f t="shared" si="50"/>
        <v>#NUM!</v>
      </c>
      <c r="G572" s="102">
        <f t="shared" si="51"/>
        <v>0</v>
      </c>
    </row>
    <row r="573" spans="1:7">
      <c r="A573" s="102">
        <v>566</v>
      </c>
      <c r="B573" s="102" t="e">
        <f t="shared" si="52"/>
        <v>#NUM!</v>
      </c>
      <c r="C573" s="102">
        <f t="shared" si="53"/>
        <v>0</v>
      </c>
      <c r="D573" s="102" t="e">
        <f t="shared" si="48"/>
        <v>#NUM!</v>
      </c>
      <c r="E573" s="102">
        <f t="shared" si="49"/>
        <v>0</v>
      </c>
      <c r="F573" s="102" t="e">
        <f t="shared" si="50"/>
        <v>#NUM!</v>
      </c>
      <c r="G573" s="102">
        <f t="shared" si="51"/>
        <v>0</v>
      </c>
    </row>
    <row r="574" spans="1:7">
      <c r="A574" s="102">
        <v>567</v>
      </c>
      <c r="B574" s="102" t="e">
        <f t="shared" si="52"/>
        <v>#NUM!</v>
      </c>
      <c r="C574" s="102">
        <f t="shared" si="53"/>
        <v>0</v>
      </c>
      <c r="D574" s="102" t="e">
        <f t="shared" si="48"/>
        <v>#NUM!</v>
      </c>
      <c r="E574" s="102">
        <f t="shared" si="49"/>
        <v>0</v>
      </c>
      <c r="F574" s="102" t="e">
        <f t="shared" si="50"/>
        <v>#NUM!</v>
      </c>
      <c r="G574" s="102">
        <f t="shared" si="51"/>
        <v>0</v>
      </c>
    </row>
    <row r="575" spans="1:7">
      <c r="A575" s="102">
        <v>568</v>
      </c>
      <c r="B575" s="102" t="e">
        <f t="shared" si="52"/>
        <v>#NUM!</v>
      </c>
      <c r="C575" s="102">
        <f t="shared" si="53"/>
        <v>0</v>
      </c>
      <c r="D575" s="102" t="e">
        <f t="shared" si="48"/>
        <v>#NUM!</v>
      </c>
      <c r="E575" s="102">
        <f t="shared" si="49"/>
        <v>0</v>
      </c>
      <c r="F575" s="102" t="e">
        <f t="shared" si="50"/>
        <v>#NUM!</v>
      </c>
      <c r="G575" s="102">
        <f t="shared" si="51"/>
        <v>0</v>
      </c>
    </row>
    <row r="576" spans="1:7">
      <c r="A576" s="102">
        <v>569</v>
      </c>
      <c r="B576" s="102" t="e">
        <f t="shared" si="52"/>
        <v>#NUM!</v>
      </c>
      <c r="C576" s="102">
        <f t="shared" si="53"/>
        <v>0</v>
      </c>
      <c r="D576" s="102" t="e">
        <f t="shared" si="48"/>
        <v>#NUM!</v>
      </c>
      <c r="E576" s="102">
        <f t="shared" si="49"/>
        <v>0</v>
      </c>
      <c r="F576" s="102" t="e">
        <f t="shared" si="50"/>
        <v>#NUM!</v>
      </c>
      <c r="G576" s="102">
        <f t="shared" si="51"/>
        <v>0</v>
      </c>
    </row>
    <row r="577" spans="1:7">
      <c r="A577" s="102">
        <v>570</v>
      </c>
      <c r="B577" s="102" t="e">
        <f t="shared" si="52"/>
        <v>#NUM!</v>
      </c>
      <c r="C577" s="102">
        <f t="shared" si="53"/>
        <v>0</v>
      </c>
      <c r="D577" s="102" t="e">
        <f t="shared" si="48"/>
        <v>#NUM!</v>
      </c>
      <c r="E577" s="102">
        <f t="shared" si="49"/>
        <v>0</v>
      </c>
      <c r="F577" s="102" t="e">
        <f t="shared" si="50"/>
        <v>#NUM!</v>
      </c>
      <c r="G577" s="102">
        <f t="shared" si="51"/>
        <v>0</v>
      </c>
    </row>
    <row r="578" spans="1:7">
      <c r="A578" s="102">
        <v>571</v>
      </c>
      <c r="B578" s="102" t="e">
        <f t="shared" si="52"/>
        <v>#NUM!</v>
      </c>
      <c r="C578" s="102">
        <f t="shared" si="53"/>
        <v>0</v>
      </c>
      <c r="D578" s="102" t="e">
        <f t="shared" si="48"/>
        <v>#NUM!</v>
      </c>
      <c r="E578" s="102">
        <f t="shared" si="49"/>
        <v>0</v>
      </c>
      <c r="F578" s="102" t="e">
        <f t="shared" si="50"/>
        <v>#NUM!</v>
      </c>
      <c r="G578" s="102">
        <f t="shared" si="51"/>
        <v>0</v>
      </c>
    </row>
    <row r="579" spans="1:7">
      <c r="A579" s="102">
        <v>572</v>
      </c>
      <c r="B579" s="102" t="e">
        <f t="shared" si="52"/>
        <v>#NUM!</v>
      </c>
      <c r="C579" s="102">
        <f t="shared" si="53"/>
        <v>0</v>
      </c>
      <c r="D579" s="102" t="e">
        <f t="shared" si="48"/>
        <v>#NUM!</v>
      </c>
      <c r="E579" s="102">
        <f t="shared" si="49"/>
        <v>0</v>
      </c>
      <c r="F579" s="102" t="e">
        <f t="shared" si="50"/>
        <v>#NUM!</v>
      </c>
      <c r="G579" s="102">
        <f t="shared" si="51"/>
        <v>0</v>
      </c>
    </row>
    <row r="580" spans="1:7">
      <c r="A580" s="102">
        <v>573</v>
      </c>
      <c r="B580" s="102" t="e">
        <f t="shared" si="52"/>
        <v>#NUM!</v>
      </c>
      <c r="C580" s="102">
        <f t="shared" si="53"/>
        <v>0</v>
      </c>
      <c r="D580" s="102" t="e">
        <f t="shared" si="48"/>
        <v>#NUM!</v>
      </c>
      <c r="E580" s="102">
        <f t="shared" si="49"/>
        <v>0</v>
      </c>
      <c r="F580" s="102" t="e">
        <f t="shared" si="50"/>
        <v>#NUM!</v>
      </c>
      <c r="G580" s="102">
        <f t="shared" si="51"/>
        <v>0</v>
      </c>
    </row>
    <row r="581" spans="1:7">
      <c r="A581" s="102">
        <v>574</v>
      </c>
      <c r="B581" s="102" t="e">
        <f t="shared" si="52"/>
        <v>#NUM!</v>
      </c>
      <c r="C581" s="102">
        <f t="shared" si="53"/>
        <v>0</v>
      </c>
      <c r="D581" s="102" t="e">
        <f t="shared" si="48"/>
        <v>#NUM!</v>
      </c>
      <c r="E581" s="102">
        <f t="shared" si="49"/>
        <v>0</v>
      </c>
      <c r="F581" s="102" t="e">
        <f t="shared" si="50"/>
        <v>#NUM!</v>
      </c>
      <c r="G581" s="102">
        <f t="shared" si="51"/>
        <v>0</v>
      </c>
    </row>
    <row r="582" spans="1:7">
      <c r="A582" s="102">
        <v>575</v>
      </c>
      <c r="B582" s="102" t="e">
        <f t="shared" si="52"/>
        <v>#NUM!</v>
      </c>
      <c r="C582" s="102">
        <f t="shared" si="53"/>
        <v>0</v>
      </c>
      <c r="D582" s="102" t="e">
        <f t="shared" si="48"/>
        <v>#NUM!</v>
      </c>
      <c r="E582" s="102">
        <f t="shared" si="49"/>
        <v>0</v>
      </c>
      <c r="F582" s="102" t="e">
        <f t="shared" si="50"/>
        <v>#NUM!</v>
      </c>
      <c r="G582" s="102">
        <f t="shared" si="51"/>
        <v>0</v>
      </c>
    </row>
    <row r="583" spans="1:7">
      <c r="A583" s="102">
        <v>576</v>
      </c>
      <c r="B583" s="102" t="e">
        <f t="shared" si="52"/>
        <v>#NUM!</v>
      </c>
      <c r="C583" s="102">
        <f t="shared" si="53"/>
        <v>0</v>
      </c>
      <c r="D583" s="102" t="e">
        <f t="shared" ref="D583:D646" si="54">IF(D$5,BINOMDIST($A583,$A$2,D$4/100,FALSE),#N/A)</f>
        <v>#NUM!</v>
      </c>
      <c r="E583" s="102">
        <f t="shared" ref="E583:E646" si="55">IF(E$5,NORMDIST($A583,$A$2*D$4/100,SQRT($A$2*D$4/100*(1-D$4/100)),FALSE),#N/A)</f>
        <v>0</v>
      </c>
      <c r="F583" s="102" t="e">
        <f t="shared" ref="F583:F646" si="56">IF(F$5,BINOMDIST($A583,$A$2,F$4/100,FALSE),#N/A)</f>
        <v>#NUM!</v>
      </c>
      <c r="G583" s="102">
        <f t="shared" ref="G583:G646" si="57">IF(G$5,NORMDIST($A583,$A$2*F$4/100,SQRT($A$2*F$4/100*(1-F$4/100)),FALSE),#N/A)</f>
        <v>0</v>
      </c>
    </row>
    <row r="584" spans="1:7">
      <c r="A584" s="102">
        <v>577</v>
      </c>
      <c r="B584" s="102" t="e">
        <f t="shared" ref="B584:B647" si="58">IF(B$5,BINOMDIST($A584,$A$2,B$4/100,FALSE),#N/A)</f>
        <v>#NUM!</v>
      </c>
      <c r="C584" s="102">
        <f t="shared" ref="C584:C647" si="59">IF(C$5,NORMDIST($A584,$A$2*B$4/100,SQRT($A$2*B$4/100*(1-B$4/100)),FALSE),#N/A)</f>
        <v>0</v>
      </c>
      <c r="D584" s="102" t="e">
        <f t="shared" si="54"/>
        <v>#NUM!</v>
      </c>
      <c r="E584" s="102">
        <f t="shared" si="55"/>
        <v>0</v>
      </c>
      <c r="F584" s="102" t="e">
        <f t="shared" si="56"/>
        <v>#NUM!</v>
      </c>
      <c r="G584" s="102">
        <f t="shared" si="57"/>
        <v>0</v>
      </c>
    </row>
    <row r="585" spans="1:7">
      <c r="A585" s="102">
        <v>578</v>
      </c>
      <c r="B585" s="102" t="e">
        <f t="shared" si="58"/>
        <v>#NUM!</v>
      </c>
      <c r="C585" s="102">
        <f t="shared" si="59"/>
        <v>0</v>
      </c>
      <c r="D585" s="102" t="e">
        <f t="shared" si="54"/>
        <v>#NUM!</v>
      </c>
      <c r="E585" s="102">
        <f t="shared" si="55"/>
        <v>0</v>
      </c>
      <c r="F585" s="102" t="e">
        <f t="shared" si="56"/>
        <v>#NUM!</v>
      </c>
      <c r="G585" s="102">
        <f t="shared" si="57"/>
        <v>0</v>
      </c>
    </row>
    <row r="586" spans="1:7">
      <c r="A586" s="102">
        <v>579</v>
      </c>
      <c r="B586" s="102" t="e">
        <f t="shared" si="58"/>
        <v>#NUM!</v>
      </c>
      <c r="C586" s="102">
        <f t="shared" si="59"/>
        <v>0</v>
      </c>
      <c r="D586" s="102" t="e">
        <f t="shared" si="54"/>
        <v>#NUM!</v>
      </c>
      <c r="E586" s="102">
        <f t="shared" si="55"/>
        <v>0</v>
      </c>
      <c r="F586" s="102" t="e">
        <f t="shared" si="56"/>
        <v>#NUM!</v>
      </c>
      <c r="G586" s="102">
        <f t="shared" si="57"/>
        <v>0</v>
      </c>
    </row>
    <row r="587" spans="1:7">
      <c r="A587" s="102">
        <v>580</v>
      </c>
      <c r="B587" s="102" t="e">
        <f t="shared" si="58"/>
        <v>#NUM!</v>
      </c>
      <c r="C587" s="102">
        <f t="shared" si="59"/>
        <v>0</v>
      </c>
      <c r="D587" s="102" t="e">
        <f t="shared" si="54"/>
        <v>#NUM!</v>
      </c>
      <c r="E587" s="102">
        <f t="shared" si="55"/>
        <v>0</v>
      </c>
      <c r="F587" s="102" t="e">
        <f t="shared" si="56"/>
        <v>#NUM!</v>
      </c>
      <c r="G587" s="102">
        <f t="shared" si="57"/>
        <v>0</v>
      </c>
    </row>
    <row r="588" spans="1:7">
      <c r="A588" s="102">
        <v>581</v>
      </c>
      <c r="B588" s="102" t="e">
        <f t="shared" si="58"/>
        <v>#NUM!</v>
      </c>
      <c r="C588" s="102">
        <f t="shared" si="59"/>
        <v>0</v>
      </c>
      <c r="D588" s="102" t="e">
        <f t="shared" si="54"/>
        <v>#NUM!</v>
      </c>
      <c r="E588" s="102">
        <f t="shared" si="55"/>
        <v>0</v>
      </c>
      <c r="F588" s="102" t="e">
        <f t="shared" si="56"/>
        <v>#NUM!</v>
      </c>
      <c r="G588" s="102">
        <f t="shared" si="57"/>
        <v>0</v>
      </c>
    </row>
    <row r="589" spans="1:7">
      <c r="A589" s="102">
        <v>582</v>
      </c>
      <c r="B589" s="102" t="e">
        <f t="shared" si="58"/>
        <v>#NUM!</v>
      </c>
      <c r="C589" s="102">
        <f t="shared" si="59"/>
        <v>0</v>
      </c>
      <c r="D589" s="102" t="e">
        <f t="shared" si="54"/>
        <v>#NUM!</v>
      </c>
      <c r="E589" s="102">
        <f t="shared" si="55"/>
        <v>0</v>
      </c>
      <c r="F589" s="102" t="e">
        <f t="shared" si="56"/>
        <v>#NUM!</v>
      </c>
      <c r="G589" s="102">
        <f t="shared" si="57"/>
        <v>0</v>
      </c>
    </row>
    <row r="590" spans="1:7">
      <c r="A590" s="102">
        <v>583</v>
      </c>
      <c r="B590" s="102" t="e">
        <f t="shared" si="58"/>
        <v>#NUM!</v>
      </c>
      <c r="C590" s="102">
        <f t="shared" si="59"/>
        <v>0</v>
      </c>
      <c r="D590" s="102" t="e">
        <f t="shared" si="54"/>
        <v>#NUM!</v>
      </c>
      <c r="E590" s="102">
        <f t="shared" si="55"/>
        <v>0</v>
      </c>
      <c r="F590" s="102" t="e">
        <f t="shared" si="56"/>
        <v>#NUM!</v>
      </c>
      <c r="G590" s="102">
        <f t="shared" si="57"/>
        <v>0</v>
      </c>
    </row>
    <row r="591" spans="1:7">
      <c r="A591" s="102">
        <v>584</v>
      </c>
      <c r="B591" s="102" t="e">
        <f t="shared" si="58"/>
        <v>#NUM!</v>
      </c>
      <c r="C591" s="102">
        <f t="shared" si="59"/>
        <v>0</v>
      </c>
      <c r="D591" s="102" t="e">
        <f t="shared" si="54"/>
        <v>#NUM!</v>
      </c>
      <c r="E591" s="102">
        <f t="shared" si="55"/>
        <v>0</v>
      </c>
      <c r="F591" s="102" t="e">
        <f t="shared" si="56"/>
        <v>#NUM!</v>
      </c>
      <c r="G591" s="102">
        <f t="shared" si="57"/>
        <v>0</v>
      </c>
    </row>
    <row r="592" spans="1:7">
      <c r="A592" s="102">
        <v>585</v>
      </c>
      <c r="B592" s="102" t="e">
        <f t="shared" si="58"/>
        <v>#NUM!</v>
      </c>
      <c r="C592" s="102">
        <f t="shared" si="59"/>
        <v>0</v>
      </c>
      <c r="D592" s="102" t="e">
        <f t="shared" si="54"/>
        <v>#NUM!</v>
      </c>
      <c r="E592" s="102">
        <f t="shared" si="55"/>
        <v>0</v>
      </c>
      <c r="F592" s="102" t="e">
        <f t="shared" si="56"/>
        <v>#NUM!</v>
      </c>
      <c r="G592" s="102">
        <f t="shared" si="57"/>
        <v>0</v>
      </c>
    </row>
    <row r="593" spans="1:7">
      <c r="A593" s="102">
        <v>586</v>
      </c>
      <c r="B593" s="102" t="e">
        <f t="shared" si="58"/>
        <v>#NUM!</v>
      </c>
      <c r="C593" s="102">
        <f t="shared" si="59"/>
        <v>0</v>
      </c>
      <c r="D593" s="102" t="e">
        <f t="shared" si="54"/>
        <v>#NUM!</v>
      </c>
      <c r="E593" s="102">
        <f t="shared" si="55"/>
        <v>0</v>
      </c>
      <c r="F593" s="102" t="e">
        <f t="shared" si="56"/>
        <v>#NUM!</v>
      </c>
      <c r="G593" s="102">
        <f t="shared" si="57"/>
        <v>0</v>
      </c>
    </row>
    <row r="594" spans="1:7">
      <c r="A594" s="102">
        <v>587</v>
      </c>
      <c r="B594" s="102" t="e">
        <f t="shared" si="58"/>
        <v>#NUM!</v>
      </c>
      <c r="C594" s="102">
        <f t="shared" si="59"/>
        <v>0</v>
      </c>
      <c r="D594" s="102" t="e">
        <f t="shared" si="54"/>
        <v>#NUM!</v>
      </c>
      <c r="E594" s="102">
        <f t="shared" si="55"/>
        <v>0</v>
      </c>
      <c r="F594" s="102" t="e">
        <f t="shared" si="56"/>
        <v>#NUM!</v>
      </c>
      <c r="G594" s="102">
        <f t="shared" si="57"/>
        <v>0</v>
      </c>
    </row>
    <row r="595" spans="1:7">
      <c r="A595" s="102">
        <v>588</v>
      </c>
      <c r="B595" s="102" t="e">
        <f t="shared" si="58"/>
        <v>#NUM!</v>
      </c>
      <c r="C595" s="102">
        <f t="shared" si="59"/>
        <v>0</v>
      </c>
      <c r="D595" s="102" t="e">
        <f t="shared" si="54"/>
        <v>#NUM!</v>
      </c>
      <c r="E595" s="102">
        <f t="shared" si="55"/>
        <v>0</v>
      </c>
      <c r="F595" s="102" t="e">
        <f t="shared" si="56"/>
        <v>#NUM!</v>
      </c>
      <c r="G595" s="102">
        <f t="shared" si="57"/>
        <v>0</v>
      </c>
    </row>
    <row r="596" spans="1:7">
      <c r="A596" s="102">
        <v>589</v>
      </c>
      <c r="B596" s="102" t="e">
        <f t="shared" si="58"/>
        <v>#NUM!</v>
      </c>
      <c r="C596" s="102">
        <f t="shared" si="59"/>
        <v>0</v>
      </c>
      <c r="D596" s="102" t="e">
        <f t="shared" si="54"/>
        <v>#NUM!</v>
      </c>
      <c r="E596" s="102">
        <f t="shared" si="55"/>
        <v>0</v>
      </c>
      <c r="F596" s="102" t="e">
        <f t="shared" si="56"/>
        <v>#NUM!</v>
      </c>
      <c r="G596" s="102">
        <f t="shared" si="57"/>
        <v>0</v>
      </c>
    </row>
    <row r="597" spans="1:7">
      <c r="A597" s="102">
        <v>590</v>
      </c>
      <c r="B597" s="102" t="e">
        <f t="shared" si="58"/>
        <v>#NUM!</v>
      </c>
      <c r="C597" s="102">
        <f t="shared" si="59"/>
        <v>0</v>
      </c>
      <c r="D597" s="102" t="e">
        <f t="shared" si="54"/>
        <v>#NUM!</v>
      </c>
      <c r="E597" s="102">
        <f t="shared" si="55"/>
        <v>0</v>
      </c>
      <c r="F597" s="102" t="e">
        <f t="shared" si="56"/>
        <v>#NUM!</v>
      </c>
      <c r="G597" s="102">
        <f t="shared" si="57"/>
        <v>0</v>
      </c>
    </row>
    <row r="598" spans="1:7">
      <c r="A598" s="102">
        <v>591</v>
      </c>
      <c r="B598" s="102" t="e">
        <f t="shared" si="58"/>
        <v>#NUM!</v>
      </c>
      <c r="C598" s="102">
        <f t="shared" si="59"/>
        <v>0</v>
      </c>
      <c r="D598" s="102" t="e">
        <f t="shared" si="54"/>
        <v>#NUM!</v>
      </c>
      <c r="E598" s="102">
        <f t="shared" si="55"/>
        <v>0</v>
      </c>
      <c r="F598" s="102" t="e">
        <f t="shared" si="56"/>
        <v>#NUM!</v>
      </c>
      <c r="G598" s="102">
        <f t="shared" si="57"/>
        <v>0</v>
      </c>
    </row>
    <row r="599" spans="1:7">
      <c r="A599" s="102">
        <v>592</v>
      </c>
      <c r="B599" s="102" t="e">
        <f t="shared" si="58"/>
        <v>#NUM!</v>
      </c>
      <c r="C599" s="102">
        <f t="shared" si="59"/>
        <v>0</v>
      </c>
      <c r="D599" s="102" t="e">
        <f t="shared" si="54"/>
        <v>#NUM!</v>
      </c>
      <c r="E599" s="102">
        <f t="shared" si="55"/>
        <v>0</v>
      </c>
      <c r="F599" s="102" t="e">
        <f t="shared" si="56"/>
        <v>#NUM!</v>
      </c>
      <c r="G599" s="102">
        <f t="shared" si="57"/>
        <v>0</v>
      </c>
    </row>
    <row r="600" spans="1:7">
      <c r="A600" s="102">
        <v>593</v>
      </c>
      <c r="B600" s="102" t="e">
        <f t="shared" si="58"/>
        <v>#NUM!</v>
      </c>
      <c r="C600" s="102">
        <f t="shared" si="59"/>
        <v>0</v>
      </c>
      <c r="D600" s="102" t="e">
        <f t="shared" si="54"/>
        <v>#NUM!</v>
      </c>
      <c r="E600" s="102">
        <f t="shared" si="55"/>
        <v>0</v>
      </c>
      <c r="F600" s="102" t="e">
        <f t="shared" si="56"/>
        <v>#NUM!</v>
      </c>
      <c r="G600" s="102">
        <f t="shared" si="57"/>
        <v>0</v>
      </c>
    </row>
    <row r="601" spans="1:7">
      <c r="A601" s="102">
        <v>594</v>
      </c>
      <c r="B601" s="102" t="e">
        <f t="shared" si="58"/>
        <v>#NUM!</v>
      </c>
      <c r="C601" s="102">
        <f t="shared" si="59"/>
        <v>0</v>
      </c>
      <c r="D601" s="102" t="e">
        <f t="shared" si="54"/>
        <v>#NUM!</v>
      </c>
      <c r="E601" s="102">
        <f t="shared" si="55"/>
        <v>0</v>
      </c>
      <c r="F601" s="102" t="e">
        <f t="shared" si="56"/>
        <v>#NUM!</v>
      </c>
      <c r="G601" s="102">
        <f t="shared" si="57"/>
        <v>0</v>
      </c>
    </row>
    <row r="602" spans="1:7">
      <c r="A602" s="102">
        <v>595</v>
      </c>
      <c r="B602" s="102" t="e">
        <f t="shared" si="58"/>
        <v>#NUM!</v>
      </c>
      <c r="C602" s="102">
        <f t="shared" si="59"/>
        <v>0</v>
      </c>
      <c r="D602" s="102" t="e">
        <f t="shared" si="54"/>
        <v>#NUM!</v>
      </c>
      <c r="E602" s="102">
        <f t="shared" si="55"/>
        <v>0</v>
      </c>
      <c r="F602" s="102" t="e">
        <f t="shared" si="56"/>
        <v>#NUM!</v>
      </c>
      <c r="G602" s="102">
        <f t="shared" si="57"/>
        <v>0</v>
      </c>
    </row>
    <row r="603" spans="1:7">
      <c r="A603" s="102">
        <v>596</v>
      </c>
      <c r="B603" s="102" t="e">
        <f t="shared" si="58"/>
        <v>#NUM!</v>
      </c>
      <c r="C603" s="102">
        <f t="shared" si="59"/>
        <v>0</v>
      </c>
      <c r="D603" s="102" t="e">
        <f t="shared" si="54"/>
        <v>#NUM!</v>
      </c>
      <c r="E603" s="102">
        <f t="shared" si="55"/>
        <v>0</v>
      </c>
      <c r="F603" s="102" t="e">
        <f t="shared" si="56"/>
        <v>#NUM!</v>
      </c>
      <c r="G603" s="102">
        <f t="shared" si="57"/>
        <v>0</v>
      </c>
    </row>
    <row r="604" spans="1:7">
      <c r="A604" s="102">
        <v>597</v>
      </c>
      <c r="B604" s="102" t="e">
        <f t="shared" si="58"/>
        <v>#NUM!</v>
      </c>
      <c r="C604" s="102">
        <f t="shared" si="59"/>
        <v>0</v>
      </c>
      <c r="D604" s="102" t="e">
        <f t="shared" si="54"/>
        <v>#NUM!</v>
      </c>
      <c r="E604" s="102">
        <f t="shared" si="55"/>
        <v>0</v>
      </c>
      <c r="F604" s="102" t="e">
        <f t="shared" si="56"/>
        <v>#NUM!</v>
      </c>
      <c r="G604" s="102">
        <f t="shared" si="57"/>
        <v>0</v>
      </c>
    </row>
    <row r="605" spans="1:7">
      <c r="A605" s="102">
        <v>598</v>
      </c>
      <c r="B605" s="102" t="e">
        <f t="shared" si="58"/>
        <v>#NUM!</v>
      </c>
      <c r="C605" s="102">
        <f t="shared" si="59"/>
        <v>0</v>
      </c>
      <c r="D605" s="102" t="e">
        <f t="shared" si="54"/>
        <v>#NUM!</v>
      </c>
      <c r="E605" s="102">
        <f t="shared" si="55"/>
        <v>0</v>
      </c>
      <c r="F605" s="102" t="e">
        <f t="shared" si="56"/>
        <v>#NUM!</v>
      </c>
      <c r="G605" s="102">
        <f t="shared" si="57"/>
        <v>0</v>
      </c>
    </row>
    <row r="606" spans="1:7">
      <c r="A606" s="102">
        <v>599</v>
      </c>
      <c r="B606" s="102" t="e">
        <f t="shared" si="58"/>
        <v>#NUM!</v>
      </c>
      <c r="C606" s="102">
        <f t="shared" si="59"/>
        <v>0</v>
      </c>
      <c r="D606" s="102" t="e">
        <f t="shared" si="54"/>
        <v>#NUM!</v>
      </c>
      <c r="E606" s="102">
        <f t="shared" si="55"/>
        <v>0</v>
      </c>
      <c r="F606" s="102" t="e">
        <f t="shared" si="56"/>
        <v>#NUM!</v>
      </c>
      <c r="G606" s="102">
        <f t="shared" si="57"/>
        <v>0</v>
      </c>
    </row>
    <row r="607" spans="1:7">
      <c r="A607" s="102">
        <v>600</v>
      </c>
      <c r="B607" s="102" t="e">
        <f t="shared" si="58"/>
        <v>#NUM!</v>
      </c>
      <c r="C607" s="102">
        <f t="shared" si="59"/>
        <v>0</v>
      </c>
      <c r="D607" s="102" t="e">
        <f t="shared" si="54"/>
        <v>#NUM!</v>
      </c>
      <c r="E607" s="102">
        <f t="shared" si="55"/>
        <v>0</v>
      </c>
      <c r="F607" s="102" t="e">
        <f t="shared" si="56"/>
        <v>#NUM!</v>
      </c>
      <c r="G607" s="102">
        <f t="shared" si="57"/>
        <v>0</v>
      </c>
    </row>
    <row r="608" spans="1:7">
      <c r="A608" s="102">
        <v>601</v>
      </c>
      <c r="B608" s="102" t="e">
        <f t="shared" si="58"/>
        <v>#NUM!</v>
      </c>
      <c r="C608" s="102">
        <f t="shared" si="59"/>
        <v>0</v>
      </c>
      <c r="D608" s="102" t="e">
        <f t="shared" si="54"/>
        <v>#NUM!</v>
      </c>
      <c r="E608" s="102">
        <f t="shared" si="55"/>
        <v>0</v>
      </c>
      <c r="F608" s="102" t="e">
        <f t="shared" si="56"/>
        <v>#NUM!</v>
      </c>
      <c r="G608" s="102">
        <f t="shared" si="57"/>
        <v>0</v>
      </c>
    </row>
    <row r="609" spans="1:7">
      <c r="A609" s="102">
        <v>602</v>
      </c>
      <c r="B609" s="102" t="e">
        <f t="shared" si="58"/>
        <v>#NUM!</v>
      </c>
      <c r="C609" s="102">
        <f t="shared" si="59"/>
        <v>0</v>
      </c>
      <c r="D609" s="102" t="e">
        <f t="shared" si="54"/>
        <v>#NUM!</v>
      </c>
      <c r="E609" s="102">
        <f t="shared" si="55"/>
        <v>0</v>
      </c>
      <c r="F609" s="102" t="e">
        <f t="shared" si="56"/>
        <v>#NUM!</v>
      </c>
      <c r="G609" s="102">
        <f t="shared" si="57"/>
        <v>0</v>
      </c>
    </row>
    <row r="610" spans="1:7">
      <c r="A610" s="102">
        <v>603</v>
      </c>
      <c r="B610" s="102" t="e">
        <f t="shared" si="58"/>
        <v>#NUM!</v>
      </c>
      <c r="C610" s="102">
        <f t="shared" si="59"/>
        <v>0</v>
      </c>
      <c r="D610" s="102" t="e">
        <f t="shared" si="54"/>
        <v>#NUM!</v>
      </c>
      <c r="E610" s="102">
        <f t="shared" si="55"/>
        <v>0</v>
      </c>
      <c r="F610" s="102" t="e">
        <f t="shared" si="56"/>
        <v>#NUM!</v>
      </c>
      <c r="G610" s="102">
        <f t="shared" si="57"/>
        <v>0</v>
      </c>
    </row>
    <row r="611" spans="1:7">
      <c r="A611" s="102">
        <v>604</v>
      </c>
      <c r="B611" s="102" t="e">
        <f t="shared" si="58"/>
        <v>#NUM!</v>
      </c>
      <c r="C611" s="102">
        <f t="shared" si="59"/>
        <v>0</v>
      </c>
      <c r="D611" s="102" t="e">
        <f t="shared" si="54"/>
        <v>#NUM!</v>
      </c>
      <c r="E611" s="102">
        <f t="shared" si="55"/>
        <v>0</v>
      </c>
      <c r="F611" s="102" t="e">
        <f t="shared" si="56"/>
        <v>#NUM!</v>
      </c>
      <c r="G611" s="102">
        <f t="shared" si="57"/>
        <v>0</v>
      </c>
    </row>
    <row r="612" spans="1:7">
      <c r="A612" s="102">
        <v>605</v>
      </c>
      <c r="B612" s="102" t="e">
        <f t="shared" si="58"/>
        <v>#NUM!</v>
      </c>
      <c r="C612" s="102">
        <f t="shared" si="59"/>
        <v>0</v>
      </c>
      <c r="D612" s="102" t="e">
        <f t="shared" si="54"/>
        <v>#NUM!</v>
      </c>
      <c r="E612" s="102">
        <f t="shared" si="55"/>
        <v>0</v>
      </c>
      <c r="F612" s="102" t="e">
        <f t="shared" si="56"/>
        <v>#NUM!</v>
      </c>
      <c r="G612" s="102">
        <f t="shared" si="57"/>
        <v>0</v>
      </c>
    </row>
    <row r="613" spans="1:7">
      <c r="A613" s="102">
        <v>606</v>
      </c>
      <c r="B613" s="102" t="e">
        <f t="shared" si="58"/>
        <v>#NUM!</v>
      </c>
      <c r="C613" s="102">
        <f t="shared" si="59"/>
        <v>0</v>
      </c>
      <c r="D613" s="102" t="e">
        <f t="shared" si="54"/>
        <v>#NUM!</v>
      </c>
      <c r="E613" s="102">
        <f t="shared" si="55"/>
        <v>0</v>
      </c>
      <c r="F613" s="102" t="e">
        <f t="shared" si="56"/>
        <v>#NUM!</v>
      </c>
      <c r="G613" s="102">
        <f t="shared" si="57"/>
        <v>0</v>
      </c>
    </row>
    <row r="614" spans="1:7">
      <c r="A614" s="102">
        <v>607</v>
      </c>
      <c r="B614" s="102" t="e">
        <f t="shared" si="58"/>
        <v>#NUM!</v>
      </c>
      <c r="C614" s="102">
        <f t="shared" si="59"/>
        <v>0</v>
      </c>
      <c r="D614" s="102" t="e">
        <f t="shared" si="54"/>
        <v>#NUM!</v>
      </c>
      <c r="E614" s="102">
        <f t="shared" si="55"/>
        <v>0</v>
      </c>
      <c r="F614" s="102" t="e">
        <f t="shared" si="56"/>
        <v>#NUM!</v>
      </c>
      <c r="G614" s="102">
        <f t="shared" si="57"/>
        <v>0</v>
      </c>
    </row>
    <row r="615" spans="1:7">
      <c r="A615" s="102">
        <v>608</v>
      </c>
      <c r="B615" s="102" t="e">
        <f t="shared" si="58"/>
        <v>#NUM!</v>
      </c>
      <c r="C615" s="102">
        <f t="shared" si="59"/>
        <v>0</v>
      </c>
      <c r="D615" s="102" t="e">
        <f t="shared" si="54"/>
        <v>#NUM!</v>
      </c>
      <c r="E615" s="102">
        <f t="shared" si="55"/>
        <v>0</v>
      </c>
      <c r="F615" s="102" t="e">
        <f t="shared" si="56"/>
        <v>#NUM!</v>
      </c>
      <c r="G615" s="102">
        <f t="shared" si="57"/>
        <v>0</v>
      </c>
    </row>
    <row r="616" spans="1:7">
      <c r="A616" s="102">
        <v>609</v>
      </c>
      <c r="B616" s="102" t="e">
        <f t="shared" si="58"/>
        <v>#NUM!</v>
      </c>
      <c r="C616" s="102">
        <f t="shared" si="59"/>
        <v>0</v>
      </c>
      <c r="D616" s="102" t="e">
        <f t="shared" si="54"/>
        <v>#NUM!</v>
      </c>
      <c r="E616" s="102">
        <f t="shared" si="55"/>
        <v>0</v>
      </c>
      <c r="F616" s="102" t="e">
        <f t="shared" si="56"/>
        <v>#NUM!</v>
      </c>
      <c r="G616" s="102">
        <f t="shared" si="57"/>
        <v>0</v>
      </c>
    </row>
    <row r="617" spans="1:7">
      <c r="A617" s="102">
        <v>610</v>
      </c>
      <c r="B617" s="102" t="e">
        <f t="shared" si="58"/>
        <v>#NUM!</v>
      </c>
      <c r="C617" s="102">
        <f t="shared" si="59"/>
        <v>0</v>
      </c>
      <c r="D617" s="102" t="e">
        <f t="shared" si="54"/>
        <v>#NUM!</v>
      </c>
      <c r="E617" s="102">
        <f t="shared" si="55"/>
        <v>0</v>
      </c>
      <c r="F617" s="102" t="e">
        <f t="shared" si="56"/>
        <v>#NUM!</v>
      </c>
      <c r="G617" s="102">
        <f t="shared" si="57"/>
        <v>0</v>
      </c>
    </row>
    <row r="618" spans="1:7">
      <c r="A618" s="102">
        <v>611</v>
      </c>
      <c r="B618" s="102" t="e">
        <f t="shared" si="58"/>
        <v>#NUM!</v>
      </c>
      <c r="C618" s="102">
        <f t="shared" si="59"/>
        <v>0</v>
      </c>
      <c r="D618" s="102" t="e">
        <f t="shared" si="54"/>
        <v>#NUM!</v>
      </c>
      <c r="E618" s="102">
        <f t="shared" si="55"/>
        <v>0</v>
      </c>
      <c r="F618" s="102" t="e">
        <f t="shared" si="56"/>
        <v>#NUM!</v>
      </c>
      <c r="G618" s="102">
        <f t="shared" si="57"/>
        <v>0</v>
      </c>
    </row>
    <row r="619" spans="1:7">
      <c r="A619" s="102">
        <v>612</v>
      </c>
      <c r="B619" s="102" t="e">
        <f t="shared" si="58"/>
        <v>#NUM!</v>
      </c>
      <c r="C619" s="102">
        <f t="shared" si="59"/>
        <v>0</v>
      </c>
      <c r="D619" s="102" t="e">
        <f t="shared" si="54"/>
        <v>#NUM!</v>
      </c>
      <c r="E619" s="102">
        <f t="shared" si="55"/>
        <v>0</v>
      </c>
      <c r="F619" s="102" t="e">
        <f t="shared" si="56"/>
        <v>#NUM!</v>
      </c>
      <c r="G619" s="102">
        <f t="shared" si="57"/>
        <v>0</v>
      </c>
    </row>
    <row r="620" spans="1:7">
      <c r="A620" s="102">
        <v>613</v>
      </c>
      <c r="B620" s="102" t="e">
        <f t="shared" si="58"/>
        <v>#NUM!</v>
      </c>
      <c r="C620" s="102">
        <f t="shared" si="59"/>
        <v>0</v>
      </c>
      <c r="D620" s="102" t="e">
        <f t="shared" si="54"/>
        <v>#NUM!</v>
      </c>
      <c r="E620" s="102">
        <f t="shared" si="55"/>
        <v>0</v>
      </c>
      <c r="F620" s="102" t="e">
        <f t="shared" si="56"/>
        <v>#NUM!</v>
      </c>
      <c r="G620" s="102">
        <f t="shared" si="57"/>
        <v>0</v>
      </c>
    </row>
    <row r="621" spans="1:7">
      <c r="A621" s="102">
        <v>614</v>
      </c>
      <c r="B621" s="102" t="e">
        <f t="shared" si="58"/>
        <v>#NUM!</v>
      </c>
      <c r="C621" s="102">
        <f t="shared" si="59"/>
        <v>0</v>
      </c>
      <c r="D621" s="102" t="e">
        <f t="shared" si="54"/>
        <v>#NUM!</v>
      </c>
      <c r="E621" s="102">
        <f t="shared" si="55"/>
        <v>0</v>
      </c>
      <c r="F621" s="102" t="e">
        <f t="shared" si="56"/>
        <v>#NUM!</v>
      </c>
      <c r="G621" s="102">
        <f t="shared" si="57"/>
        <v>0</v>
      </c>
    </row>
    <row r="622" spans="1:7">
      <c r="A622" s="102">
        <v>615</v>
      </c>
      <c r="B622" s="102" t="e">
        <f t="shared" si="58"/>
        <v>#NUM!</v>
      </c>
      <c r="C622" s="102">
        <f t="shared" si="59"/>
        <v>0</v>
      </c>
      <c r="D622" s="102" t="e">
        <f t="shared" si="54"/>
        <v>#NUM!</v>
      </c>
      <c r="E622" s="102">
        <f t="shared" si="55"/>
        <v>0</v>
      </c>
      <c r="F622" s="102" t="e">
        <f t="shared" si="56"/>
        <v>#NUM!</v>
      </c>
      <c r="G622" s="102">
        <f t="shared" si="57"/>
        <v>0</v>
      </c>
    </row>
    <row r="623" spans="1:7">
      <c r="A623" s="102">
        <v>616</v>
      </c>
      <c r="B623" s="102" t="e">
        <f t="shared" si="58"/>
        <v>#NUM!</v>
      </c>
      <c r="C623" s="102">
        <f t="shared" si="59"/>
        <v>0</v>
      </c>
      <c r="D623" s="102" t="e">
        <f t="shared" si="54"/>
        <v>#NUM!</v>
      </c>
      <c r="E623" s="102">
        <f t="shared" si="55"/>
        <v>0</v>
      </c>
      <c r="F623" s="102" t="e">
        <f t="shared" si="56"/>
        <v>#NUM!</v>
      </c>
      <c r="G623" s="102">
        <f t="shared" si="57"/>
        <v>0</v>
      </c>
    </row>
    <row r="624" spans="1:7">
      <c r="A624" s="102">
        <v>617</v>
      </c>
      <c r="B624" s="102" t="e">
        <f t="shared" si="58"/>
        <v>#NUM!</v>
      </c>
      <c r="C624" s="102">
        <f t="shared" si="59"/>
        <v>0</v>
      </c>
      <c r="D624" s="102" t="e">
        <f t="shared" si="54"/>
        <v>#NUM!</v>
      </c>
      <c r="E624" s="102">
        <f t="shared" si="55"/>
        <v>0</v>
      </c>
      <c r="F624" s="102" t="e">
        <f t="shared" si="56"/>
        <v>#NUM!</v>
      </c>
      <c r="G624" s="102">
        <f t="shared" si="57"/>
        <v>0</v>
      </c>
    </row>
    <row r="625" spans="1:7">
      <c r="A625" s="102">
        <v>618</v>
      </c>
      <c r="B625" s="102" t="e">
        <f t="shared" si="58"/>
        <v>#NUM!</v>
      </c>
      <c r="C625" s="102">
        <f t="shared" si="59"/>
        <v>0</v>
      </c>
      <c r="D625" s="102" t="e">
        <f t="shared" si="54"/>
        <v>#NUM!</v>
      </c>
      <c r="E625" s="102">
        <f t="shared" si="55"/>
        <v>0</v>
      </c>
      <c r="F625" s="102" t="e">
        <f t="shared" si="56"/>
        <v>#NUM!</v>
      </c>
      <c r="G625" s="102">
        <f t="shared" si="57"/>
        <v>0</v>
      </c>
    </row>
    <row r="626" spans="1:7">
      <c r="A626" s="102">
        <v>619</v>
      </c>
      <c r="B626" s="102" t="e">
        <f t="shared" si="58"/>
        <v>#NUM!</v>
      </c>
      <c r="C626" s="102">
        <f t="shared" si="59"/>
        <v>0</v>
      </c>
      <c r="D626" s="102" t="e">
        <f t="shared" si="54"/>
        <v>#NUM!</v>
      </c>
      <c r="E626" s="102">
        <f t="shared" si="55"/>
        <v>0</v>
      </c>
      <c r="F626" s="102" t="e">
        <f t="shared" si="56"/>
        <v>#NUM!</v>
      </c>
      <c r="G626" s="102">
        <f t="shared" si="57"/>
        <v>0</v>
      </c>
    </row>
    <row r="627" spans="1:7">
      <c r="A627" s="102">
        <v>620</v>
      </c>
      <c r="B627" s="102" t="e">
        <f t="shared" si="58"/>
        <v>#NUM!</v>
      </c>
      <c r="C627" s="102">
        <f t="shared" si="59"/>
        <v>0</v>
      </c>
      <c r="D627" s="102" t="e">
        <f t="shared" si="54"/>
        <v>#NUM!</v>
      </c>
      <c r="E627" s="102">
        <f t="shared" si="55"/>
        <v>0</v>
      </c>
      <c r="F627" s="102" t="e">
        <f t="shared" si="56"/>
        <v>#NUM!</v>
      </c>
      <c r="G627" s="102">
        <f t="shared" si="57"/>
        <v>0</v>
      </c>
    </row>
    <row r="628" spans="1:7">
      <c r="A628" s="102">
        <v>621</v>
      </c>
      <c r="B628" s="102" t="e">
        <f t="shared" si="58"/>
        <v>#NUM!</v>
      </c>
      <c r="C628" s="102">
        <f t="shared" si="59"/>
        <v>0</v>
      </c>
      <c r="D628" s="102" t="e">
        <f t="shared" si="54"/>
        <v>#NUM!</v>
      </c>
      <c r="E628" s="102">
        <f t="shared" si="55"/>
        <v>0</v>
      </c>
      <c r="F628" s="102" t="e">
        <f t="shared" si="56"/>
        <v>#NUM!</v>
      </c>
      <c r="G628" s="102">
        <f t="shared" si="57"/>
        <v>0</v>
      </c>
    </row>
    <row r="629" spans="1:7">
      <c r="A629" s="102">
        <v>622</v>
      </c>
      <c r="B629" s="102" t="e">
        <f t="shared" si="58"/>
        <v>#NUM!</v>
      </c>
      <c r="C629" s="102">
        <f t="shared" si="59"/>
        <v>0</v>
      </c>
      <c r="D629" s="102" t="e">
        <f t="shared" si="54"/>
        <v>#NUM!</v>
      </c>
      <c r="E629" s="102">
        <f t="shared" si="55"/>
        <v>0</v>
      </c>
      <c r="F629" s="102" t="e">
        <f t="shared" si="56"/>
        <v>#NUM!</v>
      </c>
      <c r="G629" s="102">
        <f t="shared" si="57"/>
        <v>0</v>
      </c>
    </row>
    <row r="630" spans="1:7">
      <c r="A630" s="102">
        <v>623</v>
      </c>
      <c r="B630" s="102" t="e">
        <f t="shared" si="58"/>
        <v>#NUM!</v>
      </c>
      <c r="C630" s="102">
        <f t="shared" si="59"/>
        <v>0</v>
      </c>
      <c r="D630" s="102" t="e">
        <f t="shared" si="54"/>
        <v>#NUM!</v>
      </c>
      <c r="E630" s="102">
        <f t="shared" si="55"/>
        <v>0</v>
      </c>
      <c r="F630" s="102" t="e">
        <f t="shared" si="56"/>
        <v>#NUM!</v>
      </c>
      <c r="G630" s="102">
        <f t="shared" si="57"/>
        <v>0</v>
      </c>
    </row>
    <row r="631" spans="1:7">
      <c r="A631" s="102">
        <v>624</v>
      </c>
      <c r="B631" s="102" t="e">
        <f t="shared" si="58"/>
        <v>#NUM!</v>
      </c>
      <c r="C631" s="102">
        <f t="shared" si="59"/>
        <v>0</v>
      </c>
      <c r="D631" s="102" t="e">
        <f t="shared" si="54"/>
        <v>#NUM!</v>
      </c>
      <c r="E631" s="102">
        <f t="shared" si="55"/>
        <v>0</v>
      </c>
      <c r="F631" s="102" t="e">
        <f t="shared" si="56"/>
        <v>#NUM!</v>
      </c>
      <c r="G631" s="102">
        <f t="shared" si="57"/>
        <v>0</v>
      </c>
    </row>
    <row r="632" spans="1:7">
      <c r="A632" s="102">
        <v>625</v>
      </c>
      <c r="B632" s="102" t="e">
        <f t="shared" si="58"/>
        <v>#NUM!</v>
      </c>
      <c r="C632" s="102">
        <f t="shared" si="59"/>
        <v>0</v>
      </c>
      <c r="D632" s="102" t="e">
        <f t="shared" si="54"/>
        <v>#NUM!</v>
      </c>
      <c r="E632" s="102">
        <f t="shared" si="55"/>
        <v>0</v>
      </c>
      <c r="F632" s="102" t="e">
        <f t="shared" si="56"/>
        <v>#NUM!</v>
      </c>
      <c r="G632" s="102">
        <f t="shared" si="57"/>
        <v>0</v>
      </c>
    </row>
    <row r="633" spans="1:7">
      <c r="A633" s="102">
        <v>626</v>
      </c>
      <c r="B633" s="102" t="e">
        <f t="shared" si="58"/>
        <v>#NUM!</v>
      </c>
      <c r="C633" s="102">
        <f t="shared" si="59"/>
        <v>0</v>
      </c>
      <c r="D633" s="102" t="e">
        <f t="shared" si="54"/>
        <v>#NUM!</v>
      </c>
      <c r="E633" s="102">
        <f t="shared" si="55"/>
        <v>0</v>
      </c>
      <c r="F633" s="102" t="e">
        <f t="shared" si="56"/>
        <v>#NUM!</v>
      </c>
      <c r="G633" s="102">
        <f t="shared" si="57"/>
        <v>0</v>
      </c>
    </row>
    <row r="634" spans="1:7">
      <c r="A634" s="102">
        <v>627</v>
      </c>
      <c r="B634" s="102" t="e">
        <f t="shared" si="58"/>
        <v>#NUM!</v>
      </c>
      <c r="C634" s="102">
        <f t="shared" si="59"/>
        <v>0</v>
      </c>
      <c r="D634" s="102" t="e">
        <f t="shared" si="54"/>
        <v>#NUM!</v>
      </c>
      <c r="E634" s="102">
        <f t="shared" si="55"/>
        <v>0</v>
      </c>
      <c r="F634" s="102" t="e">
        <f t="shared" si="56"/>
        <v>#NUM!</v>
      </c>
      <c r="G634" s="102">
        <f t="shared" si="57"/>
        <v>0</v>
      </c>
    </row>
    <row r="635" spans="1:7">
      <c r="A635" s="102">
        <v>628</v>
      </c>
      <c r="B635" s="102" t="e">
        <f t="shared" si="58"/>
        <v>#NUM!</v>
      </c>
      <c r="C635" s="102">
        <f t="shared" si="59"/>
        <v>0</v>
      </c>
      <c r="D635" s="102" t="e">
        <f t="shared" si="54"/>
        <v>#NUM!</v>
      </c>
      <c r="E635" s="102">
        <f t="shared" si="55"/>
        <v>0</v>
      </c>
      <c r="F635" s="102" t="e">
        <f t="shared" si="56"/>
        <v>#NUM!</v>
      </c>
      <c r="G635" s="102">
        <f t="shared" si="57"/>
        <v>0</v>
      </c>
    </row>
    <row r="636" spans="1:7">
      <c r="A636" s="102">
        <v>629</v>
      </c>
      <c r="B636" s="102" t="e">
        <f t="shared" si="58"/>
        <v>#NUM!</v>
      </c>
      <c r="C636" s="102">
        <f t="shared" si="59"/>
        <v>0</v>
      </c>
      <c r="D636" s="102" t="e">
        <f t="shared" si="54"/>
        <v>#NUM!</v>
      </c>
      <c r="E636" s="102">
        <f t="shared" si="55"/>
        <v>0</v>
      </c>
      <c r="F636" s="102" t="e">
        <f t="shared" si="56"/>
        <v>#NUM!</v>
      </c>
      <c r="G636" s="102">
        <f t="shared" si="57"/>
        <v>0</v>
      </c>
    </row>
    <row r="637" spans="1:7">
      <c r="A637" s="102">
        <v>630</v>
      </c>
      <c r="B637" s="102" t="e">
        <f t="shared" si="58"/>
        <v>#NUM!</v>
      </c>
      <c r="C637" s="102">
        <f t="shared" si="59"/>
        <v>0</v>
      </c>
      <c r="D637" s="102" t="e">
        <f t="shared" si="54"/>
        <v>#NUM!</v>
      </c>
      <c r="E637" s="102">
        <f t="shared" si="55"/>
        <v>0</v>
      </c>
      <c r="F637" s="102" t="e">
        <f t="shared" si="56"/>
        <v>#NUM!</v>
      </c>
      <c r="G637" s="102">
        <f t="shared" si="57"/>
        <v>0</v>
      </c>
    </row>
    <row r="638" spans="1:7">
      <c r="A638" s="102">
        <v>631</v>
      </c>
      <c r="B638" s="102" t="e">
        <f t="shared" si="58"/>
        <v>#NUM!</v>
      </c>
      <c r="C638" s="102">
        <f t="shared" si="59"/>
        <v>0</v>
      </c>
      <c r="D638" s="102" t="e">
        <f t="shared" si="54"/>
        <v>#NUM!</v>
      </c>
      <c r="E638" s="102">
        <f t="shared" si="55"/>
        <v>0</v>
      </c>
      <c r="F638" s="102" t="e">
        <f t="shared" si="56"/>
        <v>#NUM!</v>
      </c>
      <c r="G638" s="102">
        <f t="shared" si="57"/>
        <v>0</v>
      </c>
    </row>
    <row r="639" spans="1:7">
      <c r="A639" s="102">
        <v>632</v>
      </c>
      <c r="B639" s="102" t="e">
        <f t="shared" si="58"/>
        <v>#NUM!</v>
      </c>
      <c r="C639" s="102">
        <f t="shared" si="59"/>
        <v>0</v>
      </c>
      <c r="D639" s="102" t="e">
        <f t="shared" si="54"/>
        <v>#NUM!</v>
      </c>
      <c r="E639" s="102">
        <f t="shared" si="55"/>
        <v>0</v>
      </c>
      <c r="F639" s="102" t="e">
        <f t="shared" si="56"/>
        <v>#NUM!</v>
      </c>
      <c r="G639" s="102">
        <f t="shared" si="57"/>
        <v>0</v>
      </c>
    </row>
    <row r="640" spans="1:7">
      <c r="A640" s="102">
        <v>633</v>
      </c>
      <c r="B640" s="102" t="e">
        <f t="shared" si="58"/>
        <v>#NUM!</v>
      </c>
      <c r="C640" s="102">
        <f t="shared" si="59"/>
        <v>0</v>
      </c>
      <c r="D640" s="102" t="e">
        <f t="shared" si="54"/>
        <v>#NUM!</v>
      </c>
      <c r="E640" s="102">
        <f t="shared" si="55"/>
        <v>0</v>
      </c>
      <c r="F640" s="102" t="e">
        <f t="shared" si="56"/>
        <v>#NUM!</v>
      </c>
      <c r="G640" s="102">
        <f t="shared" si="57"/>
        <v>0</v>
      </c>
    </row>
    <row r="641" spans="1:7">
      <c r="A641" s="102">
        <v>634</v>
      </c>
      <c r="B641" s="102" t="e">
        <f t="shared" si="58"/>
        <v>#NUM!</v>
      </c>
      <c r="C641" s="102">
        <f t="shared" si="59"/>
        <v>0</v>
      </c>
      <c r="D641" s="102" t="e">
        <f t="shared" si="54"/>
        <v>#NUM!</v>
      </c>
      <c r="E641" s="102">
        <f t="shared" si="55"/>
        <v>0</v>
      </c>
      <c r="F641" s="102" t="e">
        <f t="shared" si="56"/>
        <v>#NUM!</v>
      </c>
      <c r="G641" s="102">
        <f t="shared" si="57"/>
        <v>0</v>
      </c>
    </row>
    <row r="642" spans="1:7">
      <c r="A642" s="102">
        <v>635</v>
      </c>
      <c r="B642" s="102" t="e">
        <f t="shared" si="58"/>
        <v>#NUM!</v>
      </c>
      <c r="C642" s="102">
        <f t="shared" si="59"/>
        <v>0</v>
      </c>
      <c r="D642" s="102" t="e">
        <f t="shared" si="54"/>
        <v>#NUM!</v>
      </c>
      <c r="E642" s="102">
        <f t="shared" si="55"/>
        <v>0</v>
      </c>
      <c r="F642" s="102" t="e">
        <f t="shared" si="56"/>
        <v>#NUM!</v>
      </c>
      <c r="G642" s="102">
        <f t="shared" si="57"/>
        <v>0</v>
      </c>
    </row>
    <row r="643" spans="1:7">
      <c r="A643" s="102">
        <v>636</v>
      </c>
      <c r="B643" s="102" t="e">
        <f t="shared" si="58"/>
        <v>#NUM!</v>
      </c>
      <c r="C643" s="102">
        <f t="shared" si="59"/>
        <v>0</v>
      </c>
      <c r="D643" s="102" t="e">
        <f t="shared" si="54"/>
        <v>#NUM!</v>
      </c>
      <c r="E643" s="102">
        <f t="shared" si="55"/>
        <v>0</v>
      </c>
      <c r="F643" s="102" t="e">
        <f t="shared" si="56"/>
        <v>#NUM!</v>
      </c>
      <c r="G643" s="102">
        <f t="shared" si="57"/>
        <v>0</v>
      </c>
    </row>
    <row r="644" spans="1:7">
      <c r="A644" s="102">
        <v>637</v>
      </c>
      <c r="B644" s="102" t="e">
        <f t="shared" si="58"/>
        <v>#NUM!</v>
      </c>
      <c r="C644" s="102">
        <f t="shared" si="59"/>
        <v>0</v>
      </c>
      <c r="D644" s="102" t="e">
        <f t="shared" si="54"/>
        <v>#NUM!</v>
      </c>
      <c r="E644" s="102">
        <f t="shared" si="55"/>
        <v>0</v>
      </c>
      <c r="F644" s="102" t="e">
        <f t="shared" si="56"/>
        <v>#NUM!</v>
      </c>
      <c r="G644" s="102">
        <f t="shared" si="57"/>
        <v>0</v>
      </c>
    </row>
    <row r="645" spans="1:7">
      <c r="A645" s="102">
        <v>638</v>
      </c>
      <c r="B645" s="102" t="e">
        <f t="shared" si="58"/>
        <v>#NUM!</v>
      </c>
      <c r="C645" s="102">
        <f t="shared" si="59"/>
        <v>0</v>
      </c>
      <c r="D645" s="102" t="e">
        <f t="shared" si="54"/>
        <v>#NUM!</v>
      </c>
      <c r="E645" s="102">
        <f t="shared" si="55"/>
        <v>0</v>
      </c>
      <c r="F645" s="102" t="e">
        <f t="shared" si="56"/>
        <v>#NUM!</v>
      </c>
      <c r="G645" s="102">
        <f t="shared" si="57"/>
        <v>0</v>
      </c>
    </row>
    <row r="646" spans="1:7">
      <c r="A646" s="102">
        <v>639</v>
      </c>
      <c r="B646" s="102" t="e">
        <f t="shared" si="58"/>
        <v>#NUM!</v>
      </c>
      <c r="C646" s="102">
        <f t="shared" si="59"/>
        <v>0</v>
      </c>
      <c r="D646" s="102" t="e">
        <f t="shared" si="54"/>
        <v>#NUM!</v>
      </c>
      <c r="E646" s="102">
        <f t="shared" si="55"/>
        <v>0</v>
      </c>
      <c r="F646" s="102" t="e">
        <f t="shared" si="56"/>
        <v>#NUM!</v>
      </c>
      <c r="G646" s="102">
        <f t="shared" si="57"/>
        <v>0</v>
      </c>
    </row>
    <row r="647" spans="1:7">
      <c r="A647" s="102">
        <v>640</v>
      </c>
      <c r="B647" s="102" t="e">
        <f t="shared" si="58"/>
        <v>#NUM!</v>
      </c>
      <c r="C647" s="102">
        <f t="shared" si="59"/>
        <v>0</v>
      </c>
      <c r="D647" s="102" t="e">
        <f t="shared" ref="D647:D710" si="60">IF(D$5,BINOMDIST($A647,$A$2,D$4/100,FALSE),#N/A)</f>
        <v>#NUM!</v>
      </c>
      <c r="E647" s="102">
        <f t="shared" ref="E647:E710" si="61">IF(E$5,NORMDIST($A647,$A$2*D$4/100,SQRT($A$2*D$4/100*(1-D$4/100)),FALSE),#N/A)</f>
        <v>0</v>
      </c>
      <c r="F647" s="102" t="e">
        <f t="shared" ref="F647:F710" si="62">IF(F$5,BINOMDIST($A647,$A$2,F$4/100,FALSE),#N/A)</f>
        <v>#NUM!</v>
      </c>
      <c r="G647" s="102">
        <f t="shared" ref="G647:G710" si="63">IF(G$5,NORMDIST($A647,$A$2*F$4/100,SQRT($A$2*F$4/100*(1-F$4/100)),FALSE),#N/A)</f>
        <v>0</v>
      </c>
    </row>
    <row r="648" spans="1:7">
      <c r="A648" s="102">
        <v>641</v>
      </c>
      <c r="B648" s="102" t="e">
        <f t="shared" ref="B648:B711" si="64">IF(B$5,BINOMDIST($A648,$A$2,B$4/100,FALSE),#N/A)</f>
        <v>#NUM!</v>
      </c>
      <c r="C648" s="102">
        <f t="shared" ref="C648:C711" si="65">IF(C$5,NORMDIST($A648,$A$2*B$4/100,SQRT($A$2*B$4/100*(1-B$4/100)),FALSE),#N/A)</f>
        <v>0</v>
      </c>
      <c r="D648" s="102" t="e">
        <f t="shared" si="60"/>
        <v>#NUM!</v>
      </c>
      <c r="E648" s="102">
        <f t="shared" si="61"/>
        <v>0</v>
      </c>
      <c r="F648" s="102" t="e">
        <f t="shared" si="62"/>
        <v>#NUM!</v>
      </c>
      <c r="G648" s="102">
        <f t="shared" si="63"/>
        <v>0</v>
      </c>
    </row>
    <row r="649" spans="1:7">
      <c r="A649" s="102">
        <v>642</v>
      </c>
      <c r="B649" s="102" t="e">
        <f t="shared" si="64"/>
        <v>#NUM!</v>
      </c>
      <c r="C649" s="102">
        <f t="shared" si="65"/>
        <v>0</v>
      </c>
      <c r="D649" s="102" t="e">
        <f t="shared" si="60"/>
        <v>#NUM!</v>
      </c>
      <c r="E649" s="102">
        <f t="shared" si="61"/>
        <v>0</v>
      </c>
      <c r="F649" s="102" t="e">
        <f t="shared" si="62"/>
        <v>#NUM!</v>
      </c>
      <c r="G649" s="102">
        <f t="shared" si="63"/>
        <v>0</v>
      </c>
    </row>
    <row r="650" spans="1:7">
      <c r="A650" s="102">
        <v>643</v>
      </c>
      <c r="B650" s="102" t="e">
        <f t="shared" si="64"/>
        <v>#NUM!</v>
      </c>
      <c r="C650" s="102">
        <f t="shared" si="65"/>
        <v>0</v>
      </c>
      <c r="D650" s="102" t="e">
        <f t="shared" si="60"/>
        <v>#NUM!</v>
      </c>
      <c r="E650" s="102">
        <f t="shared" si="61"/>
        <v>0</v>
      </c>
      <c r="F650" s="102" t="e">
        <f t="shared" si="62"/>
        <v>#NUM!</v>
      </c>
      <c r="G650" s="102">
        <f t="shared" si="63"/>
        <v>0</v>
      </c>
    </row>
    <row r="651" spans="1:7">
      <c r="A651" s="102">
        <v>644</v>
      </c>
      <c r="B651" s="102" t="e">
        <f t="shared" si="64"/>
        <v>#NUM!</v>
      </c>
      <c r="C651" s="102">
        <f t="shared" si="65"/>
        <v>0</v>
      </c>
      <c r="D651" s="102" t="e">
        <f t="shared" si="60"/>
        <v>#NUM!</v>
      </c>
      <c r="E651" s="102">
        <f t="shared" si="61"/>
        <v>0</v>
      </c>
      <c r="F651" s="102" t="e">
        <f t="shared" si="62"/>
        <v>#NUM!</v>
      </c>
      <c r="G651" s="102">
        <f t="shared" si="63"/>
        <v>0</v>
      </c>
    </row>
    <row r="652" spans="1:7">
      <c r="A652" s="102">
        <v>645</v>
      </c>
      <c r="B652" s="102" t="e">
        <f t="shared" si="64"/>
        <v>#NUM!</v>
      </c>
      <c r="C652" s="102">
        <f t="shared" si="65"/>
        <v>0</v>
      </c>
      <c r="D652" s="102" t="e">
        <f t="shared" si="60"/>
        <v>#NUM!</v>
      </c>
      <c r="E652" s="102">
        <f t="shared" si="61"/>
        <v>0</v>
      </c>
      <c r="F652" s="102" t="e">
        <f t="shared" si="62"/>
        <v>#NUM!</v>
      </c>
      <c r="G652" s="102">
        <f t="shared" si="63"/>
        <v>0</v>
      </c>
    </row>
    <row r="653" spans="1:7">
      <c r="A653" s="102">
        <v>646</v>
      </c>
      <c r="B653" s="102" t="e">
        <f t="shared" si="64"/>
        <v>#NUM!</v>
      </c>
      <c r="C653" s="102">
        <f t="shared" si="65"/>
        <v>0</v>
      </c>
      <c r="D653" s="102" t="e">
        <f t="shared" si="60"/>
        <v>#NUM!</v>
      </c>
      <c r="E653" s="102">
        <f t="shared" si="61"/>
        <v>0</v>
      </c>
      <c r="F653" s="102" t="e">
        <f t="shared" si="62"/>
        <v>#NUM!</v>
      </c>
      <c r="G653" s="102">
        <f t="shared" si="63"/>
        <v>0</v>
      </c>
    </row>
    <row r="654" spans="1:7">
      <c r="A654" s="102">
        <v>647</v>
      </c>
      <c r="B654" s="102" t="e">
        <f t="shared" si="64"/>
        <v>#NUM!</v>
      </c>
      <c r="C654" s="102">
        <f t="shared" si="65"/>
        <v>0</v>
      </c>
      <c r="D654" s="102" t="e">
        <f t="shared" si="60"/>
        <v>#NUM!</v>
      </c>
      <c r="E654" s="102">
        <f t="shared" si="61"/>
        <v>0</v>
      </c>
      <c r="F654" s="102" t="e">
        <f t="shared" si="62"/>
        <v>#NUM!</v>
      </c>
      <c r="G654" s="102">
        <f t="shared" si="63"/>
        <v>0</v>
      </c>
    </row>
    <row r="655" spans="1:7">
      <c r="A655" s="102">
        <v>648</v>
      </c>
      <c r="B655" s="102" t="e">
        <f t="shared" si="64"/>
        <v>#NUM!</v>
      </c>
      <c r="C655" s="102">
        <f t="shared" si="65"/>
        <v>0</v>
      </c>
      <c r="D655" s="102" t="e">
        <f t="shared" si="60"/>
        <v>#NUM!</v>
      </c>
      <c r="E655" s="102">
        <f t="shared" si="61"/>
        <v>0</v>
      </c>
      <c r="F655" s="102" t="e">
        <f t="shared" si="62"/>
        <v>#NUM!</v>
      </c>
      <c r="G655" s="102">
        <f t="shared" si="63"/>
        <v>0</v>
      </c>
    </row>
    <row r="656" spans="1:7">
      <c r="A656" s="102">
        <v>649</v>
      </c>
      <c r="B656" s="102" t="e">
        <f t="shared" si="64"/>
        <v>#NUM!</v>
      </c>
      <c r="C656" s="102">
        <f t="shared" si="65"/>
        <v>0</v>
      </c>
      <c r="D656" s="102" t="e">
        <f t="shared" si="60"/>
        <v>#NUM!</v>
      </c>
      <c r="E656" s="102">
        <f t="shared" si="61"/>
        <v>0</v>
      </c>
      <c r="F656" s="102" t="e">
        <f t="shared" si="62"/>
        <v>#NUM!</v>
      </c>
      <c r="G656" s="102">
        <f t="shared" si="63"/>
        <v>0</v>
      </c>
    </row>
    <row r="657" spans="1:7">
      <c r="A657" s="102">
        <v>650</v>
      </c>
      <c r="B657" s="102" t="e">
        <f t="shared" si="64"/>
        <v>#NUM!</v>
      </c>
      <c r="C657" s="102">
        <f t="shared" si="65"/>
        <v>0</v>
      </c>
      <c r="D657" s="102" t="e">
        <f t="shared" si="60"/>
        <v>#NUM!</v>
      </c>
      <c r="E657" s="102">
        <f t="shared" si="61"/>
        <v>0</v>
      </c>
      <c r="F657" s="102" t="e">
        <f t="shared" si="62"/>
        <v>#NUM!</v>
      </c>
      <c r="G657" s="102">
        <f t="shared" si="63"/>
        <v>0</v>
      </c>
    </row>
    <row r="658" spans="1:7">
      <c r="A658" s="102">
        <v>651</v>
      </c>
      <c r="B658" s="102" t="e">
        <f t="shared" si="64"/>
        <v>#NUM!</v>
      </c>
      <c r="C658" s="102">
        <f t="shared" si="65"/>
        <v>0</v>
      </c>
      <c r="D658" s="102" t="e">
        <f t="shared" si="60"/>
        <v>#NUM!</v>
      </c>
      <c r="E658" s="102">
        <f t="shared" si="61"/>
        <v>0</v>
      </c>
      <c r="F658" s="102" t="e">
        <f t="shared" si="62"/>
        <v>#NUM!</v>
      </c>
      <c r="G658" s="102">
        <f t="shared" si="63"/>
        <v>0</v>
      </c>
    </row>
    <row r="659" spans="1:7">
      <c r="A659" s="102">
        <v>652</v>
      </c>
      <c r="B659" s="102" t="e">
        <f t="shared" si="64"/>
        <v>#NUM!</v>
      </c>
      <c r="C659" s="102">
        <f t="shared" si="65"/>
        <v>0</v>
      </c>
      <c r="D659" s="102" t="e">
        <f t="shared" si="60"/>
        <v>#NUM!</v>
      </c>
      <c r="E659" s="102">
        <f t="shared" si="61"/>
        <v>0</v>
      </c>
      <c r="F659" s="102" t="e">
        <f t="shared" si="62"/>
        <v>#NUM!</v>
      </c>
      <c r="G659" s="102">
        <f t="shared" si="63"/>
        <v>0</v>
      </c>
    </row>
    <row r="660" spans="1:7">
      <c r="A660" s="102">
        <v>653</v>
      </c>
      <c r="B660" s="102" t="e">
        <f t="shared" si="64"/>
        <v>#NUM!</v>
      </c>
      <c r="C660" s="102">
        <f t="shared" si="65"/>
        <v>0</v>
      </c>
      <c r="D660" s="102" t="e">
        <f t="shared" si="60"/>
        <v>#NUM!</v>
      </c>
      <c r="E660" s="102">
        <f t="shared" si="61"/>
        <v>0</v>
      </c>
      <c r="F660" s="102" t="e">
        <f t="shared" si="62"/>
        <v>#NUM!</v>
      </c>
      <c r="G660" s="102">
        <f t="shared" si="63"/>
        <v>0</v>
      </c>
    </row>
    <row r="661" spans="1:7">
      <c r="A661" s="102">
        <v>654</v>
      </c>
      <c r="B661" s="102" t="e">
        <f t="shared" si="64"/>
        <v>#NUM!</v>
      </c>
      <c r="C661" s="102">
        <f t="shared" si="65"/>
        <v>0</v>
      </c>
      <c r="D661" s="102" t="e">
        <f t="shared" si="60"/>
        <v>#NUM!</v>
      </c>
      <c r="E661" s="102">
        <f t="shared" si="61"/>
        <v>0</v>
      </c>
      <c r="F661" s="102" t="e">
        <f t="shared" si="62"/>
        <v>#NUM!</v>
      </c>
      <c r="G661" s="102">
        <f t="shared" si="63"/>
        <v>0</v>
      </c>
    </row>
    <row r="662" spans="1:7">
      <c r="A662" s="102">
        <v>655</v>
      </c>
      <c r="B662" s="102" t="e">
        <f t="shared" si="64"/>
        <v>#NUM!</v>
      </c>
      <c r="C662" s="102">
        <f t="shared" si="65"/>
        <v>0</v>
      </c>
      <c r="D662" s="102" t="e">
        <f t="shared" si="60"/>
        <v>#NUM!</v>
      </c>
      <c r="E662" s="102">
        <f t="shared" si="61"/>
        <v>0</v>
      </c>
      <c r="F662" s="102" t="e">
        <f t="shared" si="62"/>
        <v>#NUM!</v>
      </c>
      <c r="G662" s="102">
        <f t="shared" si="63"/>
        <v>0</v>
      </c>
    </row>
    <row r="663" spans="1:7">
      <c r="A663" s="102">
        <v>656</v>
      </c>
      <c r="B663" s="102" t="e">
        <f t="shared" si="64"/>
        <v>#NUM!</v>
      </c>
      <c r="C663" s="102">
        <f t="shared" si="65"/>
        <v>0</v>
      </c>
      <c r="D663" s="102" t="e">
        <f t="shared" si="60"/>
        <v>#NUM!</v>
      </c>
      <c r="E663" s="102">
        <f t="shared" si="61"/>
        <v>0</v>
      </c>
      <c r="F663" s="102" t="e">
        <f t="shared" si="62"/>
        <v>#NUM!</v>
      </c>
      <c r="G663" s="102">
        <f t="shared" si="63"/>
        <v>0</v>
      </c>
    </row>
    <row r="664" spans="1:7">
      <c r="A664" s="102">
        <v>657</v>
      </c>
      <c r="B664" s="102" t="e">
        <f t="shared" si="64"/>
        <v>#NUM!</v>
      </c>
      <c r="C664" s="102">
        <f t="shared" si="65"/>
        <v>0</v>
      </c>
      <c r="D664" s="102" t="e">
        <f t="shared" si="60"/>
        <v>#NUM!</v>
      </c>
      <c r="E664" s="102">
        <f t="shared" si="61"/>
        <v>0</v>
      </c>
      <c r="F664" s="102" t="e">
        <f t="shared" si="62"/>
        <v>#NUM!</v>
      </c>
      <c r="G664" s="102">
        <f t="shared" si="63"/>
        <v>0</v>
      </c>
    </row>
    <row r="665" spans="1:7">
      <c r="A665" s="102">
        <v>658</v>
      </c>
      <c r="B665" s="102" t="e">
        <f t="shared" si="64"/>
        <v>#NUM!</v>
      </c>
      <c r="C665" s="102">
        <f t="shared" si="65"/>
        <v>0</v>
      </c>
      <c r="D665" s="102" t="e">
        <f t="shared" si="60"/>
        <v>#NUM!</v>
      </c>
      <c r="E665" s="102">
        <f t="shared" si="61"/>
        <v>0</v>
      </c>
      <c r="F665" s="102" t="e">
        <f t="shared" si="62"/>
        <v>#NUM!</v>
      </c>
      <c r="G665" s="102">
        <f t="shared" si="63"/>
        <v>0</v>
      </c>
    </row>
    <row r="666" spans="1:7">
      <c r="A666" s="102">
        <v>659</v>
      </c>
      <c r="B666" s="102" t="e">
        <f t="shared" si="64"/>
        <v>#NUM!</v>
      </c>
      <c r="C666" s="102">
        <f t="shared" si="65"/>
        <v>0</v>
      </c>
      <c r="D666" s="102" t="e">
        <f t="shared" si="60"/>
        <v>#NUM!</v>
      </c>
      <c r="E666" s="102">
        <f t="shared" si="61"/>
        <v>0</v>
      </c>
      <c r="F666" s="102" t="e">
        <f t="shared" si="62"/>
        <v>#NUM!</v>
      </c>
      <c r="G666" s="102">
        <f t="shared" si="63"/>
        <v>0</v>
      </c>
    </row>
    <row r="667" spans="1:7">
      <c r="A667" s="102">
        <v>660</v>
      </c>
      <c r="B667" s="102" t="e">
        <f t="shared" si="64"/>
        <v>#NUM!</v>
      </c>
      <c r="C667" s="102">
        <f t="shared" si="65"/>
        <v>0</v>
      </c>
      <c r="D667" s="102" t="e">
        <f t="shared" si="60"/>
        <v>#NUM!</v>
      </c>
      <c r="E667" s="102">
        <f t="shared" si="61"/>
        <v>0</v>
      </c>
      <c r="F667" s="102" t="e">
        <f t="shared" si="62"/>
        <v>#NUM!</v>
      </c>
      <c r="G667" s="102">
        <f t="shared" si="63"/>
        <v>0</v>
      </c>
    </row>
    <row r="668" spans="1:7">
      <c r="A668" s="102">
        <v>661</v>
      </c>
      <c r="B668" s="102" t="e">
        <f t="shared" si="64"/>
        <v>#NUM!</v>
      </c>
      <c r="C668" s="102">
        <f t="shared" si="65"/>
        <v>0</v>
      </c>
      <c r="D668" s="102" t="e">
        <f t="shared" si="60"/>
        <v>#NUM!</v>
      </c>
      <c r="E668" s="102">
        <f t="shared" si="61"/>
        <v>0</v>
      </c>
      <c r="F668" s="102" t="e">
        <f t="shared" si="62"/>
        <v>#NUM!</v>
      </c>
      <c r="G668" s="102">
        <f t="shared" si="63"/>
        <v>0</v>
      </c>
    </row>
    <row r="669" spans="1:7">
      <c r="A669" s="102">
        <v>662</v>
      </c>
      <c r="B669" s="102" t="e">
        <f t="shared" si="64"/>
        <v>#NUM!</v>
      </c>
      <c r="C669" s="102">
        <f t="shared" si="65"/>
        <v>0</v>
      </c>
      <c r="D669" s="102" t="e">
        <f t="shared" si="60"/>
        <v>#NUM!</v>
      </c>
      <c r="E669" s="102">
        <f t="shared" si="61"/>
        <v>0</v>
      </c>
      <c r="F669" s="102" t="e">
        <f t="shared" si="62"/>
        <v>#NUM!</v>
      </c>
      <c r="G669" s="102">
        <f t="shared" si="63"/>
        <v>0</v>
      </c>
    </row>
    <row r="670" spans="1:7">
      <c r="A670" s="102">
        <v>663</v>
      </c>
      <c r="B670" s="102" t="e">
        <f t="shared" si="64"/>
        <v>#NUM!</v>
      </c>
      <c r="C670" s="102">
        <f t="shared" si="65"/>
        <v>0</v>
      </c>
      <c r="D670" s="102" t="e">
        <f t="shared" si="60"/>
        <v>#NUM!</v>
      </c>
      <c r="E670" s="102">
        <f t="shared" si="61"/>
        <v>0</v>
      </c>
      <c r="F670" s="102" t="e">
        <f t="shared" si="62"/>
        <v>#NUM!</v>
      </c>
      <c r="G670" s="102">
        <f t="shared" si="63"/>
        <v>0</v>
      </c>
    </row>
    <row r="671" spans="1:7">
      <c r="A671" s="102">
        <v>664</v>
      </c>
      <c r="B671" s="102" t="e">
        <f t="shared" si="64"/>
        <v>#NUM!</v>
      </c>
      <c r="C671" s="102">
        <f t="shared" si="65"/>
        <v>0</v>
      </c>
      <c r="D671" s="102" t="e">
        <f t="shared" si="60"/>
        <v>#NUM!</v>
      </c>
      <c r="E671" s="102">
        <f t="shared" si="61"/>
        <v>0</v>
      </c>
      <c r="F671" s="102" t="e">
        <f t="shared" si="62"/>
        <v>#NUM!</v>
      </c>
      <c r="G671" s="102">
        <f t="shared" si="63"/>
        <v>0</v>
      </c>
    </row>
    <row r="672" spans="1:7">
      <c r="A672" s="102">
        <v>665</v>
      </c>
      <c r="B672" s="102" t="e">
        <f t="shared" si="64"/>
        <v>#NUM!</v>
      </c>
      <c r="C672" s="102">
        <f t="shared" si="65"/>
        <v>0</v>
      </c>
      <c r="D672" s="102" t="e">
        <f t="shared" si="60"/>
        <v>#NUM!</v>
      </c>
      <c r="E672" s="102">
        <f t="shared" si="61"/>
        <v>0</v>
      </c>
      <c r="F672" s="102" t="e">
        <f t="shared" si="62"/>
        <v>#NUM!</v>
      </c>
      <c r="G672" s="102">
        <f t="shared" si="63"/>
        <v>0</v>
      </c>
    </row>
    <row r="673" spans="1:7">
      <c r="A673" s="102">
        <v>666</v>
      </c>
      <c r="B673" s="102" t="e">
        <f t="shared" si="64"/>
        <v>#NUM!</v>
      </c>
      <c r="C673" s="102">
        <f t="shared" si="65"/>
        <v>0</v>
      </c>
      <c r="D673" s="102" t="e">
        <f t="shared" si="60"/>
        <v>#NUM!</v>
      </c>
      <c r="E673" s="102">
        <f t="shared" si="61"/>
        <v>0</v>
      </c>
      <c r="F673" s="102" t="e">
        <f t="shared" si="62"/>
        <v>#NUM!</v>
      </c>
      <c r="G673" s="102">
        <f t="shared" si="63"/>
        <v>0</v>
      </c>
    </row>
    <row r="674" spans="1:7">
      <c r="A674" s="102">
        <v>667</v>
      </c>
      <c r="B674" s="102" t="e">
        <f t="shared" si="64"/>
        <v>#NUM!</v>
      </c>
      <c r="C674" s="102">
        <f t="shared" si="65"/>
        <v>0</v>
      </c>
      <c r="D674" s="102" t="e">
        <f t="shared" si="60"/>
        <v>#NUM!</v>
      </c>
      <c r="E674" s="102">
        <f t="shared" si="61"/>
        <v>0</v>
      </c>
      <c r="F674" s="102" t="e">
        <f t="shared" si="62"/>
        <v>#NUM!</v>
      </c>
      <c r="G674" s="102">
        <f t="shared" si="63"/>
        <v>0</v>
      </c>
    </row>
    <row r="675" spans="1:7">
      <c r="A675" s="102">
        <v>668</v>
      </c>
      <c r="B675" s="102" t="e">
        <f t="shared" si="64"/>
        <v>#NUM!</v>
      </c>
      <c r="C675" s="102">
        <f t="shared" si="65"/>
        <v>0</v>
      </c>
      <c r="D675" s="102" t="e">
        <f t="shared" si="60"/>
        <v>#NUM!</v>
      </c>
      <c r="E675" s="102">
        <f t="shared" si="61"/>
        <v>0</v>
      </c>
      <c r="F675" s="102" t="e">
        <f t="shared" si="62"/>
        <v>#NUM!</v>
      </c>
      <c r="G675" s="102">
        <f t="shared" si="63"/>
        <v>0</v>
      </c>
    </row>
    <row r="676" spans="1:7">
      <c r="A676" s="102">
        <v>669</v>
      </c>
      <c r="B676" s="102" t="e">
        <f t="shared" si="64"/>
        <v>#NUM!</v>
      </c>
      <c r="C676" s="102">
        <f t="shared" si="65"/>
        <v>0</v>
      </c>
      <c r="D676" s="102" t="e">
        <f t="shared" si="60"/>
        <v>#NUM!</v>
      </c>
      <c r="E676" s="102">
        <f t="shared" si="61"/>
        <v>0</v>
      </c>
      <c r="F676" s="102" t="e">
        <f t="shared" si="62"/>
        <v>#NUM!</v>
      </c>
      <c r="G676" s="102">
        <f t="shared" si="63"/>
        <v>0</v>
      </c>
    </row>
    <row r="677" spans="1:7">
      <c r="A677" s="102">
        <v>670</v>
      </c>
      <c r="B677" s="102" t="e">
        <f t="shared" si="64"/>
        <v>#NUM!</v>
      </c>
      <c r="C677" s="102">
        <f t="shared" si="65"/>
        <v>0</v>
      </c>
      <c r="D677" s="102" t="e">
        <f t="shared" si="60"/>
        <v>#NUM!</v>
      </c>
      <c r="E677" s="102">
        <f t="shared" si="61"/>
        <v>0</v>
      </c>
      <c r="F677" s="102" t="e">
        <f t="shared" si="62"/>
        <v>#NUM!</v>
      </c>
      <c r="G677" s="102">
        <f t="shared" si="63"/>
        <v>0</v>
      </c>
    </row>
    <row r="678" spans="1:7">
      <c r="A678" s="102">
        <v>671</v>
      </c>
      <c r="B678" s="102" t="e">
        <f t="shared" si="64"/>
        <v>#NUM!</v>
      </c>
      <c r="C678" s="102">
        <f t="shared" si="65"/>
        <v>0</v>
      </c>
      <c r="D678" s="102" t="e">
        <f t="shared" si="60"/>
        <v>#NUM!</v>
      </c>
      <c r="E678" s="102">
        <f t="shared" si="61"/>
        <v>0</v>
      </c>
      <c r="F678" s="102" t="e">
        <f t="shared" si="62"/>
        <v>#NUM!</v>
      </c>
      <c r="G678" s="102">
        <f t="shared" si="63"/>
        <v>0</v>
      </c>
    </row>
    <row r="679" spans="1:7">
      <c r="A679" s="102">
        <v>672</v>
      </c>
      <c r="B679" s="102" t="e">
        <f t="shared" si="64"/>
        <v>#NUM!</v>
      </c>
      <c r="C679" s="102">
        <f t="shared" si="65"/>
        <v>0</v>
      </c>
      <c r="D679" s="102" t="e">
        <f t="shared" si="60"/>
        <v>#NUM!</v>
      </c>
      <c r="E679" s="102">
        <f t="shared" si="61"/>
        <v>0</v>
      </c>
      <c r="F679" s="102" t="e">
        <f t="shared" si="62"/>
        <v>#NUM!</v>
      </c>
      <c r="G679" s="102">
        <f t="shared" si="63"/>
        <v>0</v>
      </c>
    </row>
    <row r="680" spans="1:7">
      <c r="A680" s="102">
        <v>673</v>
      </c>
      <c r="B680" s="102" t="e">
        <f t="shared" si="64"/>
        <v>#NUM!</v>
      </c>
      <c r="C680" s="102">
        <f t="shared" si="65"/>
        <v>0</v>
      </c>
      <c r="D680" s="102" t="e">
        <f t="shared" si="60"/>
        <v>#NUM!</v>
      </c>
      <c r="E680" s="102">
        <f t="shared" si="61"/>
        <v>0</v>
      </c>
      <c r="F680" s="102" t="e">
        <f t="shared" si="62"/>
        <v>#NUM!</v>
      </c>
      <c r="G680" s="102">
        <f t="shared" si="63"/>
        <v>0</v>
      </c>
    </row>
    <row r="681" spans="1:7">
      <c r="A681" s="102">
        <v>674</v>
      </c>
      <c r="B681" s="102" t="e">
        <f t="shared" si="64"/>
        <v>#NUM!</v>
      </c>
      <c r="C681" s="102">
        <f t="shared" si="65"/>
        <v>0</v>
      </c>
      <c r="D681" s="102" t="e">
        <f t="shared" si="60"/>
        <v>#NUM!</v>
      </c>
      <c r="E681" s="102">
        <f t="shared" si="61"/>
        <v>0</v>
      </c>
      <c r="F681" s="102" t="e">
        <f t="shared" si="62"/>
        <v>#NUM!</v>
      </c>
      <c r="G681" s="102">
        <f t="shared" si="63"/>
        <v>0</v>
      </c>
    </row>
    <row r="682" spans="1:7">
      <c r="A682" s="102">
        <v>675</v>
      </c>
      <c r="B682" s="102" t="e">
        <f t="shared" si="64"/>
        <v>#NUM!</v>
      </c>
      <c r="C682" s="102">
        <f t="shared" si="65"/>
        <v>0</v>
      </c>
      <c r="D682" s="102" t="e">
        <f t="shared" si="60"/>
        <v>#NUM!</v>
      </c>
      <c r="E682" s="102">
        <f t="shared" si="61"/>
        <v>0</v>
      </c>
      <c r="F682" s="102" t="e">
        <f t="shared" si="62"/>
        <v>#NUM!</v>
      </c>
      <c r="G682" s="102">
        <f t="shared" si="63"/>
        <v>0</v>
      </c>
    </row>
    <row r="683" spans="1:7">
      <c r="A683" s="102">
        <v>676</v>
      </c>
      <c r="B683" s="102" t="e">
        <f t="shared" si="64"/>
        <v>#NUM!</v>
      </c>
      <c r="C683" s="102">
        <f t="shared" si="65"/>
        <v>0</v>
      </c>
      <c r="D683" s="102" t="e">
        <f t="shared" si="60"/>
        <v>#NUM!</v>
      </c>
      <c r="E683" s="102">
        <f t="shared" si="61"/>
        <v>0</v>
      </c>
      <c r="F683" s="102" t="e">
        <f t="shared" si="62"/>
        <v>#NUM!</v>
      </c>
      <c r="G683" s="102">
        <f t="shared" si="63"/>
        <v>0</v>
      </c>
    </row>
    <row r="684" spans="1:7">
      <c r="A684" s="102">
        <v>677</v>
      </c>
      <c r="B684" s="102" t="e">
        <f t="shared" si="64"/>
        <v>#NUM!</v>
      </c>
      <c r="C684" s="102">
        <f t="shared" si="65"/>
        <v>0</v>
      </c>
      <c r="D684" s="102" t="e">
        <f t="shared" si="60"/>
        <v>#NUM!</v>
      </c>
      <c r="E684" s="102">
        <f t="shared" si="61"/>
        <v>0</v>
      </c>
      <c r="F684" s="102" t="e">
        <f t="shared" si="62"/>
        <v>#NUM!</v>
      </c>
      <c r="G684" s="102">
        <f t="shared" si="63"/>
        <v>0</v>
      </c>
    </row>
    <row r="685" spans="1:7">
      <c r="A685" s="102">
        <v>678</v>
      </c>
      <c r="B685" s="102" t="e">
        <f t="shared" si="64"/>
        <v>#NUM!</v>
      </c>
      <c r="C685" s="102">
        <f t="shared" si="65"/>
        <v>0</v>
      </c>
      <c r="D685" s="102" t="e">
        <f t="shared" si="60"/>
        <v>#NUM!</v>
      </c>
      <c r="E685" s="102">
        <f t="shared" si="61"/>
        <v>0</v>
      </c>
      <c r="F685" s="102" t="e">
        <f t="shared" si="62"/>
        <v>#NUM!</v>
      </c>
      <c r="G685" s="102">
        <f t="shared" si="63"/>
        <v>0</v>
      </c>
    </row>
    <row r="686" spans="1:7">
      <c r="A686" s="102">
        <v>679</v>
      </c>
      <c r="B686" s="102" t="e">
        <f t="shared" si="64"/>
        <v>#NUM!</v>
      </c>
      <c r="C686" s="102">
        <f t="shared" si="65"/>
        <v>0</v>
      </c>
      <c r="D686" s="102" t="e">
        <f t="shared" si="60"/>
        <v>#NUM!</v>
      </c>
      <c r="E686" s="102">
        <f t="shared" si="61"/>
        <v>0</v>
      </c>
      <c r="F686" s="102" t="e">
        <f t="shared" si="62"/>
        <v>#NUM!</v>
      </c>
      <c r="G686" s="102">
        <f t="shared" si="63"/>
        <v>0</v>
      </c>
    </row>
    <row r="687" spans="1:7">
      <c r="A687" s="102">
        <v>680</v>
      </c>
      <c r="B687" s="102" t="e">
        <f t="shared" si="64"/>
        <v>#NUM!</v>
      </c>
      <c r="C687" s="102">
        <f t="shared" si="65"/>
        <v>0</v>
      </c>
      <c r="D687" s="102" t="e">
        <f t="shared" si="60"/>
        <v>#NUM!</v>
      </c>
      <c r="E687" s="102">
        <f t="shared" si="61"/>
        <v>0</v>
      </c>
      <c r="F687" s="102" t="e">
        <f t="shared" si="62"/>
        <v>#NUM!</v>
      </c>
      <c r="G687" s="102">
        <f t="shared" si="63"/>
        <v>0</v>
      </c>
    </row>
    <row r="688" spans="1:7">
      <c r="A688" s="102">
        <v>681</v>
      </c>
      <c r="B688" s="102" t="e">
        <f t="shared" si="64"/>
        <v>#NUM!</v>
      </c>
      <c r="C688" s="102">
        <f t="shared" si="65"/>
        <v>0</v>
      </c>
      <c r="D688" s="102" t="e">
        <f t="shared" si="60"/>
        <v>#NUM!</v>
      </c>
      <c r="E688" s="102">
        <f t="shared" si="61"/>
        <v>0</v>
      </c>
      <c r="F688" s="102" t="e">
        <f t="shared" si="62"/>
        <v>#NUM!</v>
      </c>
      <c r="G688" s="102">
        <f t="shared" si="63"/>
        <v>0</v>
      </c>
    </row>
    <row r="689" spans="1:7">
      <c r="A689" s="102">
        <v>682</v>
      </c>
      <c r="B689" s="102" t="e">
        <f t="shared" si="64"/>
        <v>#NUM!</v>
      </c>
      <c r="C689" s="102">
        <f t="shared" si="65"/>
        <v>0</v>
      </c>
      <c r="D689" s="102" t="e">
        <f t="shared" si="60"/>
        <v>#NUM!</v>
      </c>
      <c r="E689" s="102">
        <f t="shared" si="61"/>
        <v>0</v>
      </c>
      <c r="F689" s="102" t="e">
        <f t="shared" si="62"/>
        <v>#NUM!</v>
      </c>
      <c r="G689" s="102">
        <f t="shared" si="63"/>
        <v>0</v>
      </c>
    </row>
    <row r="690" spans="1:7">
      <c r="A690" s="102">
        <v>683</v>
      </c>
      <c r="B690" s="102" t="e">
        <f t="shared" si="64"/>
        <v>#NUM!</v>
      </c>
      <c r="C690" s="102">
        <f t="shared" si="65"/>
        <v>0</v>
      </c>
      <c r="D690" s="102" t="e">
        <f t="shared" si="60"/>
        <v>#NUM!</v>
      </c>
      <c r="E690" s="102">
        <f t="shared" si="61"/>
        <v>0</v>
      </c>
      <c r="F690" s="102" t="e">
        <f t="shared" si="62"/>
        <v>#NUM!</v>
      </c>
      <c r="G690" s="102">
        <f t="shared" si="63"/>
        <v>0</v>
      </c>
    </row>
    <row r="691" spans="1:7">
      <c r="A691" s="102">
        <v>684</v>
      </c>
      <c r="B691" s="102" t="e">
        <f t="shared" si="64"/>
        <v>#NUM!</v>
      </c>
      <c r="C691" s="102">
        <f t="shared" si="65"/>
        <v>0</v>
      </c>
      <c r="D691" s="102" t="e">
        <f t="shared" si="60"/>
        <v>#NUM!</v>
      </c>
      <c r="E691" s="102">
        <f t="shared" si="61"/>
        <v>0</v>
      </c>
      <c r="F691" s="102" t="e">
        <f t="shared" si="62"/>
        <v>#NUM!</v>
      </c>
      <c r="G691" s="102">
        <f t="shared" si="63"/>
        <v>0</v>
      </c>
    </row>
    <row r="692" spans="1:7">
      <c r="A692" s="102">
        <v>685</v>
      </c>
      <c r="B692" s="102" t="e">
        <f t="shared" si="64"/>
        <v>#NUM!</v>
      </c>
      <c r="C692" s="102">
        <f t="shared" si="65"/>
        <v>0</v>
      </c>
      <c r="D692" s="102" t="e">
        <f t="shared" si="60"/>
        <v>#NUM!</v>
      </c>
      <c r="E692" s="102">
        <f t="shared" si="61"/>
        <v>0</v>
      </c>
      <c r="F692" s="102" t="e">
        <f t="shared" si="62"/>
        <v>#NUM!</v>
      </c>
      <c r="G692" s="102">
        <f t="shared" si="63"/>
        <v>0</v>
      </c>
    </row>
    <row r="693" spans="1:7">
      <c r="A693" s="102">
        <v>686</v>
      </c>
      <c r="B693" s="102" t="e">
        <f t="shared" si="64"/>
        <v>#NUM!</v>
      </c>
      <c r="C693" s="102">
        <f t="shared" si="65"/>
        <v>0</v>
      </c>
      <c r="D693" s="102" t="e">
        <f t="shared" si="60"/>
        <v>#NUM!</v>
      </c>
      <c r="E693" s="102">
        <f t="shared" si="61"/>
        <v>0</v>
      </c>
      <c r="F693" s="102" t="e">
        <f t="shared" si="62"/>
        <v>#NUM!</v>
      </c>
      <c r="G693" s="102">
        <f t="shared" si="63"/>
        <v>0</v>
      </c>
    </row>
    <row r="694" spans="1:7">
      <c r="A694" s="102">
        <v>687</v>
      </c>
      <c r="B694" s="102" t="e">
        <f t="shared" si="64"/>
        <v>#NUM!</v>
      </c>
      <c r="C694" s="102">
        <f t="shared" si="65"/>
        <v>0</v>
      </c>
      <c r="D694" s="102" t="e">
        <f t="shared" si="60"/>
        <v>#NUM!</v>
      </c>
      <c r="E694" s="102">
        <f t="shared" si="61"/>
        <v>0</v>
      </c>
      <c r="F694" s="102" t="e">
        <f t="shared" si="62"/>
        <v>#NUM!</v>
      </c>
      <c r="G694" s="102">
        <f t="shared" si="63"/>
        <v>0</v>
      </c>
    </row>
    <row r="695" spans="1:7">
      <c r="A695" s="102">
        <v>688</v>
      </c>
      <c r="B695" s="102" t="e">
        <f t="shared" si="64"/>
        <v>#NUM!</v>
      </c>
      <c r="C695" s="102">
        <f t="shared" si="65"/>
        <v>0</v>
      </c>
      <c r="D695" s="102" t="e">
        <f t="shared" si="60"/>
        <v>#NUM!</v>
      </c>
      <c r="E695" s="102">
        <f t="shared" si="61"/>
        <v>0</v>
      </c>
      <c r="F695" s="102" t="e">
        <f t="shared" si="62"/>
        <v>#NUM!</v>
      </c>
      <c r="G695" s="102">
        <f t="shared" si="63"/>
        <v>0</v>
      </c>
    </row>
    <row r="696" spans="1:7">
      <c r="A696" s="102">
        <v>689</v>
      </c>
      <c r="B696" s="102" t="e">
        <f t="shared" si="64"/>
        <v>#NUM!</v>
      </c>
      <c r="C696" s="102">
        <f t="shared" si="65"/>
        <v>0</v>
      </c>
      <c r="D696" s="102" t="e">
        <f t="shared" si="60"/>
        <v>#NUM!</v>
      </c>
      <c r="E696" s="102">
        <f t="shared" si="61"/>
        <v>0</v>
      </c>
      <c r="F696" s="102" t="e">
        <f t="shared" si="62"/>
        <v>#NUM!</v>
      </c>
      <c r="G696" s="102">
        <f t="shared" si="63"/>
        <v>0</v>
      </c>
    </row>
    <row r="697" spans="1:7">
      <c r="A697" s="102">
        <v>690</v>
      </c>
      <c r="B697" s="102" t="e">
        <f t="shared" si="64"/>
        <v>#NUM!</v>
      </c>
      <c r="C697" s="102">
        <f t="shared" si="65"/>
        <v>0</v>
      </c>
      <c r="D697" s="102" t="e">
        <f t="shared" si="60"/>
        <v>#NUM!</v>
      </c>
      <c r="E697" s="102">
        <f t="shared" si="61"/>
        <v>0</v>
      </c>
      <c r="F697" s="102" t="e">
        <f t="shared" si="62"/>
        <v>#NUM!</v>
      </c>
      <c r="G697" s="102">
        <f t="shared" si="63"/>
        <v>0</v>
      </c>
    </row>
    <row r="698" spans="1:7">
      <c r="A698" s="102">
        <v>691</v>
      </c>
      <c r="B698" s="102" t="e">
        <f t="shared" si="64"/>
        <v>#NUM!</v>
      </c>
      <c r="C698" s="102">
        <f t="shared" si="65"/>
        <v>0</v>
      </c>
      <c r="D698" s="102" t="e">
        <f t="shared" si="60"/>
        <v>#NUM!</v>
      </c>
      <c r="E698" s="102">
        <f t="shared" si="61"/>
        <v>0</v>
      </c>
      <c r="F698" s="102" t="e">
        <f t="shared" si="62"/>
        <v>#NUM!</v>
      </c>
      <c r="G698" s="102">
        <f t="shared" si="63"/>
        <v>0</v>
      </c>
    </row>
    <row r="699" spans="1:7">
      <c r="A699" s="102">
        <v>692</v>
      </c>
      <c r="B699" s="102" t="e">
        <f t="shared" si="64"/>
        <v>#NUM!</v>
      </c>
      <c r="C699" s="102">
        <f t="shared" si="65"/>
        <v>0</v>
      </c>
      <c r="D699" s="102" t="e">
        <f t="shared" si="60"/>
        <v>#NUM!</v>
      </c>
      <c r="E699" s="102">
        <f t="shared" si="61"/>
        <v>0</v>
      </c>
      <c r="F699" s="102" t="e">
        <f t="shared" si="62"/>
        <v>#NUM!</v>
      </c>
      <c r="G699" s="102">
        <f t="shared" si="63"/>
        <v>0</v>
      </c>
    </row>
    <row r="700" spans="1:7">
      <c r="A700" s="102">
        <v>693</v>
      </c>
      <c r="B700" s="102" t="e">
        <f t="shared" si="64"/>
        <v>#NUM!</v>
      </c>
      <c r="C700" s="102">
        <f t="shared" si="65"/>
        <v>0</v>
      </c>
      <c r="D700" s="102" t="e">
        <f t="shared" si="60"/>
        <v>#NUM!</v>
      </c>
      <c r="E700" s="102">
        <f t="shared" si="61"/>
        <v>0</v>
      </c>
      <c r="F700" s="102" t="e">
        <f t="shared" si="62"/>
        <v>#NUM!</v>
      </c>
      <c r="G700" s="102">
        <f t="shared" si="63"/>
        <v>0</v>
      </c>
    </row>
    <row r="701" spans="1:7">
      <c r="A701" s="102">
        <v>694</v>
      </c>
      <c r="B701" s="102" t="e">
        <f t="shared" si="64"/>
        <v>#NUM!</v>
      </c>
      <c r="C701" s="102">
        <f t="shared" si="65"/>
        <v>0</v>
      </c>
      <c r="D701" s="102" t="e">
        <f t="shared" si="60"/>
        <v>#NUM!</v>
      </c>
      <c r="E701" s="102">
        <f t="shared" si="61"/>
        <v>0</v>
      </c>
      <c r="F701" s="102" t="e">
        <f t="shared" si="62"/>
        <v>#NUM!</v>
      </c>
      <c r="G701" s="102">
        <f t="shared" si="63"/>
        <v>0</v>
      </c>
    </row>
    <row r="702" spans="1:7">
      <c r="A702" s="102">
        <v>695</v>
      </c>
      <c r="B702" s="102" t="e">
        <f t="shared" si="64"/>
        <v>#NUM!</v>
      </c>
      <c r="C702" s="102">
        <f t="shared" si="65"/>
        <v>0</v>
      </c>
      <c r="D702" s="102" t="e">
        <f t="shared" si="60"/>
        <v>#NUM!</v>
      </c>
      <c r="E702" s="102">
        <f t="shared" si="61"/>
        <v>0</v>
      </c>
      <c r="F702" s="102" t="e">
        <f t="shared" si="62"/>
        <v>#NUM!</v>
      </c>
      <c r="G702" s="102">
        <f t="shared" si="63"/>
        <v>0</v>
      </c>
    </row>
    <row r="703" spans="1:7">
      <c r="A703" s="102">
        <v>696</v>
      </c>
      <c r="B703" s="102" t="e">
        <f t="shared" si="64"/>
        <v>#NUM!</v>
      </c>
      <c r="C703" s="102">
        <f t="shared" si="65"/>
        <v>0</v>
      </c>
      <c r="D703" s="102" t="e">
        <f t="shared" si="60"/>
        <v>#NUM!</v>
      </c>
      <c r="E703" s="102">
        <f t="shared" si="61"/>
        <v>0</v>
      </c>
      <c r="F703" s="102" t="e">
        <f t="shared" si="62"/>
        <v>#NUM!</v>
      </c>
      <c r="G703" s="102">
        <f t="shared" si="63"/>
        <v>0</v>
      </c>
    </row>
    <row r="704" spans="1:7">
      <c r="A704" s="102">
        <v>697</v>
      </c>
      <c r="B704" s="102" t="e">
        <f t="shared" si="64"/>
        <v>#NUM!</v>
      </c>
      <c r="C704" s="102">
        <f t="shared" si="65"/>
        <v>0</v>
      </c>
      <c r="D704" s="102" t="e">
        <f t="shared" si="60"/>
        <v>#NUM!</v>
      </c>
      <c r="E704" s="102">
        <f t="shared" si="61"/>
        <v>0</v>
      </c>
      <c r="F704" s="102" t="e">
        <f t="shared" si="62"/>
        <v>#NUM!</v>
      </c>
      <c r="G704" s="102">
        <f t="shared" si="63"/>
        <v>0</v>
      </c>
    </row>
    <row r="705" spans="1:7">
      <c r="A705" s="102">
        <v>698</v>
      </c>
      <c r="B705" s="102" t="e">
        <f t="shared" si="64"/>
        <v>#NUM!</v>
      </c>
      <c r="C705" s="102">
        <f t="shared" si="65"/>
        <v>0</v>
      </c>
      <c r="D705" s="102" t="e">
        <f t="shared" si="60"/>
        <v>#NUM!</v>
      </c>
      <c r="E705" s="102">
        <f t="shared" si="61"/>
        <v>0</v>
      </c>
      <c r="F705" s="102" t="e">
        <f t="shared" si="62"/>
        <v>#NUM!</v>
      </c>
      <c r="G705" s="102">
        <f t="shared" si="63"/>
        <v>0</v>
      </c>
    </row>
    <row r="706" spans="1:7">
      <c r="A706" s="102">
        <v>699</v>
      </c>
      <c r="B706" s="102" t="e">
        <f t="shared" si="64"/>
        <v>#NUM!</v>
      </c>
      <c r="C706" s="102">
        <f t="shared" si="65"/>
        <v>0</v>
      </c>
      <c r="D706" s="102" t="e">
        <f t="shared" si="60"/>
        <v>#NUM!</v>
      </c>
      <c r="E706" s="102">
        <f t="shared" si="61"/>
        <v>0</v>
      </c>
      <c r="F706" s="102" t="e">
        <f t="shared" si="62"/>
        <v>#NUM!</v>
      </c>
      <c r="G706" s="102">
        <f t="shared" si="63"/>
        <v>0</v>
      </c>
    </row>
    <row r="707" spans="1:7">
      <c r="A707" s="102">
        <v>700</v>
      </c>
      <c r="B707" s="102" t="e">
        <f t="shared" si="64"/>
        <v>#NUM!</v>
      </c>
      <c r="C707" s="102">
        <f t="shared" si="65"/>
        <v>0</v>
      </c>
      <c r="D707" s="102" t="e">
        <f t="shared" si="60"/>
        <v>#NUM!</v>
      </c>
      <c r="E707" s="102">
        <f t="shared" si="61"/>
        <v>0</v>
      </c>
      <c r="F707" s="102" t="e">
        <f t="shared" si="62"/>
        <v>#NUM!</v>
      </c>
      <c r="G707" s="102">
        <f t="shared" si="63"/>
        <v>0</v>
      </c>
    </row>
    <row r="708" spans="1:7">
      <c r="A708" s="102">
        <v>701</v>
      </c>
      <c r="B708" s="102" t="e">
        <f t="shared" si="64"/>
        <v>#NUM!</v>
      </c>
      <c r="C708" s="102">
        <f t="shared" si="65"/>
        <v>0</v>
      </c>
      <c r="D708" s="102" t="e">
        <f t="shared" si="60"/>
        <v>#NUM!</v>
      </c>
      <c r="E708" s="102">
        <f t="shared" si="61"/>
        <v>0</v>
      </c>
      <c r="F708" s="102" t="e">
        <f t="shared" si="62"/>
        <v>#NUM!</v>
      </c>
      <c r="G708" s="102">
        <f t="shared" si="63"/>
        <v>0</v>
      </c>
    </row>
    <row r="709" spans="1:7">
      <c r="A709" s="102">
        <v>702</v>
      </c>
      <c r="B709" s="102" t="e">
        <f t="shared" si="64"/>
        <v>#NUM!</v>
      </c>
      <c r="C709" s="102">
        <f t="shared" si="65"/>
        <v>0</v>
      </c>
      <c r="D709" s="102" t="e">
        <f t="shared" si="60"/>
        <v>#NUM!</v>
      </c>
      <c r="E709" s="102">
        <f t="shared" si="61"/>
        <v>0</v>
      </c>
      <c r="F709" s="102" t="e">
        <f t="shared" si="62"/>
        <v>#NUM!</v>
      </c>
      <c r="G709" s="102">
        <f t="shared" si="63"/>
        <v>0</v>
      </c>
    </row>
    <row r="710" spans="1:7">
      <c r="A710" s="102">
        <v>703</v>
      </c>
      <c r="B710" s="102" t="e">
        <f t="shared" si="64"/>
        <v>#NUM!</v>
      </c>
      <c r="C710" s="102">
        <f t="shared" si="65"/>
        <v>0</v>
      </c>
      <c r="D710" s="102" t="e">
        <f t="shared" si="60"/>
        <v>#NUM!</v>
      </c>
      <c r="E710" s="102">
        <f t="shared" si="61"/>
        <v>0</v>
      </c>
      <c r="F710" s="102" t="e">
        <f t="shared" si="62"/>
        <v>#NUM!</v>
      </c>
      <c r="G710" s="102">
        <f t="shared" si="63"/>
        <v>0</v>
      </c>
    </row>
    <row r="711" spans="1:7">
      <c r="A711" s="102">
        <v>704</v>
      </c>
      <c r="B711" s="102" t="e">
        <f t="shared" si="64"/>
        <v>#NUM!</v>
      </c>
      <c r="C711" s="102">
        <f t="shared" si="65"/>
        <v>0</v>
      </c>
      <c r="D711" s="102" t="e">
        <f t="shared" ref="D711:D774" si="66">IF(D$5,BINOMDIST($A711,$A$2,D$4/100,FALSE),#N/A)</f>
        <v>#NUM!</v>
      </c>
      <c r="E711" s="102">
        <f t="shared" ref="E711:E774" si="67">IF(E$5,NORMDIST($A711,$A$2*D$4/100,SQRT($A$2*D$4/100*(1-D$4/100)),FALSE),#N/A)</f>
        <v>0</v>
      </c>
      <c r="F711" s="102" t="e">
        <f t="shared" ref="F711:F774" si="68">IF(F$5,BINOMDIST($A711,$A$2,F$4/100,FALSE),#N/A)</f>
        <v>#NUM!</v>
      </c>
      <c r="G711" s="102">
        <f t="shared" ref="G711:G774" si="69">IF(G$5,NORMDIST($A711,$A$2*F$4/100,SQRT($A$2*F$4/100*(1-F$4/100)),FALSE),#N/A)</f>
        <v>0</v>
      </c>
    </row>
    <row r="712" spans="1:7">
      <c r="A712" s="102">
        <v>705</v>
      </c>
      <c r="B712" s="102" t="e">
        <f t="shared" ref="B712:B775" si="70">IF(B$5,BINOMDIST($A712,$A$2,B$4/100,FALSE),#N/A)</f>
        <v>#NUM!</v>
      </c>
      <c r="C712" s="102">
        <f t="shared" ref="C712:C775" si="71">IF(C$5,NORMDIST($A712,$A$2*B$4/100,SQRT($A$2*B$4/100*(1-B$4/100)),FALSE),#N/A)</f>
        <v>0</v>
      </c>
      <c r="D712" s="102" t="e">
        <f t="shared" si="66"/>
        <v>#NUM!</v>
      </c>
      <c r="E712" s="102">
        <f t="shared" si="67"/>
        <v>0</v>
      </c>
      <c r="F712" s="102" t="e">
        <f t="shared" si="68"/>
        <v>#NUM!</v>
      </c>
      <c r="G712" s="102">
        <f t="shared" si="69"/>
        <v>0</v>
      </c>
    </row>
    <row r="713" spans="1:7">
      <c r="A713" s="102">
        <v>706</v>
      </c>
      <c r="B713" s="102" t="e">
        <f t="shared" si="70"/>
        <v>#NUM!</v>
      </c>
      <c r="C713" s="102">
        <f t="shared" si="71"/>
        <v>0</v>
      </c>
      <c r="D713" s="102" t="e">
        <f t="shared" si="66"/>
        <v>#NUM!</v>
      </c>
      <c r="E713" s="102">
        <f t="shared" si="67"/>
        <v>0</v>
      </c>
      <c r="F713" s="102" t="e">
        <f t="shared" si="68"/>
        <v>#NUM!</v>
      </c>
      <c r="G713" s="102">
        <f t="shared" si="69"/>
        <v>0</v>
      </c>
    </row>
    <row r="714" spans="1:7">
      <c r="A714" s="102">
        <v>707</v>
      </c>
      <c r="B714" s="102" t="e">
        <f t="shared" si="70"/>
        <v>#NUM!</v>
      </c>
      <c r="C714" s="102">
        <f t="shared" si="71"/>
        <v>0</v>
      </c>
      <c r="D714" s="102" t="e">
        <f t="shared" si="66"/>
        <v>#NUM!</v>
      </c>
      <c r="E714" s="102">
        <f t="shared" si="67"/>
        <v>0</v>
      </c>
      <c r="F714" s="102" t="e">
        <f t="shared" si="68"/>
        <v>#NUM!</v>
      </c>
      <c r="G714" s="102">
        <f t="shared" si="69"/>
        <v>0</v>
      </c>
    </row>
    <row r="715" spans="1:7">
      <c r="A715" s="102">
        <v>708</v>
      </c>
      <c r="B715" s="102" t="e">
        <f t="shared" si="70"/>
        <v>#NUM!</v>
      </c>
      <c r="C715" s="102">
        <f t="shared" si="71"/>
        <v>0</v>
      </c>
      <c r="D715" s="102" t="e">
        <f t="shared" si="66"/>
        <v>#NUM!</v>
      </c>
      <c r="E715" s="102">
        <f t="shared" si="67"/>
        <v>0</v>
      </c>
      <c r="F715" s="102" t="e">
        <f t="shared" si="68"/>
        <v>#NUM!</v>
      </c>
      <c r="G715" s="102">
        <f t="shared" si="69"/>
        <v>0</v>
      </c>
    </row>
    <row r="716" spans="1:7">
      <c r="A716" s="102">
        <v>709</v>
      </c>
      <c r="B716" s="102" t="e">
        <f t="shared" si="70"/>
        <v>#NUM!</v>
      </c>
      <c r="C716" s="102">
        <f t="shared" si="71"/>
        <v>0</v>
      </c>
      <c r="D716" s="102" t="e">
        <f t="shared" si="66"/>
        <v>#NUM!</v>
      </c>
      <c r="E716" s="102">
        <f t="shared" si="67"/>
        <v>0</v>
      </c>
      <c r="F716" s="102" t="e">
        <f t="shared" si="68"/>
        <v>#NUM!</v>
      </c>
      <c r="G716" s="102">
        <f t="shared" si="69"/>
        <v>0</v>
      </c>
    </row>
    <row r="717" spans="1:7">
      <c r="A717" s="102">
        <v>710</v>
      </c>
      <c r="B717" s="102" t="e">
        <f t="shared" si="70"/>
        <v>#NUM!</v>
      </c>
      <c r="C717" s="102">
        <f t="shared" si="71"/>
        <v>0</v>
      </c>
      <c r="D717" s="102" t="e">
        <f t="shared" si="66"/>
        <v>#NUM!</v>
      </c>
      <c r="E717" s="102">
        <f t="shared" si="67"/>
        <v>0</v>
      </c>
      <c r="F717" s="102" t="e">
        <f t="shared" si="68"/>
        <v>#NUM!</v>
      </c>
      <c r="G717" s="102">
        <f t="shared" si="69"/>
        <v>0</v>
      </c>
    </row>
    <row r="718" spans="1:7">
      <c r="A718" s="102">
        <v>711</v>
      </c>
      <c r="B718" s="102" t="e">
        <f t="shared" si="70"/>
        <v>#NUM!</v>
      </c>
      <c r="C718" s="102">
        <f t="shared" si="71"/>
        <v>0</v>
      </c>
      <c r="D718" s="102" t="e">
        <f t="shared" si="66"/>
        <v>#NUM!</v>
      </c>
      <c r="E718" s="102">
        <f t="shared" si="67"/>
        <v>0</v>
      </c>
      <c r="F718" s="102" t="e">
        <f t="shared" si="68"/>
        <v>#NUM!</v>
      </c>
      <c r="G718" s="102">
        <f t="shared" si="69"/>
        <v>0</v>
      </c>
    </row>
    <row r="719" spans="1:7">
      <c r="A719" s="102">
        <v>712</v>
      </c>
      <c r="B719" s="102" t="e">
        <f t="shared" si="70"/>
        <v>#NUM!</v>
      </c>
      <c r="C719" s="102">
        <f t="shared" si="71"/>
        <v>0</v>
      </c>
      <c r="D719" s="102" t="e">
        <f t="shared" si="66"/>
        <v>#NUM!</v>
      </c>
      <c r="E719" s="102">
        <f t="shared" si="67"/>
        <v>0</v>
      </c>
      <c r="F719" s="102" t="e">
        <f t="shared" si="68"/>
        <v>#NUM!</v>
      </c>
      <c r="G719" s="102">
        <f t="shared" si="69"/>
        <v>0</v>
      </c>
    </row>
    <row r="720" spans="1:7">
      <c r="A720" s="102">
        <v>713</v>
      </c>
      <c r="B720" s="102" t="e">
        <f t="shared" si="70"/>
        <v>#NUM!</v>
      </c>
      <c r="C720" s="102">
        <f t="shared" si="71"/>
        <v>0</v>
      </c>
      <c r="D720" s="102" t="e">
        <f t="shared" si="66"/>
        <v>#NUM!</v>
      </c>
      <c r="E720" s="102">
        <f t="shared" si="67"/>
        <v>0</v>
      </c>
      <c r="F720" s="102" t="e">
        <f t="shared" si="68"/>
        <v>#NUM!</v>
      </c>
      <c r="G720" s="102">
        <f t="shared" si="69"/>
        <v>0</v>
      </c>
    </row>
    <row r="721" spans="1:7">
      <c r="A721" s="102">
        <v>714</v>
      </c>
      <c r="B721" s="102" t="e">
        <f t="shared" si="70"/>
        <v>#NUM!</v>
      </c>
      <c r="C721" s="102">
        <f t="shared" si="71"/>
        <v>0</v>
      </c>
      <c r="D721" s="102" t="e">
        <f t="shared" si="66"/>
        <v>#NUM!</v>
      </c>
      <c r="E721" s="102">
        <f t="shared" si="67"/>
        <v>0</v>
      </c>
      <c r="F721" s="102" t="e">
        <f t="shared" si="68"/>
        <v>#NUM!</v>
      </c>
      <c r="G721" s="102">
        <f t="shared" si="69"/>
        <v>0</v>
      </c>
    </row>
    <row r="722" spans="1:7">
      <c r="A722" s="102">
        <v>715</v>
      </c>
      <c r="B722" s="102" t="e">
        <f t="shared" si="70"/>
        <v>#NUM!</v>
      </c>
      <c r="C722" s="102">
        <f t="shared" si="71"/>
        <v>0</v>
      </c>
      <c r="D722" s="102" t="e">
        <f t="shared" si="66"/>
        <v>#NUM!</v>
      </c>
      <c r="E722" s="102">
        <f t="shared" si="67"/>
        <v>0</v>
      </c>
      <c r="F722" s="102" t="e">
        <f t="shared" si="68"/>
        <v>#NUM!</v>
      </c>
      <c r="G722" s="102">
        <f t="shared" si="69"/>
        <v>0</v>
      </c>
    </row>
    <row r="723" spans="1:7">
      <c r="A723" s="102">
        <v>716</v>
      </c>
      <c r="B723" s="102" t="e">
        <f t="shared" si="70"/>
        <v>#NUM!</v>
      </c>
      <c r="C723" s="102">
        <f t="shared" si="71"/>
        <v>0</v>
      </c>
      <c r="D723" s="102" t="e">
        <f t="shared" si="66"/>
        <v>#NUM!</v>
      </c>
      <c r="E723" s="102">
        <f t="shared" si="67"/>
        <v>0</v>
      </c>
      <c r="F723" s="102" t="e">
        <f t="shared" si="68"/>
        <v>#NUM!</v>
      </c>
      <c r="G723" s="102">
        <f t="shared" si="69"/>
        <v>0</v>
      </c>
    </row>
    <row r="724" spans="1:7">
      <c r="A724" s="102">
        <v>717</v>
      </c>
      <c r="B724" s="102" t="e">
        <f t="shared" si="70"/>
        <v>#NUM!</v>
      </c>
      <c r="C724" s="102">
        <f t="shared" si="71"/>
        <v>0</v>
      </c>
      <c r="D724" s="102" t="e">
        <f t="shared" si="66"/>
        <v>#NUM!</v>
      </c>
      <c r="E724" s="102">
        <f t="shared" si="67"/>
        <v>0</v>
      </c>
      <c r="F724" s="102" t="e">
        <f t="shared" si="68"/>
        <v>#NUM!</v>
      </c>
      <c r="G724" s="102">
        <f t="shared" si="69"/>
        <v>0</v>
      </c>
    </row>
    <row r="725" spans="1:7">
      <c r="A725" s="102">
        <v>718</v>
      </c>
      <c r="B725" s="102" t="e">
        <f t="shared" si="70"/>
        <v>#NUM!</v>
      </c>
      <c r="C725" s="102">
        <f t="shared" si="71"/>
        <v>0</v>
      </c>
      <c r="D725" s="102" t="e">
        <f t="shared" si="66"/>
        <v>#NUM!</v>
      </c>
      <c r="E725" s="102">
        <f t="shared" si="67"/>
        <v>0</v>
      </c>
      <c r="F725" s="102" t="e">
        <f t="shared" si="68"/>
        <v>#NUM!</v>
      </c>
      <c r="G725" s="102">
        <f t="shared" si="69"/>
        <v>0</v>
      </c>
    </row>
    <row r="726" spans="1:7">
      <c r="A726" s="102">
        <v>719</v>
      </c>
      <c r="B726" s="102" t="e">
        <f t="shared" si="70"/>
        <v>#NUM!</v>
      </c>
      <c r="C726" s="102">
        <f t="shared" si="71"/>
        <v>0</v>
      </c>
      <c r="D726" s="102" t="e">
        <f t="shared" si="66"/>
        <v>#NUM!</v>
      </c>
      <c r="E726" s="102">
        <f t="shared" si="67"/>
        <v>0</v>
      </c>
      <c r="F726" s="102" t="e">
        <f t="shared" si="68"/>
        <v>#NUM!</v>
      </c>
      <c r="G726" s="102">
        <f t="shared" si="69"/>
        <v>0</v>
      </c>
    </row>
    <row r="727" spans="1:7">
      <c r="A727" s="102">
        <v>720</v>
      </c>
      <c r="B727" s="102" t="e">
        <f t="shared" si="70"/>
        <v>#NUM!</v>
      </c>
      <c r="C727" s="102">
        <f t="shared" si="71"/>
        <v>0</v>
      </c>
      <c r="D727" s="102" t="e">
        <f t="shared" si="66"/>
        <v>#NUM!</v>
      </c>
      <c r="E727" s="102">
        <f t="shared" si="67"/>
        <v>0</v>
      </c>
      <c r="F727" s="102" t="e">
        <f t="shared" si="68"/>
        <v>#NUM!</v>
      </c>
      <c r="G727" s="102">
        <f t="shared" si="69"/>
        <v>0</v>
      </c>
    </row>
    <row r="728" spans="1:7">
      <c r="A728" s="102">
        <v>721</v>
      </c>
      <c r="B728" s="102" t="e">
        <f t="shared" si="70"/>
        <v>#NUM!</v>
      </c>
      <c r="C728" s="102">
        <f t="shared" si="71"/>
        <v>0</v>
      </c>
      <c r="D728" s="102" t="e">
        <f t="shared" si="66"/>
        <v>#NUM!</v>
      </c>
      <c r="E728" s="102">
        <f t="shared" si="67"/>
        <v>0</v>
      </c>
      <c r="F728" s="102" t="e">
        <f t="shared" si="68"/>
        <v>#NUM!</v>
      </c>
      <c r="G728" s="102">
        <f t="shared" si="69"/>
        <v>0</v>
      </c>
    </row>
    <row r="729" spans="1:7">
      <c r="A729" s="102">
        <v>722</v>
      </c>
      <c r="B729" s="102" t="e">
        <f t="shared" si="70"/>
        <v>#NUM!</v>
      </c>
      <c r="C729" s="102">
        <f t="shared" si="71"/>
        <v>0</v>
      </c>
      <c r="D729" s="102" t="e">
        <f t="shared" si="66"/>
        <v>#NUM!</v>
      </c>
      <c r="E729" s="102">
        <f t="shared" si="67"/>
        <v>0</v>
      </c>
      <c r="F729" s="102" t="e">
        <f t="shared" si="68"/>
        <v>#NUM!</v>
      </c>
      <c r="G729" s="102">
        <f t="shared" si="69"/>
        <v>0</v>
      </c>
    </row>
    <row r="730" spans="1:7">
      <c r="A730" s="102">
        <v>723</v>
      </c>
      <c r="B730" s="102" t="e">
        <f t="shared" si="70"/>
        <v>#NUM!</v>
      </c>
      <c r="C730" s="102">
        <f t="shared" si="71"/>
        <v>0</v>
      </c>
      <c r="D730" s="102" t="e">
        <f t="shared" si="66"/>
        <v>#NUM!</v>
      </c>
      <c r="E730" s="102">
        <f t="shared" si="67"/>
        <v>0</v>
      </c>
      <c r="F730" s="102" t="e">
        <f t="shared" si="68"/>
        <v>#NUM!</v>
      </c>
      <c r="G730" s="102">
        <f t="shared" si="69"/>
        <v>0</v>
      </c>
    </row>
    <row r="731" spans="1:7">
      <c r="A731" s="102">
        <v>724</v>
      </c>
      <c r="B731" s="102" t="e">
        <f t="shared" si="70"/>
        <v>#NUM!</v>
      </c>
      <c r="C731" s="102">
        <f t="shared" si="71"/>
        <v>0</v>
      </c>
      <c r="D731" s="102" t="e">
        <f t="shared" si="66"/>
        <v>#NUM!</v>
      </c>
      <c r="E731" s="102">
        <f t="shared" si="67"/>
        <v>0</v>
      </c>
      <c r="F731" s="102" t="e">
        <f t="shared" si="68"/>
        <v>#NUM!</v>
      </c>
      <c r="G731" s="102">
        <f t="shared" si="69"/>
        <v>0</v>
      </c>
    </row>
    <row r="732" spans="1:7">
      <c r="A732" s="102">
        <v>725</v>
      </c>
      <c r="B732" s="102" t="e">
        <f t="shared" si="70"/>
        <v>#NUM!</v>
      </c>
      <c r="C732" s="102">
        <f t="shared" si="71"/>
        <v>0</v>
      </c>
      <c r="D732" s="102" t="e">
        <f t="shared" si="66"/>
        <v>#NUM!</v>
      </c>
      <c r="E732" s="102">
        <f t="shared" si="67"/>
        <v>0</v>
      </c>
      <c r="F732" s="102" t="e">
        <f t="shared" si="68"/>
        <v>#NUM!</v>
      </c>
      <c r="G732" s="102">
        <f t="shared" si="69"/>
        <v>0</v>
      </c>
    </row>
    <row r="733" spans="1:7">
      <c r="A733" s="102">
        <v>726</v>
      </c>
      <c r="B733" s="102" t="e">
        <f t="shared" si="70"/>
        <v>#NUM!</v>
      </c>
      <c r="C733" s="102">
        <f t="shared" si="71"/>
        <v>0</v>
      </c>
      <c r="D733" s="102" t="e">
        <f t="shared" si="66"/>
        <v>#NUM!</v>
      </c>
      <c r="E733" s="102">
        <f t="shared" si="67"/>
        <v>0</v>
      </c>
      <c r="F733" s="102" t="e">
        <f t="shared" si="68"/>
        <v>#NUM!</v>
      </c>
      <c r="G733" s="102">
        <f t="shared" si="69"/>
        <v>0</v>
      </c>
    </row>
    <row r="734" spans="1:7">
      <c r="A734" s="102">
        <v>727</v>
      </c>
      <c r="B734" s="102" t="e">
        <f t="shared" si="70"/>
        <v>#NUM!</v>
      </c>
      <c r="C734" s="102">
        <f t="shared" si="71"/>
        <v>0</v>
      </c>
      <c r="D734" s="102" t="e">
        <f t="shared" si="66"/>
        <v>#NUM!</v>
      </c>
      <c r="E734" s="102">
        <f t="shared" si="67"/>
        <v>0</v>
      </c>
      <c r="F734" s="102" t="e">
        <f t="shared" si="68"/>
        <v>#NUM!</v>
      </c>
      <c r="G734" s="102">
        <f t="shared" si="69"/>
        <v>0</v>
      </c>
    </row>
    <row r="735" spans="1:7">
      <c r="A735" s="102">
        <v>728</v>
      </c>
      <c r="B735" s="102" t="e">
        <f t="shared" si="70"/>
        <v>#NUM!</v>
      </c>
      <c r="C735" s="102">
        <f t="shared" si="71"/>
        <v>0</v>
      </c>
      <c r="D735" s="102" t="e">
        <f t="shared" si="66"/>
        <v>#NUM!</v>
      </c>
      <c r="E735" s="102">
        <f t="shared" si="67"/>
        <v>0</v>
      </c>
      <c r="F735" s="102" t="e">
        <f t="shared" si="68"/>
        <v>#NUM!</v>
      </c>
      <c r="G735" s="102">
        <f t="shared" si="69"/>
        <v>0</v>
      </c>
    </row>
    <row r="736" spans="1:7">
      <c r="A736" s="102">
        <v>729</v>
      </c>
      <c r="B736" s="102" t="e">
        <f t="shared" si="70"/>
        <v>#NUM!</v>
      </c>
      <c r="C736" s="102">
        <f t="shared" si="71"/>
        <v>0</v>
      </c>
      <c r="D736" s="102" t="e">
        <f t="shared" si="66"/>
        <v>#NUM!</v>
      </c>
      <c r="E736" s="102">
        <f t="shared" si="67"/>
        <v>0</v>
      </c>
      <c r="F736" s="102" t="e">
        <f t="shared" si="68"/>
        <v>#NUM!</v>
      </c>
      <c r="G736" s="102">
        <f t="shared" si="69"/>
        <v>0</v>
      </c>
    </row>
    <row r="737" spans="1:7">
      <c r="A737" s="102">
        <v>730</v>
      </c>
      <c r="B737" s="102" t="e">
        <f t="shared" si="70"/>
        <v>#NUM!</v>
      </c>
      <c r="C737" s="102">
        <f t="shared" si="71"/>
        <v>0</v>
      </c>
      <c r="D737" s="102" t="e">
        <f t="shared" si="66"/>
        <v>#NUM!</v>
      </c>
      <c r="E737" s="102">
        <f t="shared" si="67"/>
        <v>0</v>
      </c>
      <c r="F737" s="102" t="e">
        <f t="shared" si="68"/>
        <v>#NUM!</v>
      </c>
      <c r="G737" s="102">
        <f t="shared" si="69"/>
        <v>0</v>
      </c>
    </row>
    <row r="738" spans="1:7">
      <c r="A738" s="102">
        <v>731</v>
      </c>
      <c r="B738" s="102" t="e">
        <f t="shared" si="70"/>
        <v>#NUM!</v>
      </c>
      <c r="C738" s="102">
        <f t="shared" si="71"/>
        <v>0</v>
      </c>
      <c r="D738" s="102" t="e">
        <f t="shared" si="66"/>
        <v>#NUM!</v>
      </c>
      <c r="E738" s="102">
        <f t="shared" si="67"/>
        <v>0</v>
      </c>
      <c r="F738" s="102" t="e">
        <f t="shared" si="68"/>
        <v>#NUM!</v>
      </c>
      <c r="G738" s="102">
        <f t="shared" si="69"/>
        <v>0</v>
      </c>
    </row>
    <row r="739" spans="1:7">
      <c r="A739" s="102">
        <v>732</v>
      </c>
      <c r="B739" s="102" t="e">
        <f t="shared" si="70"/>
        <v>#NUM!</v>
      </c>
      <c r="C739" s="102">
        <f t="shared" si="71"/>
        <v>0</v>
      </c>
      <c r="D739" s="102" t="e">
        <f t="shared" si="66"/>
        <v>#NUM!</v>
      </c>
      <c r="E739" s="102">
        <f t="shared" si="67"/>
        <v>0</v>
      </c>
      <c r="F739" s="102" t="e">
        <f t="shared" si="68"/>
        <v>#NUM!</v>
      </c>
      <c r="G739" s="102">
        <f t="shared" si="69"/>
        <v>0</v>
      </c>
    </row>
    <row r="740" spans="1:7">
      <c r="A740" s="102">
        <v>733</v>
      </c>
      <c r="B740" s="102" t="e">
        <f t="shared" si="70"/>
        <v>#NUM!</v>
      </c>
      <c r="C740" s="102">
        <f t="shared" si="71"/>
        <v>0</v>
      </c>
      <c r="D740" s="102" t="e">
        <f t="shared" si="66"/>
        <v>#NUM!</v>
      </c>
      <c r="E740" s="102">
        <f t="shared" si="67"/>
        <v>0</v>
      </c>
      <c r="F740" s="102" t="e">
        <f t="shared" si="68"/>
        <v>#NUM!</v>
      </c>
      <c r="G740" s="102">
        <f t="shared" si="69"/>
        <v>0</v>
      </c>
    </row>
    <row r="741" spans="1:7">
      <c r="A741" s="102">
        <v>734</v>
      </c>
      <c r="B741" s="102" t="e">
        <f t="shared" si="70"/>
        <v>#NUM!</v>
      </c>
      <c r="C741" s="102">
        <f t="shared" si="71"/>
        <v>0</v>
      </c>
      <c r="D741" s="102" t="e">
        <f t="shared" si="66"/>
        <v>#NUM!</v>
      </c>
      <c r="E741" s="102">
        <f t="shared" si="67"/>
        <v>0</v>
      </c>
      <c r="F741" s="102" t="e">
        <f t="shared" si="68"/>
        <v>#NUM!</v>
      </c>
      <c r="G741" s="102">
        <f t="shared" si="69"/>
        <v>0</v>
      </c>
    </row>
    <row r="742" spans="1:7">
      <c r="A742" s="102">
        <v>735</v>
      </c>
      <c r="B742" s="102" t="e">
        <f t="shared" si="70"/>
        <v>#NUM!</v>
      </c>
      <c r="C742" s="102">
        <f t="shared" si="71"/>
        <v>0</v>
      </c>
      <c r="D742" s="102" t="e">
        <f t="shared" si="66"/>
        <v>#NUM!</v>
      </c>
      <c r="E742" s="102">
        <f t="shared" si="67"/>
        <v>0</v>
      </c>
      <c r="F742" s="102" t="e">
        <f t="shared" si="68"/>
        <v>#NUM!</v>
      </c>
      <c r="G742" s="102">
        <f t="shared" si="69"/>
        <v>0</v>
      </c>
    </row>
    <row r="743" spans="1:7">
      <c r="A743" s="102">
        <v>736</v>
      </c>
      <c r="B743" s="102" t="e">
        <f t="shared" si="70"/>
        <v>#NUM!</v>
      </c>
      <c r="C743" s="102">
        <f t="shared" si="71"/>
        <v>0</v>
      </c>
      <c r="D743" s="102" t="e">
        <f t="shared" si="66"/>
        <v>#NUM!</v>
      </c>
      <c r="E743" s="102">
        <f t="shared" si="67"/>
        <v>0</v>
      </c>
      <c r="F743" s="102" t="e">
        <f t="shared" si="68"/>
        <v>#NUM!</v>
      </c>
      <c r="G743" s="102">
        <f t="shared" si="69"/>
        <v>0</v>
      </c>
    </row>
    <row r="744" spans="1:7">
      <c r="A744" s="102">
        <v>737</v>
      </c>
      <c r="B744" s="102" t="e">
        <f t="shared" si="70"/>
        <v>#NUM!</v>
      </c>
      <c r="C744" s="102">
        <f t="shared" si="71"/>
        <v>0</v>
      </c>
      <c r="D744" s="102" t="e">
        <f t="shared" si="66"/>
        <v>#NUM!</v>
      </c>
      <c r="E744" s="102">
        <f t="shared" si="67"/>
        <v>0</v>
      </c>
      <c r="F744" s="102" t="e">
        <f t="shared" si="68"/>
        <v>#NUM!</v>
      </c>
      <c r="G744" s="102">
        <f t="shared" si="69"/>
        <v>0</v>
      </c>
    </row>
    <row r="745" spans="1:7">
      <c r="A745" s="102">
        <v>738</v>
      </c>
      <c r="B745" s="102" t="e">
        <f t="shared" si="70"/>
        <v>#NUM!</v>
      </c>
      <c r="C745" s="102">
        <f t="shared" si="71"/>
        <v>0</v>
      </c>
      <c r="D745" s="102" t="e">
        <f t="shared" si="66"/>
        <v>#NUM!</v>
      </c>
      <c r="E745" s="102">
        <f t="shared" si="67"/>
        <v>0</v>
      </c>
      <c r="F745" s="102" t="e">
        <f t="shared" si="68"/>
        <v>#NUM!</v>
      </c>
      <c r="G745" s="102">
        <f t="shared" si="69"/>
        <v>0</v>
      </c>
    </row>
    <row r="746" spans="1:7">
      <c r="A746" s="102">
        <v>739</v>
      </c>
      <c r="B746" s="102" t="e">
        <f t="shared" si="70"/>
        <v>#NUM!</v>
      </c>
      <c r="C746" s="102">
        <f t="shared" si="71"/>
        <v>0</v>
      </c>
      <c r="D746" s="102" t="e">
        <f t="shared" si="66"/>
        <v>#NUM!</v>
      </c>
      <c r="E746" s="102">
        <f t="shared" si="67"/>
        <v>0</v>
      </c>
      <c r="F746" s="102" t="e">
        <f t="shared" si="68"/>
        <v>#NUM!</v>
      </c>
      <c r="G746" s="102">
        <f t="shared" si="69"/>
        <v>0</v>
      </c>
    </row>
    <row r="747" spans="1:7">
      <c r="A747" s="102">
        <v>740</v>
      </c>
      <c r="B747" s="102" t="e">
        <f t="shared" si="70"/>
        <v>#NUM!</v>
      </c>
      <c r="C747" s="102">
        <f t="shared" si="71"/>
        <v>0</v>
      </c>
      <c r="D747" s="102" t="e">
        <f t="shared" si="66"/>
        <v>#NUM!</v>
      </c>
      <c r="E747" s="102">
        <f t="shared" si="67"/>
        <v>0</v>
      </c>
      <c r="F747" s="102" t="e">
        <f t="shared" si="68"/>
        <v>#NUM!</v>
      </c>
      <c r="G747" s="102">
        <f t="shared" si="69"/>
        <v>0</v>
      </c>
    </row>
    <row r="748" spans="1:7">
      <c r="A748" s="102">
        <v>741</v>
      </c>
      <c r="B748" s="102" t="e">
        <f t="shared" si="70"/>
        <v>#NUM!</v>
      </c>
      <c r="C748" s="102">
        <f t="shared" si="71"/>
        <v>0</v>
      </c>
      <c r="D748" s="102" t="e">
        <f t="shared" si="66"/>
        <v>#NUM!</v>
      </c>
      <c r="E748" s="102">
        <f t="shared" si="67"/>
        <v>0</v>
      </c>
      <c r="F748" s="102" t="e">
        <f t="shared" si="68"/>
        <v>#NUM!</v>
      </c>
      <c r="G748" s="102">
        <f t="shared" si="69"/>
        <v>0</v>
      </c>
    </row>
    <row r="749" spans="1:7">
      <c r="A749" s="102">
        <v>742</v>
      </c>
      <c r="B749" s="102" t="e">
        <f t="shared" si="70"/>
        <v>#NUM!</v>
      </c>
      <c r="C749" s="102">
        <f t="shared" si="71"/>
        <v>0</v>
      </c>
      <c r="D749" s="102" t="e">
        <f t="shared" si="66"/>
        <v>#NUM!</v>
      </c>
      <c r="E749" s="102">
        <f t="shared" si="67"/>
        <v>0</v>
      </c>
      <c r="F749" s="102" t="e">
        <f t="shared" si="68"/>
        <v>#NUM!</v>
      </c>
      <c r="G749" s="102">
        <f t="shared" si="69"/>
        <v>0</v>
      </c>
    </row>
    <row r="750" spans="1:7">
      <c r="A750" s="102">
        <v>743</v>
      </c>
      <c r="B750" s="102" t="e">
        <f t="shared" si="70"/>
        <v>#NUM!</v>
      </c>
      <c r="C750" s="102">
        <f t="shared" si="71"/>
        <v>0</v>
      </c>
      <c r="D750" s="102" t="e">
        <f t="shared" si="66"/>
        <v>#NUM!</v>
      </c>
      <c r="E750" s="102">
        <f t="shared" si="67"/>
        <v>0</v>
      </c>
      <c r="F750" s="102" t="e">
        <f t="shared" si="68"/>
        <v>#NUM!</v>
      </c>
      <c r="G750" s="102">
        <f t="shared" si="69"/>
        <v>0</v>
      </c>
    </row>
    <row r="751" spans="1:7">
      <c r="A751" s="102">
        <v>744</v>
      </c>
      <c r="B751" s="102" t="e">
        <f t="shared" si="70"/>
        <v>#NUM!</v>
      </c>
      <c r="C751" s="102">
        <f t="shared" si="71"/>
        <v>0</v>
      </c>
      <c r="D751" s="102" t="e">
        <f t="shared" si="66"/>
        <v>#NUM!</v>
      </c>
      <c r="E751" s="102">
        <f t="shared" si="67"/>
        <v>0</v>
      </c>
      <c r="F751" s="102" t="e">
        <f t="shared" si="68"/>
        <v>#NUM!</v>
      </c>
      <c r="G751" s="102">
        <f t="shared" si="69"/>
        <v>0</v>
      </c>
    </row>
    <row r="752" spans="1:7">
      <c r="A752" s="102">
        <v>745</v>
      </c>
      <c r="B752" s="102" t="e">
        <f t="shared" si="70"/>
        <v>#NUM!</v>
      </c>
      <c r="C752" s="102">
        <f t="shared" si="71"/>
        <v>0</v>
      </c>
      <c r="D752" s="102" t="e">
        <f t="shared" si="66"/>
        <v>#NUM!</v>
      </c>
      <c r="E752" s="102">
        <f t="shared" si="67"/>
        <v>0</v>
      </c>
      <c r="F752" s="102" t="e">
        <f t="shared" si="68"/>
        <v>#NUM!</v>
      </c>
      <c r="G752" s="102">
        <f t="shared" si="69"/>
        <v>0</v>
      </c>
    </row>
    <row r="753" spans="1:7">
      <c r="A753" s="102">
        <v>746</v>
      </c>
      <c r="B753" s="102" t="e">
        <f t="shared" si="70"/>
        <v>#NUM!</v>
      </c>
      <c r="C753" s="102">
        <f t="shared" si="71"/>
        <v>0</v>
      </c>
      <c r="D753" s="102" t="e">
        <f t="shared" si="66"/>
        <v>#NUM!</v>
      </c>
      <c r="E753" s="102">
        <f t="shared" si="67"/>
        <v>0</v>
      </c>
      <c r="F753" s="102" t="e">
        <f t="shared" si="68"/>
        <v>#NUM!</v>
      </c>
      <c r="G753" s="102">
        <f t="shared" si="69"/>
        <v>0</v>
      </c>
    </row>
    <row r="754" spans="1:7">
      <c r="A754" s="102">
        <v>747</v>
      </c>
      <c r="B754" s="102" t="e">
        <f t="shared" si="70"/>
        <v>#NUM!</v>
      </c>
      <c r="C754" s="102">
        <f t="shared" si="71"/>
        <v>0</v>
      </c>
      <c r="D754" s="102" t="e">
        <f t="shared" si="66"/>
        <v>#NUM!</v>
      </c>
      <c r="E754" s="102">
        <f t="shared" si="67"/>
        <v>0</v>
      </c>
      <c r="F754" s="102" t="e">
        <f t="shared" si="68"/>
        <v>#NUM!</v>
      </c>
      <c r="G754" s="102">
        <f t="shared" si="69"/>
        <v>0</v>
      </c>
    </row>
    <row r="755" spans="1:7">
      <c r="A755" s="102">
        <v>748</v>
      </c>
      <c r="B755" s="102" t="e">
        <f t="shared" si="70"/>
        <v>#NUM!</v>
      </c>
      <c r="C755" s="102">
        <f t="shared" si="71"/>
        <v>0</v>
      </c>
      <c r="D755" s="102" t="e">
        <f t="shared" si="66"/>
        <v>#NUM!</v>
      </c>
      <c r="E755" s="102">
        <f t="shared" si="67"/>
        <v>0</v>
      </c>
      <c r="F755" s="102" t="e">
        <f t="shared" si="68"/>
        <v>#NUM!</v>
      </c>
      <c r="G755" s="102">
        <f t="shared" si="69"/>
        <v>0</v>
      </c>
    </row>
    <row r="756" spans="1:7">
      <c r="A756" s="102">
        <v>749</v>
      </c>
      <c r="B756" s="102" t="e">
        <f t="shared" si="70"/>
        <v>#NUM!</v>
      </c>
      <c r="C756" s="102">
        <f t="shared" si="71"/>
        <v>0</v>
      </c>
      <c r="D756" s="102" t="e">
        <f t="shared" si="66"/>
        <v>#NUM!</v>
      </c>
      <c r="E756" s="102">
        <f t="shared" si="67"/>
        <v>0</v>
      </c>
      <c r="F756" s="102" t="e">
        <f t="shared" si="68"/>
        <v>#NUM!</v>
      </c>
      <c r="G756" s="102">
        <f t="shared" si="69"/>
        <v>0</v>
      </c>
    </row>
    <row r="757" spans="1:7">
      <c r="A757" s="102">
        <v>750</v>
      </c>
      <c r="B757" s="102" t="e">
        <f t="shared" si="70"/>
        <v>#NUM!</v>
      </c>
      <c r="C757" s="102">
        <f t="shared" si="71"/>
        <v>0</v>
      </c>
      <c r="D757" s="102" t="e">
        <f t="shared" si="66"/>
        <v>#NUM!</v>
      </c>
      <c r="E757" s="102">
        <f t="shared" si="67"/>
        <v>0</v>
      </c>
      <c r="F757" s="102" t="e">
        <f t="shared" si="68"/>
        <v>#NUM!</v>
      </c>
      <c r="G757" s="102">
        <f t="shared" si="69"/>
        <v>0</v>
      </c>
    </row>
    <row r="758" spans="1:7">
      <c r="A758" s="102">
        <v>751</v>
      </c>
      <c r="B758" s="102" t="e">
        <f t="shared" si="70"/>
        <v>#NUM!</v>
      </c>
      <c r="C758" s="102">
        <f t="shared" si="71"/>
        <v>0</v>
      </c>
      <c r="D758" s="102" t="e">
        <f t="shared" si="66"/>
        <v>#NUM!</v>
      </c>
      <c r="E758" s="102">
        <f t="shared" si="67"/>
        <v>0</v>
      </c>
      <c r="F758" s="102" t="e">
        <f t="shared" si="68"/>
        <v>#NUM!</v>
      </c>
      <c r="G758" s="102">
        <f t="shared" si="69"/>
        <v>0</v>
      </c>
    </row>
    <row r="759" spans="1:7">
      <c r="A759" s="102">
        <v>752</v>
      </c>
      <c r="B759" s="102" t="e">
        <f t="shared" si="70"/>
        <v>#NUM!</v>
      </c>
      <c r="C759" s="102">
        <f t="shared" si="71"/>
        <v>0</v>
      </c>
      <c r="D759" s="102" t="e">
        <f t="shared" si="66"/>
        <v>#NUM!</v>
      </c>
      <c r="E759" s="102">
        <f t="shared" si="67"/>
        <v>0</v>
      </c>
      <c r="F759" s="102" t="e">
        <f t="shared" si="68"/>
        <v>#NUM!</v>
      </c>
      <c r="G759" s="102">
        <f t="shared" si="69"/>
        <v>0</v>
      </c>
    </row>
    <row r="760" spans="1:7">
      <c r="A760" s="102">
        <v>753</v>
      </c>
      <c r="B760" s="102" t="e">
        <f t="shared" si="70"/>
        <v>#NUM!</v>
      </c>
      <c r="C760" s="102">
        <f t="shared" si="71"/>
        <v>0</v>
      </c>
      <c r="D760" s="102" t="e">
        <f t="shared" si="66"/>
        <v>#NUM!</v>
      </c>
      <c r="E760" s="102">
        <f t="shared" si="67"/>
        <v>0</v>
      </c>
      <c r="F760" s="102" t="e">
        <f t="shared" si="68"/>
        <v>#NUM!</v>
      </c>
      <c r="G760" s="102">
        <f t="shared" si="69"/>
        <v>0</v>
      </c>
    </row>
    <row r="761" spans="1:7">
      <c r="A761" s="102">
        <v>754</v>
      </c>
      <c r="B761" s="102" t="e">
        <f t="shared" si="70"/>
        <v>#NUM!</v>
      </c>
      <c r="C761" s="102">
        <f t="shared" si="71"/>
        <v>0</v>
      </c>
      <c r="D761" s="102" t="e">
        <f t="shared" si="66"/>
        <v>#NUM!</v>
      </c>
      <c r="E761" s="102">
        <f t="shared" si="67"/>
        <v>0</v>
      </c>
      <c r="F761" s="102" t="e">
        <f t="shared" si="68"/>
        <v>#NUM!</v>
      </c>
      <c r="G761" s="102">
        <f t="shared" si="69"/>
        <v>0</v>
      </c>
    </row>
    <row r="762" spans="1:7">
      <c r="A762" s="102">
        <v>755</v>
      </c>
      <c r="B762" s="102" t="e">
        <f t="shared" si="70"/>
        <v>#NUM!</v>
      </c>
      <c r="C762" s="102">
        <f t="shared" si="71"/>
        <v>0</v>
      </c>
      <c r="D762" s="102" t="e">
        <f t="shared" si="66"/>
        <v>#NUM!</v>
      </c>
      <c r="E762" s="102">
        <f t="shared" si="67"/>
        <v>0</v>
      </c>
      <c r="F762" s="102" t="e">
        <f t="shared" si="68"/>
        <v>#NUM!</v>
      </c>
      <c r="G762" s="102">
        <f t="shared" si="69"/>
        <v>0</v>
      </c>
    </row>
    <row r="763" spans="1:7">
      <c r="A763" s="102">
        <v>756</v>
      </c>
      <c r="B763" s="102" t="e">
        <f t="shared" si="70"/>
        <v>#NUM!</v>
      </c>
      <c r="C763" s="102">
        <f t="shared" si="71"/>
        <v>0</v>
      </c>
      <c r="D763" s="102" t="e">
        <f t="shared" si="66"/>
        <v>#NUM!</v>
      </c>
      <c r="E763" s="102">
        <f t="shared" si="67"/>
        <v>0</v>
      </c>
      <c r="F763" s="102" t="e">
        <f t="shared" si="68"/>
        <v>#NUM!</v>
      </c>
      <c r="G763" s="102">
        <f t="shared" si="69"/>
        <v>0</v>
      </c>
    </row>
    <row r="764" spans="1:7">
      <c r="A764" s="102">
        <v>757</v>
      </c>
      <c r="B764" s="102" t="e">
        <f t="shared" si="70"/>
        <v>#NUM!</v>
      </c>
      <c r="C764" s="102">
        <f t="shared" si="71"/>
        <v>0</v>
      </c>
      <c r="D764" s="102" t="e">
        <f t="shared" si="66"/>
        <v>#NUM!</v>
      </c>
      <c r="E764" s="102">
        <f t="shared" si="67"/>
        <v>0</v>
      </c>
      <c r="F764" s="102" t="e">
        <f t="shared" si="68"/>
        <v>#NUM!</v>
      </c>
      <c r="G764" s="102">
        <f t="shared" si="69"/>
        <v>0</v>
      </c>
    </row>
    <row r="765" spans="1:7">
      <c r="A765" s="102">
        <v>758</v>
      </c>
      <c r="B765" s="102" t="e">
        <f t="shared" si="70"/>
        <v>#NUM!</v>
      </c>
      <c r="C765" s="102">
        <f t="shared" si="71"/>
        <v>0</v>
      </c>
      <c r="D765" s="102" t="e">
        <f t="shared" si="66"/>
        <v>#NUM!</v>
      </c>
      <c r="E765" s="102">
        <f t="shared" si="67"/>
        <v>0</v>
      </c>
      <c r="F765" s="102" t="e">
        <f t="shared" si="68"/>
        <v>#NUM!</v>
      </c>
      <c r="G765" s="102">
        <f t="shared" si="69"/>
        <v>0</v>
      </c>
    </row>
    <row r="766" spans="1:7">
      <c r="A766" s="102">
        <v>759</v>
      </c>
      <c r="B766" s="102" t="e">
        <f t="shared" si="70"/>
        <v>#NUM!</v>
      </c>
      <c r="C766" s="102">
        <f t="shared" si="71"/>
        <v>0</v>
      </c>
      <c r="D766" s="102" t="e">
        <f t="shared" si="66"/>
        <v>#NUM!</v>
      </c>
      <c r="E766" s="102">
        <f t="shared" si="67"/>
        <v>0</v>
      </c>
      <c r="F766" s="102" t="e">
        <f t="shared" si="68"/>
        <v>#NUM!</v>
      </c>
      <c r="G766" s="102">
        <f t="shared" si="69"/>
        <v>0</v>
      </c>
    </row>
    <row r="767" spans="1:7">
      <c r="A767" s="102">
        <v>760</v>
      </c>
      <c r="B767" s="102" t="e">
        <f t="shared" si="70"/>
        <v>#NUM!</v>
      </c>
      <c r="C767" s="102">
        <f t="shared" si="71"/>
        <v>0</v>
      </c>
      <c r="D767" s="102" t="e">
        <f t="shared" si="66"/>
        <v>#NUM!</v>
      </c>
      <c r="E767" s="102">
        <f t="shared" si="67"/>
        <v>0</v>
      </c>
      <c r="F767" s="102" t="e">
        <f t="shared" si="68"/>
        <v>#NUM!</v>
      </c>
      <c r="G767" s="102">
        <f t="shared" si="69"/>
        <v>0</v>
      </c>
    </row>
    <row r="768" spans="1:7">
      <c r="A768" s="102">
        <v>761</v>
      </c>
      <c r="B768" s="102" t="e">
        <f t="shared" si="70"/>
        <v>#NUM!</v>
      </c>
      <c r="C768" s="102">
        <f t="shared" si="71"/>
        <v>0</v>
      </c>
      <c r="D768" s="102" t="e">
        <f t="shared" si="66"/>
        <v>#NUM!</v>
      </c>
      <c r="E768" s="102">
        <f t="shared" si="67"/>
        <v>0</v>
      </c>
      <c r="F768" s="102" t="e">
        <f t="shared" si="68"/>
        <v>#NUM!</v>
      </c>
      <c r="G768" s="102">
        <f t="shared" si="69"/>
        <v>0</v>
      </c>
    </row>
    <row r="769" spans="1:7">
      <c r="A769" s="102">
        <v>762</v>
      </c>
      <c r="B769" s="102" t="e">
        <f t="shared" si="70"/>
        <v>#NUM!</v>
      </c>
      <c r="C769" s="102">
        <f t="shared" si="71"/>
        <v>0</v>
      </c>
      <c r="D769" s="102" t="e">
        <f t="shared" si="66"/>
        <v>#NUM!</v>
      </c>
      <c r="E769" s="102">
        <f t="shared" si="67"/>
        <v>0</v>
      </c>
      <c r="F769" s="102" t="e">
        <f t="shared" si="68"/>
        <v>#NUM!</v>
      </c>
      <c r="G769" s="102">
        <f t="shared" si="69"/>
        <v>0</v>
      </c>
    </row>
    <row r="770" spans="1:7">
      <c r="A770" s="102">
        <v>763</v>
      </c>
      <c r="B770" s="102" t="e">
        <f t="shared" si="70"/>
        <v>#NUM!</v>
      </c>
      <c r="C770" s="102">
        <f t="shared" si="71"/>
        <v>0</v>
      </c>
      <c r="D770" s="102" t="e">
        <f t="shared" si="66"/>
        <v>#NUM!</v>
      </c>
      <c r="E770" s="102">
        <f t="shared" si="67"/>
        <v>0</v>
      </c>
      <c r="F770" s="102" t="e">
        <f t="shared" si="68"/>
        <v>#NUM!</v>
      </c>
      <c r="G770" s="102">
        <f t="shared" si="69"/>
        <v>0</v>
      </c>
    </row>
    <row r="771" spans="1:7">
      <c r="A771" s="102">
        <v>764</v>
      </c>
      <c r="B771" s="102" t="e">
        <f t="shared" si="70"/>
        <v>#NUM!</v>
      </c>
      <c r="C771" s="102">
        <f t="shared" si="71"/>
        <v>0</v>
      </c>
      <c r="D771" s="102" t="e">
        <f t="shared" si="66"/>
        <v>#NUM!</v>
      </c>
      <c r="E771" s="102">
        <f t="shared" si="67"/>
        <v>0</v>
      </c>
      <c r="F771" s="102" t="e">
        <f t="shared" si="68"/>
        <v>#NUM!</v>
      </c>
      <c r="G771" s="102">
        <f t="shared" si="69"/>
        <v>0</v>
      </c>
    </row>
    <row r="772" spans="1:7">
      <c r="A772" s="102">
        <v>765</v>
      </c>
      <c r="B772" s="102" t="e">
        <f t="shared" si="70"/>
        <v>#NUM!</v>
      </c>
      <c r="C772" s="102">
        <f t="shared" si="71"/>
        <v>0</v>
      </c>
      <c r="D772" s="102" t="e">
        <f t="shared" si="66"/>
        <v>#NUM!</v>
      </c>
      <c r="E772" s="102">
        <f t="shared" si="67"/>
        <v>0</v>
      </c>
      <c r="F772" s="102" t="e">
        <f t="shared" si="68"/>
        <v>#NUM!</v>
      </c>
      <c r="G772" s="102">
        <f t="shared" si="69"/>
        <v>0</v>
      </c>
    </row>
    <row r="773" spans="1:7">
      <c r="A773" s="102">
        <v>766</v>
      </c>
      <c r="B773" s="102" t="e">
        <f t="shared" si="70"/>
        <v>#NUM!</v>
      </c>
      <c r="C773" s="102">
        <f t="shared" si="71"/>
        <v>0</v>
      </c>
      <c r="D773" s="102" t="e">
        <f t="shared" si="66"/>
        <v>#NUM!</v>
      </c>
      <c r="E773" s="102">
        <f t="shared" si="67"/>
        <v>0</v>
      </c>
      <c r="F773" s="102" t="e">
        <f t="shared" si="68"/>
        <v>#NUM!</v>
      </c>
      <c r="G773" s="102">
        <f t="shared" si="69"/>
        <v>0</v>
      </c>
    </row>
    <row r="774" spans="1:7">
      <c r="A774" s="102">
        <v>767</v>
      </c>
      <c r="B774" s="102" t="e">
        <f t="shared" si="70"/>
        <v>#NUM!</v>
      </c>
      <c r="C774" s="102">
        <f t="shared" si="71"/>
        <v>0</v>
      </c>
      <c r="D774" s="102" t="e">
        <f t="shared" si="66"/>
        <v>#NUM!</v>
      </c>
      <c r="E774" s="102">
        <f t="shared" si="67"/>
        <v>0</v>
      </c>
      <c r="F774" s="102" t="e">
        <f t="shared" si="68"/>
        <v>#NUM!</v>
      </c>
      <c r="G774" s="102">
        <f t="shared" si="69"/>
        <v>0</v>
      </c>
    </row>
    <row r="775" spans="1:7">
      <c r="A775" s="102">
        <v>768</v>
      </c>
      <c r="B775" s="102" t="e">
        <f t="shared" si="70"/>
        <v>#NUM!</v>
      </c>
      <c r="C775" s="102">
        <f t="shared" si="71"/>
        <v>0</v>
      </c>
      <c r="D775" s="102" t="e">
        <f t="shared" ref="D775:D838" si="72">IF(D$5,BINOMDIST($A775,$A$2,D$4/100,FALSE),#N/A)</f>
        <v>#NUM!</v>
      </c>
      <c r="E775" s="102">
        <f t="shared" ref="E775:E838" si="73">IF(E$5,NORMDIST($A775,$A$2*D$4/100,SQRT($A$2*D$4/100*(1-D$4/100)),FALSE),#N/A)</f>
        <v>0</v>
      </c>
      <c r="F775" s="102" t="e">
        <f t="shared" ref="F775:F838" si="74">IF(F$5,BINOMDIST($A775,$A$2,F$4/100,FALSE),#N/A)</f>
        <v>#NUM!</v>
      </c>
      <c r="G775" s="102">
        <f t="shared" ref="G775:G838" si="75">IF(G$5,NORMDIST($A775,$A$2*F$4/100,SQRT($A$2*F$4/100*(1-F$4/100)),FALSE),#N/A)</f>
        <v>0</v>
      </c>
    </row>
    <row r="776" spans="1:7">
      <c r="A776" s="102">
        <v>769</v>
      </c>
      <c r="B776" s="102" t="e">
        <f t="shared" ref="B776:B839" si="76">IF(B$5,BINOMDIST($A776,$A$2,B$4/100,FALSE),#N/A)</f>
        <v>#NUM!</v>
      </c>
      <c r="C776" s="102">
        <f t="shared" ref="C776:C839" si="77">IF(C$5,NORMDIST($A776,$A$2*B$4/100,SQRT($A$2*B$4/100*(1-B$4/100)),FALSE),#N/A)</f>
        <v>0</v>
      </c>
      <c r="D776" s="102" t="e">
        <f t="shared" si="72"/>
        <v>#NUM!</v>
      </c>
      <c r="E776" s="102">
        <f t="shared" si="73"/>
        <v>0</v>
      </c>
      <c r="F776" s="102" t="e">
        <f t="shared" si="74"/>
        <v>#NUM!</v>
      </c>
      <c r="G776" s="102">
        <f t="shared" si="75"/>
        <v>0</v>
      </c>
    </row>
    <row r="777" spans="1:7">
      <c r="A777" s="102">
        <v>770</v>
      </c>
      <c r="B777" s="102" t="e">
        <f t="shared" si="76"/>
        <v>#NUM!</v>
      </c>
      <c r="C777" s="102">
        <f t="shared" si="77"/>
        <v>0</v>
      </c>
      <c r="D777" s="102" t="e">
        <f t="shared" si="72"/>
        <v>#NUM!</v>
      </c>
      <c r="E777" s="102">
        <f t="shared" si="73"/>
        <v>0</v>
      </c>
      <c r="F777" s="102" t="e">
        <f t="shared" si="74"/>
        <v>#NUM!</v>
      </c>
      <c r="G777" s="102">
        <f t="shared" si="75"/>
        <v>0</v>
      </c>
    </row>
    <row r="778" spans="1:7">
      <c r="A778" s="102">
        <v>771</v>
      </c>
      <c r="B778" s="102" t="e">
        <f t="shared" si="76"/>
        <v>#NUM!</v>
      </c>
      <c r="C778" s="102">
        <f t="shared" si="77"/>
        <v>0</v>
      </c>
      <c r="D778" s="102" t="e">
        <f t="shared" si="72"/>
        <v>#NUM!</v>
      </c>
      <c r="E778" s="102">
        <f t="shared" si="73"/>
        <v>0</v>
      </c>
      <c r="F778" s="102" t="e">
        <f t="shared" si="74"/>
        <v>#NUM!</v>
      </c>
      <c r="G778" s="102">
        <f t="shared" si="75"/>
        <v>0</v>
      </c>
    </row>
    <row r="779" spans="1:7">
      <c r="A779" s="102">
        <v>772</v>
      </c>
      <c r="B779" s="102" t="e">
        <f t="shared" si="76"/>
        <v>#NUM!</v>
      </c>
      <c r="C779" s="102">
        <f t="shared" si="77"/>
        <v>0</v>
      </c>
      <c r="D779" s="102" t="e">
        <f t="shared" si="72"/>
        <v>#NUM!</v>
      </c>
      <c r="E779" s="102">
        <f t="shared" si="73"/>
        <v>0</v>
      </c>
      <c r="F779" s="102" t="e">
        <f t="shared" si="74"/>
        <v>#NUM!</v>
      </c>
      <c r="G779" s="102">
        <f t="shared" si="75"/>
        <v>0</v>
      </c>
    </row>
    <row r="780" spans="1:7">
      <c r="A780" s="102">
        <v>773</v>
      </c>
      <c r="B780" s="102" t="e">
        <f t="shared" si="76"/>
        <v>#NUM!</v>
      </c>
      <c r="C780" s="102">
        <f t="shared" si="77"/>
        <v>0</v>
      </c>
      <c r="D780" s="102" t="e">
        <f t="shared" si="72"/>
        <v>#NUM!</v>
      </c>
      <c r="E780" s="102">
        <f t="shared" si="73"/>
        <v>0</v>
      </c>
      <c r="F780" s="102" t="e">
        <f t="shared" si="74"/>
        <v>#NUM!</v>
      </c>
      <c r="G780" s="102">
        <f t="shared" si="75"/>
        <v>0</v>
      </c>
    </row>
    <row r="781" spans="1:7">
      <c r="A781" s="102">
        <v>774</v>
      </c>
      <c r="B781" s="102" t="e">
        <f t="shared" si="76"/>
        <v>#NUM!</v>
      </c>
      <c r="C781" s="102">
        <f t="shared" si="77"/>
        <v>0</v>
      </c>
      <c r="D781" s="102" t="e">
        <f t="shared" si="72"/>
        <v>#NUM!</v>
      </c>
      <c r="E781" s="102">
        <f t="shared" si="73"/>
        <v>0</v>
      </c>
      <c r="F781" s="102" t="e">
        <f t="shared" si="74"/>
        <v>#NUM!</v>
      </c>
      <c r="G781" s="102">
        <f t="shared" si="75"/>
        <v>0</v>
      </c>
    </row>
    <row r="782" spans="1:7">
      <c r="A782" s="102">
        <v>775</v>
      </c>
      <c r="B782" s="102" t="e">
        <f t="shared" si="76"/>
        <v>#NUM!</v>
      </c>
      <c r="C782" s="102">
        <f t="shared" si="77"/>
        <v>0</v>
      </c>
      <c r="D782" s="102" t="e">
        <f t="shared" si="72"/>
        <v>#NUM!</v>
      </c>
      <c r="E782" s="102">
        <f t="shared" si="73"/>
        <v>0</v>
      </c>
      <c r="F782" s="102" t="e">
        <f t="shared" si="74"/>
        <v>#NUM!</v>
      </c>
      <c r="G782" s="102">
        <f t="shared" si="75"/>
        <v>0</v>
      </c>
    </row>
    <row r="783" spans="1:7">
      <c r="A783" s="102">
        <v>776</v>
      </c>
      <c r="B783" s="102" t="e">
        <f t="shared" si="76"/>
        <v>#NUM!</v>
      </c>
      <c r="C783" s="102">
        <f t="shared" si="77"/>
        <v>0</v>
      </c>
      <c r="D783" s="102" t="e">
        <f t="shared" si="72"/>
        <v>#NUM!</v>
      </c>
      <c r="E783" s="102">
        <f t="shared" si="73"/>
        <v>0</v>
      </c>
      <c r="F783" s="102" t="e">
        <f t="shared" si="74"/>
        <v>#NUM!</v>
      </c>
      <c r="G783" s="102">
        <f t="shared" si="75"/>
        <v>0</v>
      </c>
    </row>
    <row r="784" spans="1:7">
      <c r="A784" s="102">
        <v>777</v>
      </c>
      <c r="B784" s="102" t="e">
        <f t="shared" si="76"/>
        <v>#NUM!</v>
      </c>
      <c r="C784" s="102">
        <f t="shared" si="77"/>
        <v>0</v>
      </c>
      <c r="D784" s="102" t="e">
        <f t="shared" si="72"/>
        <v>#NUM!</v>
      </c>
      <c r="E784" s="102">
        <f t="shared" si="73"/>
        <v>0</v>
      </c>
      <c r="F784" s="102" t="e">
        <f t="shared" si="74"/>
        <v>#NUM!</v>
      </c>
      <c r="G784" s="102">
        <f t="shared" si="75"/>
        <v>0</v>
      </c>
    </row>
    <row r="785" spans="1:7">
      <c r="A785" s="102">
        <v>778</v>
      </c>
      <c r="B785" s="102" t="e">
        <f t="shared" si="76"/>
        <v>#NUM!</v>
      </c>
      <c r="C785" s="102">
        <f t="shared" si="77"/>
        <v>0</v>
      </c>
      <c r="D785" s="102" t="e">
        <f t="shared" si="72"/>
        <v>#NUM!</v>
      </c>
      <c r="E785" s="102">
        <f t="shared" si="73"/>
        <v>0</v>
      </c>
      <c r="F785" s="102" t="e">
        <f t="shared" si="74"/>
        <v>#NUM!</v>
      </c>
      <c r="G785" s="102">
        <f t="shared" si="75"/>
        <v>0</v>
      </c>
    </row>
    <row r="786" spans="1:7">
      <c r="A786" s="102">
        <v>779</v>
      </c>
      <c r="B786" s="102" t="e">
        <f t="shared" si="76"/>
        <v>#NUM!</v>
      </c>
      <c r="C786" s="102">
        <f t="shared" si="77"/>
        <v>0</v>
      </c>
      <c r="D786" s="102" t="e">
        <f t="shared" si="72"/>
        <v>#NUM!</v>
      </c>
      <c r="E786" s="102">
        <f t="shared" si="73"/>
        <v>0</v>
      </c>
      <c r="F786" s="102" t="e">
        <f t="shared" si="74"/>
        <v>#NUM!</v>
      </c>
      <c r="G786" s="102">
        <f t="shared" si="75"/>
        <v>0</v>
      </c>
    </row>
    <row r="787" spans="1:7">
      <c r="A787" s="102">
        <v>780</v>
      </c>
      <c r="B787" s="102" t="e">
        <f t="shared" si="76"/>
        <v>#NUM!</v>
      </c>
      <c r="C787" s="102">
        <f t="shared" si="77"/>
        <v>0</v>
      </c>
      <c r="D787" s="102" t="e">
        <f t="shared" si="72"/>
        <v>#NUM!</v>
      </c>
      <c r="E787" s="102">
        <f t="shared" si="73"/>
        <v>0</v>
      </c>
      <c r="F787" s="102" t="e">
        <f t="shared" si="74"/>
        <v>#NUM!</v>
      </c>
      <c r="G787" s="102">
        <f t="shared" si="75"/>
        <v>0</v>
      </c>
    </row>
    <row r="788" spans="1:7">
      <c r="A788" s="102">
        <v>781</v>
      </c>
      <c r="B788" s="102" t="e">
        <f t="shared" si="76"/>
        <v>#NUM!</v>
      </c>
      <c r="C788" s="102">
        <f t="shared" si="77"/>
        <v>0</v>
      </c>
      <c r="D788" s="102" t="e">
        <f t="shared" si="72"/>
        <v>#NUM!</v>
      </c>
      <c r="E788" s="102">
        <f t="shared" si="73"/>
        <v>0</v>
      </c>
      <c r="F788" s="102" t="e">
        <f t="shared" si="74"/>
        <v>#NUM!</v>
      </c>
      <c r="G788" s="102">
        <f t="shared" si="75"/>
        <v>0</v>
      </c>
    </row>
    <row r="789" spans="1:7">
      <c r="A789" s="102">
        <v>782</v>
      </c>
      <c r="B789" s="102" t="e">
        <f t="shared" si="76"/>
        <v>#NUM!</v>
      </c>
      <c r="C789" s="102">
        <f t="shared" si="77"/>
        <v>0</v>
      </c>
      <c r="D789" s="102" t="e">
        <f t="shared" si="72"/>
        <v>#NUM!</v>
      </c>
      <c r="E789" s="102">
        <f t="shared" si="73"/>
        <v>0</v>
      </c>
      <c r="F789" s="102" t="e">
        <f t="shared" si="74"/>
        <v>#NUM!</v>
      </c>
      <c r="G789" s="102">
        <f t="shared" si="75"/>
        <v>0</v>
      </c>
    </row>
    <row r="790" spans="1:7">
      <c r="A790" s="102">
        <v>783</v>
      </c>
      <c r="B790" s="102" t="e">
        <f t="shared" si="76"/>
        <v>#NUM!</v>
      </c>
      <c r="C790" s="102">
        <f t="shared" si="77"/>
        <v>0</v>
      </c>
      <c r="D790" s="102" t="e">
        <f t="shared" si="72"/>
        <v>#NUM!</v>
      </c>
      <c r="E790" s="102">
        <f t="shared" si="73"/>
        <v>0</v>
      </c>
      <c r="F790" s="102" t="e">
        <f t="shared" si="74"/>
        <v>#NUM!</v>
      </c>
      <c r="G790" s="102">
        <f t="shared" si="75"/>
        <v>0</v>
      </c>
    </row>
    <row r="791" spans="1:7">
      <c r="A791" s="102">
        <v>784</v>
      </c>
      <c r="B791" s="102" t="e">
        <f t="shared" si="76"/>
        <v>#NUM!</v>
      </c>
      <c r="C791" s="102">
        <f t="shared" si="77"/>
        <v>0</v>
      </c>
      <c r="D791" s="102" t="e">
        <f t="shared" si="72"/>
        <v>#NUM!</v>
      </c>
      <c r="E791" s="102">
        <f t="shared" si="73"/>
        <v>0</v>
      </c>
      <c r="F791" s="102" t="e">
        <f t="shared" si="74"/>
        <v>#NUM!</v>
      </c>
      <c r="G791" s="102">
        <f t="shared" si="75"/>
        <v>0</v>
      </c>
    </row>
    <row r="792" spans="1:7">
      <c r="A792" s="102">
        <v>785</v>
      </c>
      <c r="B792" s="102" t="e">
        <f t="shared" si="76"/>
        <v>#NUM!</v>
      </c>
      <c r="C792" s="102">
        <f t="shared" si="77"/>
        <v>0</v>
      </c>
      <c r="D792" s="102" t="e">
        <f t="shared" si="72"/>
        <v>#NUM!</v>
      </c>
      <c r="E792" s="102">
        <f t="shared" si="73"/>
        <v>0</v>
      </c>
      <c r="F792" s="102" t="e">
        <f t="shared" si="74"/>
        <v>#NUM!</v>
      </c>
      <c r="G792" s="102">
        <f t="shared" si="75"/>
        <v>0</v>
      </c>
    </row>
    <row r="793" spans="1:7">
      <c r="A793" s="102">
        <v>786</v>
      </c>
      <c r="B793" s="102" t="e">
        <f t="shared" si="76"/>
        <v>#NUM!</v>
      </c>
      <c r="C793" s="102">
        <f t="shared" si="77"/>
        <v>0</v>
      </c>
      <c r="D793" s="102" t="e">
        <f t="shared" si="72"/>
        <v>#NUM!</v>
      </c>
      <c r="E793" s="102">
        <f t="shared" si="73"/>
        <v>0</v>
      </c>
      <c r="F793" s="102" t="e">
        <f t="shared" si="74"/>
        <v>#NUM!</v>
      </c>
      <c r="G793" s="102">
        <f t="shared" si="75"/>
        <v>0</v>
      </c>
    </row>
    <row r="794" spans="1:7">
      <c r="A794" s="102">
        <v>787</v>
      </c>
      <c r="B794" s="102" t="e">
        <f t="shared" si="76"/>
        <v>#NUM!</v>
      </c>
      <c r="C794" s="102">
        <f t="shared" si="77"/>
        <v>0</v>
      </c>
      <c r="D794" s="102" t="e">
        <f t="shared" si="72"/>
        <v>#NUM!</v>
      </c>
      <c r="E794" s="102">
        <f t="shared" si="73"/>
        <v>0</v>
      </c>
      <c r="F794" s="102" t="e">
        <f t="shared" si="74"/>
        <v>#NUM!</v>
      </c>
      <c r="G794" s="102">
        <f t="shared" si="75"/>
        <v>0</v>
      </c>
    </row>
    <row r="795" spans="1:7">
      <c r="A795" s="102">
        <v>788</v>
      </c>
      <c r="B795" s="102" t="e">
        <f t="shared" si="76"/>
        <v>#NUM!</v>
      </c>
      <c r="C795" s="102">
        <f t="shared" si="77"/>
        <v>0</v>
      </c>
      <c r="D795" s="102" t="e">
        <f t="shared" si="72"/>
        <v>#NUM!</v>
      </c>
      <c r="E795" s="102">
        <f t="shared" si="73"/>
        <v>0</v>
      </c>
      <c r="F795" s="102" t="e">
        <f t="shared" si="74"/>
        <v>#NUM!</v>
      </c>
      <c r="G795" s="102">
        <f t="shared" si="75"/>
        <v>0</v>
      </c>
    </row>
    <row r="796" spans="1:7">
      <c r="A796" s="102">
        <v>789</v>
      </c>
      <c r="B796" s="102" t="e">
        <f t="shared" si="76"/>
        <v>#NUM!</v>
      </c>
      <c r="C796" s="102">
        <f t="shared" si="77"/>
        <v>0</v>
      </c>
      <c r="D796" s="102" t="e">
        <f t="shared" si="72"/>
        <v>#NUM!</v>
      </c>
      <c r="E796" s="102">
        <f t="shared" si="73"/>
        <v>0</v>
      </c>
      <c r="F796" s="102" t="e">
        <f t="shared" si="74"/>
        <v>#NUM!</v>
      </c>
      <c r="G796" s="102">
        <f t="shared" si="75"/>
        <v>0</v>
      </c>
    </row>
    <row r="797" spans="1:7">
      <c r="A797" s="102">
        <v>790</v>
      </c>
      <c r="B797" s="102" t="e">
        <f t="shared" si="76"/>
        <v>#NUM!</v>
      </c>
      <c r="C797" s="102">
        <f t="shared" si="77"/>
        <v>0</v>
      </c>
      <c r="D797" s="102" t="e">
        <f t="shared" si="72"/>
        <v>#NUM!</v>
      </c>
      <c r="E797" s="102">
        <f t="shared" si="73"/>
        <v>0</v>
      </c>
      <c r="F797" s="102" t="e">
        <f t="shared" si="74"/>
        <v>#NUM!</v>
      </c>
      <c r="G797" s="102">
        <f t="shared" si="75"/>
        <v>0</v>
      </c>
    </row>
    <row r="798" spans="1:7">
      <c r="A798" s="102">
        <v>791</v>
      </c>
      <c r="B798" s="102" t="e">
        <f t="shared" si="76"/>
        <v>#NUM!</v>
      </c>
      <c r="C798" s="102">
        <f t="shared" si="77"/>
        <v>0</v>
      </c>
      <c r="D798" s="102" t="e">
        <f t="shared" si="72"/>
        <v>#NUM!</v>
      </c>
      <c r="E798" s="102">
        <f t="shared" si="73"/>
        <v>0</v>
      </c>
      <c r="F798" s="102" t="e">
        <f t="shared" si="74"/>
        <v>#NUM!</v>
      </c>
      <c r="G798" s="102">
        <f t="shared" si="75"/>
        <v>0</v>
      </c>
    </row>
    <row r="799" spans="1:7">
      <c r="A799" s="102">
        <v>792</v>
      </c>
      <c r="B799" s="102" t="e">
        <f t="shared" si="76"/>
        <v>#NUM!</v>
      </c>
      <c r="C799" s="102">
        <f t="shared" si="77"/>
        <v>0</v>
      </c>
      <c r="D799" s="102" t="e">
        <f t="shared" si="72"/>
        <v>#NUM!</v>
      </c>
      <c r="E799" s="102">
        <f t="shared" si="73"/>
        <v>0</v>
      </c>
      <c r="F799" s="102" t="e">
        <f t="shared" si="74"/>
        <v>#NUM!</v>
      </c>
      <c r="G799" s="102">
        <f t="shared" si="75"/>
        <v>0</v>
      </c>
    </row>
    <row r="800" spans="1:7">
      <c r="A800" s="102">
        <v>793</v>
      </c>
      <c r="B800" s="102" t="e">
        <f t="shared" si="76"/>
        <v>#NUM!</v>
      </c>
      <c r="C800" s="102">
        <f t="shared" si="77"/>
        <v>0</v>
      </c>
      <c r="D800" s="102" t="e">
        <f t="shared" si="72"/>
        <v>#NUM!</v>
      </c>
      <c r="E800" s="102">
        <f t="shared" si="73"/>
        <v>0</v>
      </c>
      <c r="F800" s="102" t="e">
        <f t="shared" si="74"/>
        <v>#NUM!</v>
      </c>
      <c r="G800" s="102">
        <f t="shared" si="75"/>
        <v>0</v>
      </c>
    </row>
    <row r="801" spans="1:7">
      <c r="A801" s="102">
        <v>794</v>
      </c>
      <c r="B801" s="102" t="e">
        <f t="shared" si="76"/>
        <v>#NUM!</v>
      </c>
      <c r="C801" s="102">
        <f t="shared" si="77"/>
        <v>0</v>
      </c>
      <c r="D801" s="102" t="e">
        <f t="shared" si="72"/>
        <v>#NUM!</v>
      </c>
      <c r="E801" s="102">
        <f t="shared" si="73"/>
        <v>0</v>
      </c>
      <c r="F801" s="102" t="e">
        <f t="shared" si="74"/>
        <v>#NUM!</v>
      </c>
      <c r="G801" s="102">
        <f t="shared" si="75"/>
        <v>0</v>
      </c>
    </row>
    <row r="802" spans="1:7">
      <c r="A802" s="102">
        <v>795</v>
      </c>
      <c r="B802" s="102" t="e">
        <f t="shared" si="76"/>
        <v>#NUM!</v>
      </c>
      <c r="C802" s="102">
        <f t="shared" si="77"/>
        <v>0</v>
      </c>
      <c r="D802" s="102" t="e">
        <f t="shared" si="72"/>
        <v>#NUM!</v>
      </c>
      <c r="E802" s="102">
        <f t="shared" si="73"/>
        <v>0</v>
      </c>
      <c r="F802" s="102" t="e">
        <f t="shared" si="74"/>
        <v>#NUM!</v>
      </c>
      <c r="G802" s="102">
        <f t="shared" si="75"/>
        <v>0</v>
      </c>
    </row>
    <row r="803" spans="1:7">
      <c r="A803" s="102">
        <v>796</v>
      </c>
      <c r="B803" s="102" t="e">
        <f t="shared" si="76"/>
        <v>#NUM!</v>
      </c>
      <c r="C803" s="102">
        <f t="shared" si="77"/>
        <v>0</v>
      </c>
      <c r="D803" s="102" t="e">
        <f t="shared" si="72"/>
        <v>#NUM!</v>
      </c>
      <c r="E803" s="102">
        <f t="shared" si="73"/>
        <v>0</v>
      </c>
      <c r="F803" s="102" t="e">
        <f t="shared" si="74"/>
        <v>#NUM!</v>
      </c>
      <c r="G803" s="102">
        <f t="shared" si="75"/>
        <v>0</v>
      </c>
    </row>
    <row r="804" spans="1:7">
      <c r="A804" s="102">
        <v>797</v>
      </c>
      <c r="B804" s="102" t="e">
        <f t="shared" si="76"/>
        <v>#NUM!</v>
      </c>
      <c r="C804" s="102">
        <f t="shared" si="77"/>
        <v>0</v>
      </c>
      <c r="D804" s="102" t="e">
        <f t="shared" si="72"/>
        <v>#NUM!</v>
      </c>
      <c r="E804" s="102">
        <f t="shared" si="73"/>
        <v>0</v>
      </c>
      <c r="F804" s="102" t="e">
        <f t="shared" si="74"/>
        <v>#NUM!</v>
      </c>
      <c r="G804" s="102">
        <f t="shared" si="75"/>
        <v>0</v>
      </c>
    </row>
    <row r="805" spans="1:7">
      <c r="A805" s="102">
        <v>798</v>
      </c>
      <c r="B805" s="102" t="e">
        <f t="shared" si="76"/>
        <v>#NUM!</v>
      </c>
      <c r="C805" s="102">
        <f t="shared" si="77"/>
        <v>0</v>
      </c>
      <c r="D805" s="102" t="e">
        <f t="shared" si="72"/>
        <v>#NUM!</v>
      </c>
      <c r="E805" s="102">
        <f t="shared" si="73"/>
        <v>0</v>
      </c>
      <c r="F805" s="102" t="e">
        <f t="shared" si="74"/>
        <v>#NUM!</v>
      </c>
      <c r="G805" s="102">
        <f t="shared" si="75"/>
        <v>0</v>
      </c>
    </row>
    <row r="806" spans="1:7">
      <c r="A806" s="102">
        <v>799</v>
      </c>
      <c r="B806" s="102" t="e">
        <f t="shared" si="76"/>
        <v>#NUM!</v>
      </c>
      <c r="C806" s="102">
        <f t="shared" si="77"/>
        <v>0</v>
      </c>
      <c r="D806" s="102" t="e">
        <f t="shared" si="72"/>
        <v>#NUM!</v>
      </c>
      <c r="E806" s="102">
        <f t="shared" si="73"/>
        <v>0</v>
      </c>
      <c r="F806" s="102" t="e">
        <f t="shared" si="74"/>
        <v>#NUM!</v>
      </c>
      <c r="G806" s="102">
        <f t="shared" si="75"/>
        <v>0</v>
      </c>
    </row>
    <row r="807" spans="1:7">
      <c r="A807" s="102">
        <v>800</v>
      </c>
      <c r="B807" s="102" t="e">
        <f t="shared" si="76"/>
        <v>#NUM!</v>
      </c>
      <c r="C807" s="102">
        <f t="shared" si="77"/>
        <v>0</v>
      </c>
      <c r="D807" s="102" t="e">
        <f t="shared" si="72"/>
        <v>#NUM!</v>
      </c>
      <c r="E807" s="102">
        <f t="shared" si="73"/>
        <v>0</v>
      </c>
      <c r="F807" s="102" t="e">
        <f t="shared" si="74"/>
        <v>#NUM!</v>
      </c>
      <c r="G807" s="102">
        <f t="shared" si="75"/>
        <v>0</v>
      </c>
    </row>
    <row r="808" spans="1:7">
      <c r="A808" s="102">
        <v>801</v>
      </c>
      <c r="B808" s="102" t="e">
        <f t="shared" si="76"/>
        <v>#NUM!</v>
      </c>
      <c r="C808" s="102">
        <f t="shared" si="77"/>
        <v>0</v>
      </c>
      <c r="D808" s="102" t="e">
        <f t="shared" si="72"/>
        <v>#NUM!</v>
      </c>
      <c r="E808" s="102">
        <f t="shared" si="73"/>
        <v>0</v>
      </c>
      <c r="F808" s="102" t="e">
        <f t="shared" si="74"/>
        <v>#NUM!</v>
      </c>
      <c r="G808" s="102">
        <f t="shared" si="75"/>
        <v>0</v>
      </c>
    </row>
    <row r="809" spans="1:7">
      <c r="A809" s="102">
        <v>802</v>
      </c>
      <c r="B809" s="102" t="e">
        <f t="shared" si="76"/>
        <v>#NUM!</v>
      </c>
      <c r="C809" s="102">
        <f t="shared" si="77"/>
        <v>0</v>
      </c>
      <c r="D809" s="102" t="e">
        <f t="shared" si="72"/>
        <v>#NUM!</v>
      </c>
      <c r="E809" s="102">
        <f t="shared" si="73"/>
        <v>0</v>
      </c>
      <c r="F809" s="102" t="e">
        <f t="shared" si="74"/>
        <v>#NUM!</v>
      </c>
      <c r="G809" s="102">
        <f t="shared" si="75"/>
        <v>0</v>
      </c>
    </row>
    <row r="810" spans="1:7">
      <c r="A810" s="102">
        <v>803</v>
      </c>
      <c r="B810" s="102" t="e">
        <f t="shared" si="76"/>
        <v>#NUM!</v>
      </c>
      <c r="C810" s="102">
        <f t="shared" si="77"/>
        <v>0</v>
      </c>
      <c r="D810" s="102" t="e">
        <f t="shared" si="72"/>
        <v>#NUM!</v>
      </c>
      <c r="E810" s="102">
        <f t="shared" si="73"/>
        <v>0</v>
      </c>
      <c r="F810" s="102" t="e">
        <f t="shared" si="74"/>
        <v>#NUM!</v>
      </c>
      <c r="G810" s="102">
        <f t="shared" si="75"/>
        <v>0</v>
      </c>
    </row>
    <row r="811" spans="1:7">
      <c r="A811" s="102">
        <v>804</v>
      </c>
      <c r="B811" s="102" t="e">
        <f t="shared" si="76"/>
        <v>#NUM!</v>
      </c>
      <c r="C811" s="102">
        <f t="shared" si="77"/>
        <v>0</v>
      </c>
      <c r="D811" s="102" t="e">
        <f t="shared" si="72"/>
        <v>#NUM!</v>
      </c>
      <c r="E811" s="102">
        <f t="shared" si="73"/>
        <v>0</v>
      </c>
      <c r="F811" s="102" t="e">
        <f t="shared" si="74"/>
        <v>#NUM!</v>
      </c>
      <c r="G811" s="102">
        <f t="shared" si="75"/>
        <v>0</v>
      </c>
    </row>
    <row r="812" spans="1:7">
      <c r="A812" s="102">
        <v>805</v>
      </c>
      <c r="B812" s="102" t="e">
        <f t="shared" si="76"/>
        <v>#NUM!</v>
      </c>
      <c r="C812" s="102">
        <f t="shared" si="77"/>
        <v>0</v>
      </c>
      <c r="D812" s="102" t="e">
        <f t="shared" si="72"/>
        <v>#NUM!</v>
      </c>
      <c r="E812" s="102">
        <f t="shared" si="73"/>
        <v>0</v>
      </c>
      <c r="F812" s="102" t="e">
        <f t="shared" si="74"/>
        <v>#NUM!</v>
      </c>
      <c r="G812" s="102">
        <f t="shared" si="75"/>
        <v>0</v>
      </c>
    </row>
    <row r="813" spans="1:7">
      <c r="A813" s="102">
        <v>806</v>
      </c>
      <c r="B813" s="102" t="e">
        <f t="shared" si="76"/>
        <v>#NUM!</v>
      </c>
      <c r="C813" s="102">
        <f t="shared" si="77"/>
        <v>0</v>
      </c>
      <c r="D813" s="102" t="e">
        <f t="shared" si="72"/>
        <v>#NUM!</v>
      </c>
      <c r="E813" s="102">
        <f t="shared" si="73"/>
        <v>0</v>
      </c>
      <c r="F813" s="102" t="e">
        <f t="shared" si="74"/>
        <v>#NUM!</v>
      </c>
      <c r="G813" s="102">
        <f t="shared" si="75"/>
        <v>0</v>
      </c>
    </row>
    <row r="814" spans="1:7">
      <c r="A814" s="102">
        <v>807</v>
      </c>
      <c r="B814" s="102" t="e">
        <f t="shared" si="76"/>
        <v>#NUM!</v>
      </c>
      <c r="C814" s="102">
        <f t="shared" si="77"/>
        <v>0</v>
      </c>
      <c r="D814" s="102" t="e">
        <f t="shared" si="72"/>
        <v>#NUM!</v>
      </c>
      <c r="E814" s="102">
        <f t="shared" si="73"/>
        <v>0</v>
      </c>
      <c r="F814" s="102" t="e">
        <f t="shared" si="74"/>
        <v>#NUM!</v>
      </c>
      <c r="G814" s="102">
        <f t="shared" si="75"/>
        <v>0</v>
      </c>
    </row>
    <row r="815" spans="1:7">
      <c r="A815" s="102">
        <v>808</v>
      </c>
      <c r="B815" s="102" t="e">
        <f t="shared" si="76"/>
        <v>#NUM!</v>
      </c>
      <c r="C815" s="102">
        <f t="shared" si="77"/>
        <v>0</v>
      </c>
      <c r="D815" s="102" t="e">
        <f t="shared" si="72"/>
        <v>#NUM!</v>
      </c>
      <c r="E815" s="102">
        <f t="shared" si="73"/>
        <v>0</v>
      </c>
      <c r="F815" s="102" t="e">
        <f t="shared" si="74"/>
        <v>#NUM!</v>
      </c>
      <c r="G815" s="102">
        <f t="shared" si="75"/>
        <v>0</v>
      </c>
    </row>
    <row r="816" spans="1:7">
      <c r="A816" s="102">
        <v>809</v>
      </c>
      <c r="B816" s="102" t="e">
        <f t="shared" si="76"/>
        <v>#NUM!</v>
      </c>
      <c r="C816" s="102">
        <f t="shared" si="77"/>
        <v>0</v>
      </c>
      <c r="D816" s="102" t="e">
        <f t="shared" si="72"/>
        <v>#NUM!</v>
      </c>
      <c r="E816" s="102">
        <f t="shared" si="73"/>
        <v>0</v>
      </c>
      <c r="F816" s="102" t="e">
        <f t="shared" si="74"/>
        <v>#NUM!</v>
      </c>
      <c r="G816" s="102">
        <f t="shared" si="75"/>
        <v>0</v>
      </c>
    </row>
    <row r="817" spans="1:7">
      <c r="A817" s="102">
        <v>810</v>
      </c>
      <c r="B817" s="102" t="e">
        <f t="shared" si="76"/>
        <v>#NUM!</v>
      </c>
      <c r="C817" s="102">
        <f t="shared" si="77"/>
        <v>0</v>
      </c>
      <c r="D817" s="102" t="e">
        <f t="shared" si="72"/>
        <v>#NUM!</v>
      </c>
      <c r="E817" s="102">
        <f t="shared" si="73"/>
        <v>0</v>
      </c>
      <c r="F817" s="102" t="e">
        <f t="shared" si="74"/>
        <v>#NUM!</v>
      </c>
      <c r="G817" s="102">
        <f t="shared" si="75"/>
        <v>0</v>
      </c>
    </row>
    <row r="818" spans="1:7">
      <c r="A818" s="102">
        <v>811</v>
      </c>
      <c r="B818" s="102" t="e">
        <f t="shared" si="76"/>
        <v>#NUM!</v>
      </c>
      <c r="C818" s="102">
        <f t="shared" si="77"/>
        <v>0</v>
      </c>
      <c r="D818" s="102" t="e">
        <f t="shared" si="72"/>
        <v>#NUM!</v>
      </c>
      <c r="E818" s="102">
        <f t="shared" si="73"/>
        <v>0</v>
      </c>
      <c r="F818" s="102" t="e">
        <f t="shared" si="74"/>
        <v>#NUM!</v>
      </c>
      <c r="G818" s="102">
        <f t="shared" si="75"/>
        <v>0</v>
      </c>
    </row>
    <row r="819" spans="1:7">
      <c r="A819" s="102">
        <v>812</v>
      </c>
      <c r="B819" s="102" t="e">
        <f t="shared" si="76"/>
        <v>#NUM!</v>
      </c>
      <c r="C819" s="102">
        <f t="shared" si="77"/>
        <v>0</v>
      </c>
      <c r="D819" s="102" t="e">
        <f t="shared" si="72"/>
        <v>#NUM!</v>
      </c>
      <c r="E819" s="102">
        <f t="shared" si="73"/>
        <v>0</v>
      </c>
      <c r="F819" s="102" t="e">
        <f t="shared" si="74"/>
        <v>#NUM!</v>
      </c>
      <c r="G819" s="102">
        <f t="shared" si="75"/>
        <v>0</v>
      </c>
    </row>
    <row r="820" spans="1:7">
      <c r="A820" s="102">
        <v>813</v>
      </c>
      <c r="B820" s="102" t="e">
        <f t="shared" si="76"/>
        <v>#NUM!</v>
      </c>
      <c r="C820" s="102">
        <f t="shared" si="77"/>
        <v>0</v>
      </c>
      <c r="D820" s="102" t="e">
        <f t="shared" si="72"/>
        <v>#NUM!</v>
      </c>
      <c r="E820" s="102">
        <f t="shared" si="73"/>
        <v>0</v>
      </c>
      <c r="F820" s="102" t="e">
        <f t="shared" si="74"/>
        <v>#NUM!</v>
      </c>
      <c r="G820" s="102">
        <f t="shared" si="75"/>
        <v>0</v>
      </c>
    </row>
    <row r="821" spans="1:7">
      <c r="A821" s="102">
        <v>814</v>
      </c>
      <c r="B821" s="102" t="e">
        <f t="shared" si="76"/>
        <v>#NUM!</v>
      </c>
      <c r="C821" s="102">
        <f t="shared" si="77"/>
        <v>0</v>
      </c>
      <c r="D821" s="102" t="e">
        <f t="shared" si="72"/>
        <v>#NUM!</v>
      </c>
      <c r="E821" s="102">
        <f t="shared" si="73"/>
        <v>0</v>
      </c>
      <c r="F821" s="102" t="e">
        <f t="shared" si="74"/>
        <v>#NUM!</v>
      </c>
      <c r="G821" s="102">
        <f t="shared" si="75"/>
        <v>0</v>
      </c>
    </row>
    <row r="822" spans="1:7">
      <c r="A822" s="102">
        <v>815</v>
      </c>
      <c r="B822" s="102" t="e">
        <f t="shared" si="76"/>
        <v>#NUM!</v>
      </c>
      <c r="C822" s="102">
        <f t="shared" si="77"/>
        <v>0</v>
      </c>
      <c r="D822" s="102" t="e">
        <f t="shared" si="72"/>
        <v>#NUM!</v>
      </c>
      <c r="E822" s="102">
        <f t="shared" si="73"/>
        <v>0</v>
      </c>
      <c r="F822" s="102" t="e">
        <f t="shared" si="74"/>
        <v>#NUM!</v>
      </c>
      <c r="G822" s="102">
        <f t="shared" si="75"/>
        <v>0</v>
      </c>
    </row>
    <row r="823" spans="1:7">
      <c r="A823" s="102">
        <v>816</v>
      </c>
      <c r="B823" s="102" t="e">
        <f t="shared" si="76"/>
        <v>#NUM!</v>
      </c>
      <c r="C823" s="102">
        <f t="shared" si="77"/>
        <v>0</v>
      </c>
      <c r="D823" s="102" t="e">
        <f t="shared" si="72"/>
        <v>#NUM!</v>
      </c>
      <c r="E823" s="102">
        <f t="shared" si="73"/>
        <v>0</v>
      </c>
      <c r="F823" s="102" t="e">
        <f t="shared" si="74"/>
        <v>#NUM!</v>
      </c>
      <c r="G823" s="102">
        <f t="shared" si="75"/>
        <v>0</v>
      </c>
    </row>
    <row r="824" spans="1:7">
      <c r="A824" s="102">
        <v>817</v>
      </c>
      <c r="B824" s="102" t="e">
        <f t="shared" si="76"/>
        <v>#NUM!</v>
      </c>
      <c r="C824" s="102">
        <f t="shared" si="77"/>
        <v>0</v>
      </c>
      <c r="D824" s="102" t="e">
        <f t="shared" si="72"/>
        <v>#NUM!</v>
      </c>
      <c r="E824" s="102">
        <f t="shared" si="73"/>
        <v>0</v>
      </c>
      <c r="F824" s="102" t="e">
        <f t="shared" si="74"/>
        <v>#NUM!</v>
      </c>
      <c r="G824" s="102">
        <f t="shared" si="75"/>
        <v>0</v>
      </c>
    </row>
    <row r="825" spans="1:7">
      <c r="A825" s="102">
        <v>818</v>
      </c>
      <c r="B825" s="102" t="e">
        <f t="shared" si="76"/>
        <v>#NUM!</v>
      </c>
      <c r="C825" s="102">
        <f t="shared" si="77"/>
        <v>0</v>
      </c>
      <c r="D825" s="102" t="e">
        <f t="shared" si="72"/>
        <v>#NUM!</v>
      </c>
      <c r="E825" s="102">
        <f t="shared" si="73"/>
        <v>0</v>
      </c>
      <c r="F825" s="102" t="e">
        <f t="shared" si="74"/>
        <v>#NUM!</v>
      </c>
      <c r="G825" s="102">
        <f t="shared" si="75"/>
        <v>0</v>
      </c>
    </row>
    <row r="826" spans="1:7">
      <c r="A826" s="102">
        <v>819</v>
      </c>
      <c r="B826" s="102" t="e">
        <f t="shared" si="76"/>
        <v>#NUM!</v>
      </c>
      <c r="C826" s="102">
        <f t="shared" si="77"/>
        <v>0</v>
      </c>
      <c r="D826" s="102" t="e">
        <f t="shared" si="72"/>
        <v>#NUM!</v>
      </c>
      <c r="E826" s="102">
        <f t="shared" si="73"/>
        <v>0</v>
      </c>
      <c r="F826" s="102" t="e">
        <f t="shared" si="74"/>
        <v>#NUM!</v>
      </c>
      <c r="G826" s="102">
        <f t="shared" si="75"/>
        <v>0</v>
      </c>
    </row>
    <row r="827" spans="1:7">
      <c r="A827" s="102">
        <v>820</v>
      </c>
      <c r="B827" s="102" t="e">
        <f t="shared" si="76"/>
        <v>#NUM!</v>
      </c>
      <c r="C827" s="102">
        <f t="shared" si="77"/>
        <v>0</v>
      </c>
      <c r="D827" s="102" t="e">
        <f t="shared" si="72"/>
        <v>#NUM!</v>
      </c>
      <c r="E827" s="102">
        <f t="shared" si="73"/>
        <v>0</v>
      </c>
      <c r="F827" s="102" t="e">
        <f t="shared" si="74"/>
        <v>#NUM!</v>
      </c>
      <c r="G827" s="102">
        <f t="shared" si="75"/>
        <v>0</v>
      </c>
    </row>
    <row r="828" spans="1:7">
      <c r="A828" s="102">
        <v>821</v>
      </c>
      <c r="B828" s="102" t="e">
        <f t="shared" si="76"/>
        <v>#NUM!</v>
      </c>
      <c r="C828" s="102">
        <f t="shared" si="77"/>
        <v>0</v>
      </c>
      <c r="D828" s="102" t="e">
        <f t="shared" si="72"/>
        <v>#NUM!</v>
      </c>
      <c r="E828" s="102">
        <f t="shared" si="73"/>
        <v>0</v>
      </c>
      <c r="F828" s="102" t="e">
        <f t="shared" si="74"/>
        <v>#NUM!</v>
      </c>
      <c r="G828" s="102">
        <f t="shared" si="75"/>
        <v>0</v>
      </c>
    </row>
    <row r="829" spans="1:7">
      <c r="A829" s="102">
        <v>822</v>
      </c>
      <c r="B829" s="102" t="e">
        <f t="shared" si="76"/>
        <v>#NUM!</v>
      </c>
      <c r="C829" s="102">
        <f t="shared" si="77"/>
        <v>0</v>
      </c>
      <c r="D829" s="102" t="e">
        <f t="shared" si="72"/>
        <v>#NUM!</v>
      </c>
      <c r="E829" s="102">
        <f t="shared" si="73"/>
        <v>0</v>
      </c>
      <c r="F829" s="102" t="e">
        <f t="shared" si="74"/>
        <v>#NUM!</v>
      </c>
      <c r="G829" s="102">
        <f t="shared" si="75"/>
        <v>0</v>
      </c>
    </row>
    <row r="830" spans="1:7">
      <c r="A830" s="102">
        <v>823</v>
      </c>
      <c r="B830" s="102" t="e">
        <f t="shared" si="76"/>
        <v>#NUM!</v>
      </c>
      <c r="C830" s="102">
        <f t="shared" si="77"/>
        <v>0</v>
      </c>
      <c r="D830" s="102" t="e">
        <f t="shared" si="72"/>
        <v>#NUM!</v>
      </c>
      <c r="E830" s="102">
        <f t="shared" si="73"/>
        <v>0</v>
      </c>
      <c r="F830" s="102" t="e">
        <f t="shared" si="74"/>
        <v>#NUM!</v>
      </c>
      <c r="G830" s="102">
        <f t="shared" si="75"/>
        <v>0</v>
      </c>
    </row>
    <row r="831" spans="1:7">
      <c r="A831" s="102">
        <v>824</v>
      </c>
      <c r="B831" s="102" t="e">
        <f t="shared" si="76"/>
        <v>#NUM!</v>
      </c>
      <c r="C831" s="102">
        <f t="shared" si="77"/>
        <v>0</v>
      </c>
      <c r="D831" s="102" t="e">
        <f t="shared" si="72"/>
        <v>#NUM!</v>
      </c>
      <c r="E831" s="102">
        <f t="shared" si="73"/>
        <v>0</v>
      </c>
      <c r="F831" s="102" t="e">
        <f t="shared" si="74"/>
        <v>#NUM!</v>
      </c>
      <c r="G831" s="102">
        <f t="shared" si="75"/>
        <v>0</v>
      </c>
    </row>
    <row r="832" spans="1:7">
      <c r="A832" s="102">
        <v>825</v>
      </c>
      <c r="B832" s="102" t="e">
        <f t="shared" si="76"/>
        <v>#NUM!</v>
      </c>
      <c r="C832" s="102">
        <f t="shared" si="77"/>
        <v>0</v>
      </c>
      <c r="D832" s="102" t="e">
        <f t="shared" si="72"/>
        <v>#NUM!</v>
      </c>
      <c r="E832" s="102">
        <f t="shared" si="73"/>
        <v>0</v>
      </c>
      <c r="F832" s="102" t="e">
        <f t="shared" si="74"/>
        <v>#NUM!</v>
      </c>
      <c r="G832" s="102">
        <f t="shared" si="75"/>
        <v>0</v>
      </c>
    </row>
    <row r="833" spans="1:7">
      <c r="A833" s="102">
        <v>826</v>
      </c>
      <c r="B833" s="102" t="e">
        <f t="shared" si="76"/>
        <v>#NUM!</v>
      </c>
      <c r="C833" s="102">
        <f t="shared" si="77"/>
        <v>0</v>
      </c>
      <c r="D833" s="102" t="e">
        <f t="shared" si="72"/>
        <v>#NUM!</v>
      </c>
      <c r="E833" s="102">
        <f t="shared" si="73"/>
        <v>0</v>
      </c>
      <c r="F833" s="102" t="e">
        <f t="shared" si="74"/>
        <v>#NUM!</v>
      </c>
      <c r="G833" s="102">
        <f t="shared" si="75"/>
        <v>0</v>
      </c>
    </row>
    <row r="834" spans="1:7">
      <c r="A834" s="102">
        <v>827</v>
      </c>
      <c r="B834" s="102" t="e">
        <f t="shared" si="76"/>
        <v>#NUM!</v>
      </c>
      <c r="C834" s="102">
        <f t="shared" si="77"/>
        <v>0</v>
      </c>
      <c r="D834" s="102" t="e">
        <f t="shared" si="72"/>
        <v>#NUM!</v>
      </c>
      <c r="E834" s="102">
        <f t="shared" si="73"/>
        <v>0</v>
      </c>
      <c r="F834" s="102" t="e">
        <f t="shared" si="74"/>
        <v>#NUM!</v>
      </c>
      <c r="G834" s="102">
        <f t="shared" si="75"/>
        <v>0</v>
      </c>
    </row>
    <row r="835" spans="1:7">
      <c r="A835" s="102">
        <v>828</v>
      </c>
      <c r="B835" s="102" t="e">
        <f t="shared" si="76"/>
        <v>#NUM!</v>
      </c>
      <c r="C835" s="102">
        <f t="shared" si="77"/>
        <v>0</v>
      </c>
      <c r="D835" s="102" t="e">
        <f t="shared" si="72"/>
        <v>#NUM!</v>
      </c>
      <c r="E835" s="102">
        <f t="shared" si="73"/>
        <v>0</v>
      </c>
      <c r="F835" s="102" t="e">
        <f t="shared" si="74"/>
        <v>#NUM!</v>
      </c>
      <c r="G835" s="102">
        <f t="shared" si="75"/>
        <v>0</v>
      </c>
    </row>
    <row r="836" spans="1:7">
      <c r="A836" s="102">
        <v>829</v>
      </c>
      <c r="B836" s="102" t="e">
        <f t="shared" si="76"/>
        <v>#NUM!</v>
      </c>
      <c r="C836" s="102">
        <f t="shared" si="77"/>
        <v>0</v>
      </c>
      <c r="D836" s="102" t="e">
        <f t="shared" si="72"/>
        <v>#NUM!</v>
      </c>
      <c r="E836" s="102">
        <f t="shared" si="73"/>
        <v>0</v>
      </c>
      <c r="F836" s="102" t="e">
        <f t="shared" si="74"/>
        <v>#NUM!</v>
      </c>
      <c r="G836" s="102">
        <f t="shared" si="75"/>
        <v>0</v>
      </c>
    </row>
    <row r="837" spans="1:7">
      <c r="A837" s="102">
        <v>830</v>
      </c>
      <c r="B837" s="102" t="e">
        <f t="shared" si="76"/>
        <v>#NUM!</v>
      </c>
      <c r="C837" s="102">
        <f t="shared" si="77"/>
        <v>0</v>
      </c>
      <c r="D837" s="102" t="e">
        <f t="shared" si="72"/>
        <v>#NUM!</v>
      </c>
      <c r="E837" s="102">
        <f t="shared" si="73"/>
        <v>0</v>
      </c>
      <c r="F837" s="102" t="e">
        <f t="shared" si="74"/>
        <v>#NUM!</v>
      </c>
      <c r="G837" s="102">
        <f t="shared" si="75"/>
        <v>0</v>
      </c>
    </row>
    <row r="838" spans="1:7">
      <c r="A838" s="102">
        <v>831</v>
      </c>
      <c r="B838" s="102" t="e">
        <f t="shared" si="76"/>
        <v>#NUM!</v>
      </c>
      <c r="C838" s="102">
        <f t="shared" si="77"/>
        <v>0</v>
      </c>
      <c r="D838" s="102" t="e">
        <f t="shared" si="72"/>
        <v>#NUM!</v>
      </c>
      <c r="E838" s="102">
        <f t="shared" si="73"/>
        <v>0</v>
      </c>
      <c r="F838" s="102" t="e">
        <f t="shared" si="74"/>
        <v>#NUM!</v>
      </c>
      <c r="G838" s="102">
        <f t="shared" si="75"/>
        <v>0</v>
      </c>
    </row>
    <row r="839" spans="1:7">
      <c r="A839" s="102">
        <v>832</v>
      </c>
      <c r="B839" s="102" t="e">
        <f t="shared" si="76"/>
        <v>#NUM!</v>
      </c>
      <c r="C839" s="102">
        <f t="shared" si="77"/>
        <v>0</v>
      </c>
      <c r="D839" s="102" t="e">
        <f t="shared" ref="D839:D902" si="78">IF(D$5,BINOMDIST($A839,$A$2,D$4/100,FALSE),#N/A)</f>
        <v>#NUM!</v>
      </c>
      <c r="E839" s="102">
        <f t="shared" ref="E839:E902" si="79">IF(E$5,NORMDIST($A839,$A$2*D$4/100,SQRT($A$2*D$4/100*(1-D$4/100)),FALSE),#N/A)</f>
        <v>0</v>
      </c>
      <c r="F839" s="102" t="e">
        <f t="shared" ref="F839:F902" si="80">IF(F$5,BINOMDIST($A839,$A$2,F$4/100,FALSE),#N/A)</f>
        <v>#NUM!</v>
      </c>
      <c r="G839" s="102">
        <f t="shared" ref="G839:G902" si="81">IF(G$5,NORMDIST($A839,$A$2*F$4/100,SQRT($A$2*F$4/100*(1-F$4/100)),FALSE),#N/A)</f>
        <v>0</v>
      </c>
    </row>
    <row r="840" spans="1:7">
      <c r="A840" s="102">
        <v>833</v>
      </c>
      <c r="B840" s="102" t="e">
        <f t="shared" ref="B840:B903" si="82">IF(B$5,BINOMDIST($A840,$A$2,B$4/100,FALSE),#N/A)</f>
        <v>#NUM!</v>
      </c>
      <c r="C840" s="102">
        <f t="shared" ref="C840:C903" si="83">IF(C$5,NORMDIST($A840,$A$2*B$4/100,SQRT($A$2*B$4/100*(1-B$4/100)),FALSE),#N/A)</f>
        <v>0</v>
      </c>
      <c r="D840" s="102" t="e">
        <f t="shared" si="78"/>
        <v>#NUM!</v>
      </c>
      <c r="E840" s="102">
        <f t="shared" si="79"/>
        <v>0</v>
      </c>
      <c r="F840" s="102" t="e">
        <f t="shared" si="80"/>
        <v>#NUM!</v>
      </c>
      <c r="G840" s="102">
        <f t="shared" si="81"/>
        <v>0</v>
      </c>
    </row>
    <row r="841" spans="1:7">
      <c r="A841" s="102">
        <v>834</v>
      </c>
      <c r="B841" s="102" t="e">
        <f t="shared" si="82"/>
        <v>#NUM!</v>
      </c>
      <c r="C841" s="102">
        <f t="shared" si="83"/>
        <v>0</v>
      </c>
      <c r="D841" s="102" t="e">
        <f t="shared" si="78"/>
        <v>#NUM!</v>
      </c>
      <c r="E841" s="102">
        <f t="shared" si="79"/>
        <v>0</v>
      </c>
      <c r="F841" s="102" t="e">
        <f t="shared" si="80"/>
        <v>#NUM!</v>
      </c>
      <c r="G841" s="102">
        <f t="shared" si="81"/>
        <v>0</v>
      </c>
    </row>
    <row r="842" spans="1:7">
      <c r="A842" s="102">
        <v>835</v>
      </c>
      <c r="B842" s="102" t="e">
        <f t="shared" si="82"/>
        <v>#NUM!</v>
      </c>
      <c r="C842" s="102">
        <f t="shared" si="83"/>
        <v>0</v>
      </c>
      <c r="D842" s="102" t="e">
        <f t="shared" si="78"/>
        <v>#NUM!</v>
      </c>
      <c r="E842" s="102">
        <f t="shared" si="79"/>
        <v>0</v>
      </c>
      <c r="F842" s="102" t="e">
        <f t="shared" si="80"/>
        <v>#NUM!</v>
      </c>
      <c r="G842" s="102">
        <f t="shared" si="81"/>
        <v>0</v>
      </c>
    </row>
    <row r="843" spans="1:7">
      <c r="A843" s="102">
        <v>836</v>
      </c>
      <c r="B843" s="102" t="e">
        <f t="shared" si="82"/>
        <v>#NUM!</v>
      </c>
      <c r="C843" s="102">
        <f t="shared" si="83"/>
        <v>0</v>
      </c>
      <c r="D843" s="102" t="e">
        <f t="shared" si="78"/>
        <v>#NUM!</v>
      </c>
      <c r="E843" s="102">
        <f t="shared" si="79"/>
        <v>0</v>
      </c>
      <c r="F843" s="102" t="e">
        <f t="shared" si="80"/>
        <v>#NUM!</v>
      </c>
      <c r="G843" s="102">
        <f t="shared" si="81"/>
        <v>0</v>
      </c>
    </row>
    <row r="844" spans="1:7">
      <c r="A844" s="102">
        <v>837</v>
      </c>
      <c r="B844" s="102" t="e">
        <f t="shared" si="82"/>
        <v>#NUM!</v>
      </c>
      <c r="C844" s="102">
        <f t="shared" si="83"/>
        <v>0</v>
      </c>
      <c r="D844" s="102" t="e">
        <f t="shared" si="78"/>
        <v>#NUM!</v>
      </c>
      <c r="E844" s="102">
        <f t="shared" si="79"/>
        <v>0</v>
      </c>
      <c r="F844" s="102" t="e">
        <f t="shared" si="80"/>
        <v>#NUM!</v>
      </c>
      <c r="G844" s="102">
        <f t="shared" si="81"/>
        <v>0</v>
      </c>
    </row>
    <row r="845" spans="1:7">
      <c r="A845" s="102">
        <v>838</v>
      </c>
      <c r="B845" s="102" t="e">
        <f t="shared" si="82"/>
        <v>#NUM!</v>
      </c>
      <c r="C845" s="102">
        <f t="shared" si="83"/>
        <v>0</v>
      </c>
      <c r="D845" s="102" t="e">
        <f t="shared" si="78"/>
        <v>#NUM!</v>
      </c>
      <c r="E845" s="102">
        <f t="shared" si="79"/>
        <v>0</v>
      </c>
      <c r="F845" s="102" t="e">
        <f t="shared" si="80"/>
        <v>#NUM!</v>
      </c>
      <c r="G845" s="102">
        <f t="shared" si="81"/>
        <v>0</v>
      </c>
    </row>
    <row r="846" spans="1:7">
      <c r="A846" s="102">
        <v>839</v>
      </c>
      <c r="B846" s="102" t="e">
        <f t="shared" si="82"/>
        <v>#NUM!</v>
      </c>
      <c r="C846" s="102">
        <f t="shared" si="83"/>
        <v>0</v>
      </c>
      <c r="D846" s="102" t="e">
        <f t="shared" si="78"/>
        <v>#NUM!</v>
      </c>
      <c r="E846" s="102">
        <f t="shared" si="79"/>
        <v>0</v>
      </c>
      <c r="F846" s="102" t="e">
        <f t="shared" si="80"/>
        <v>#NUM!</v>
      </c>
      <c r="G846" s="102">
        <f t="shared" si="81"/>
        <v>0</v>
      </c>
    </row>
    <row r="847" spans="1:7">
      <c r="A847" s="102">
        <v>840</v>
      </c>
      <c r="B847" s="102" t="e">
        <f t="shared" si="82"/>
        <v>#NUM!</v>
      </c>
      <c r="C847" s="102">
        <f t="shared" si="83"/>
        <v>0</v>
      </c>
      <c r="D847" s="102" t="e">
        <f t="shared" si="78"/>
        <v>#NUM!</v>
      </c>
      <c r="E847" s="102">
        <f t="shared" si="79"/>
        <v>0</v>
      </c>
      <c r="F847" s="102" t="e">
        <f t="shared" si="80"/>
        <v>#NUM!</v>
      </c>
      <c r="G847" s="102">
        <f t="shared" si="81"/>
        <v>0</v>
      </c>
    </row>
    <row r="848" spans="1:7">
      <c r="A848" s="102">
        <v>841</v>
      </c>
      <c r="B848" s="102" t="e">
        <f t="shared" si="82"/>
        <v>#NUM!</v>
      </c>
      <c r="C848" s="102">
        <f t="shared" si="83"/>
        <v>0</v>
      </c>
      <c r="D848" s="102" t="e">
        <f t="shared" si="78"/>
        <v>#NUM!</v>
      </c>
      <c r="E848" s="102">
        <f t="shared" si="79"/>
        <v>0</v>
      </c>
      <c r="F848" s="102" t="e">
        <f t="shared" si="80"/>
        <v>#NUM!</v>
      </c>
      <c r="G848" s="102">
        <f t="shared" si="81"/>
        <v>0</v>
      </c>
    </row>
    <row r="849" spans="1:7">
      <c r="A849" s="102">
        <v>842</v>
      </c>
      <c r="B849" s="102" t="e">
        <f t="shared" si="82"/>
        <v>#NUM!</v>
      </c>
      <c r="C849" s="102">
        <f t="shared" si="83"/>
        <v>0</v>
      </c>
      <c r="D849" s="102" t="e">
        <f t="shared" si="78"/>
        <v>#NUM!</v>
      </c>
      <c r="E849" s="102">
        <f t="shared" si="79"/>
        <v>0</v>
      </c>
      <c r="F849" s="102" t="e">
        <f t="shared" si="80"/>
        <v>#NUM!</v>
      </c>
      <c r="G849" s="102">
        <f t="shared" si="81"/>
        <v>0</v>
      </c>
    </row>
    <row r="850" spans="1:7">
      <c r="A850" s="102">
        <v>843</v>
      </c>
      <c r="B850" s="102" t="e">
        <f t="shared" si="82"/>
        <v>#NUM!</v>
      </c>
      <c r="C850" s="102">
        <f t="shared" si="83"/>
        <v>0</v>
      </c>
      <c r="D850" s="102" t="e">
        <f t="shared" si="78"/>
        <v>#NUM!</v>
      </c>
      <c r="E850" s="102">
        <f t="shared" si="79"/>
        <v>0</v>
      </c>
      <c r="F850" s="102" t="e">
        <f t="shared" si="80"/>
        <v>#NUM!</v>
      </c>
      <c r="G850" s="102">
        <f t="shared" si="81"/>
        <v>0</v>
      </c>
    </row>
    <row r="851" spans="1:7">
      <c r="A851" s="102">
        <v>844</v>
      </c>
      <c r="B851" s="102" t="e">
        <f t="shared" si="82"/>
        <v>#NUM!</v>
      </c>
      <c r="C851" s="102">
        <f t="shared" si="83"/>
        <v>0</v>
      </c>
      <c r="D851" s="102" t="e">
        <f t="shared" si="78"/>
        <v>#NUM!</v>
      </c>
      <c r="E851" s="102">
        <f t="shared" si="79"/>
        <v>0</v>
      </c>
      <c r="F851" s="102" t="e">
        <f t="shared" si="80"/>
        <v>#NUM!</v>
      </c>
      <c r="G851" s="102">
        <f t="shared" si="81"/>
        <v>0</v>
      </c>
    </row>
    <row r="852" spans="1:7">
      <c r="A852" s="102">
        <v>845</v>
      </c>
      <c r="B852" s="102" t="e">
        <f t="shared" si="82"/>
        <v>#NUM!</v>
      </c>
      <c r="C852" s="102">
        <f t="shared" si="83"/>
        <v>0</v>
      </c>
      <c r="D852" s="102" t="e">
        <f t="shared" si="78"/>
        <v>#NUM!</v>
      </c>
      <c r="E852" s="102">
        <f t="shared" si="79"/>
        <v>0</v>
      </c>
      <c r="F852" s="102" t="e">
        <f t="shared" si="80"/>
        <v>#NUM!</v>
      </c>
      <c r="G852" s="102">
        <f t="shared" si="81"/>
        <v>0</v>
      </c>
    </row>
    <row r="853" spans="1:7">
      <c r="A853" s="102">
        <v>846</v>
      </c>
      <c r="B853" s="102" t="e">
        <f t="shared" si="82"/>
        <v>#NUM!</v>
      </c>
      <c r="C853" s="102">
        <f t="shared" si="83"/>
        <v>0</v>
      </c>
      <c r="D853" s="102" t="e">
        <f t="shared" si="78"/>
        <v>#NUM!</v>
      </c>
      <c r="E853" s="102">
        <f t="shared" si="79"/>
        <v>0</v>
      </c>
      <c r="F853" s="102" t="e">
        <f t="shared" si="80"/>
        <v>#NUM!</v>
      </c>
      <c r="G853" s="102">
        <f t="shared" si="81"/>
        <v>0</v>
      </c>
    </row>
    <row r="854" spans="1:7">
      <c r="A854" s="102">
        <v>847</v>
      </c>
      <c r="B854" s="102" t="e">
        <f t="shared" si="82"/>
        <v>#NUM!</v>
      </c>
      <c r="C854" s="102">
        <f t="shared" si="83"/>
        <v>0</v>
      </c>
      <c r="D854" s="102" t="e">
        <f t="shared" si="78"/>
        <v>#NUM!</v>
      </c>
      <c r="E854" s="102">
        <f t="shared" si="79"/>
        <v>0</v>
      </c>
      <c r="F854" s="102" t="e">
        <f t="shared" si="80"/>
        <v>#NUM!</v>
      </c>
      <c r="G854" s="102">
        <f t="shared" si="81"/>
        <v>0</v>
      </c>
    </row>
    <row r="855" spans="1:7">
      <c r="A855" s="102">
        <v>848</v>
      </c>
      <c r="B855" s="102" t="e">
        <f t="shared" si="82"/>
        <v>#NUM!</v>
      </c>
      <c r="C855" s="102">
        <f t="shared" si="83"/>
        <v>0</v>
      </c>
      <c r="D855" s="102" t="e">
        <f t="shared" si="78"/>
        <v>#NUM!</v>
      </c>
      <c r="E855" s="102">
        <f t="shared" si="79"/>
        <v>0</v>
      </c>
      <c r="F855" s="102" t="e">
        <f t="shared" si="80"/>
        <v>#NUM!</v>
      </c>
      <c r="G855" s="102">
        <f t="shared" si="81"/>
        <v>0</v>
      </c>
    </row>
    <row r="856" spans="1:7">
      <c r="A856" s="102">
        <v>849</v>
      </c>
      <c r="B856" s="102" t="e">
        <f t="shared" si="82"/>
        <v>#NUM!</v>
      </c>
      <c r="C856" s="102">
        <f t="shared" si="83"/>
        <v>0</v>
      </c>
      <c r="D856" s="102" t="e">
        <f t="shared" si="78"/>
        <v>#NUM!</v>
      </c>
      <c r="E856" s="102">
        <f t="shared" si="79"/>
        <v>0</v>
      </c>
      <c r="F856" s="102" t="e">
        <f t="shared" si="80"/>
        <v>#NUM!</v>
      </c>
      <c r="G856" s="102">
        <f t="shared" si="81"/>
        <v>0</v>
      </c>
    </row>
    <row r="857" spans="1:7">
      <c r="A857" s="102">
        <v>850</v>
      </c>
      <c r="B857" s="102" t="e">
        <f t="shared" si="82"/>
        <v>#NUM!</v>
      </c>
      <c r="C857" s="102">
        <f t="shared" si="83"/>
        <v>0</v>
      </c>
      <c r="D857" s="102" t="e">
        <f t="shared" si="78"/>
        <v>#NUM!</v>
      </c>
      <c r="E857" s="102">
        <f t="shared" si="79"/>
        <v>0</v>
      </c>
      <c r="F857" s="102" t="e">
        <f t="shared" si="80"/>
        <v>#NUM!</v>
      </c>
      <c r="G857" s="102">
        <f t="shared" si="81"/>
        <v>0</v>
      </c>
    </row>
    <row r="858" spans="1:7">
      <c r="A858" s="102">
        <v>851</v>
      </c>
      <c r="B858" s="102" t="e">
        <f t="shared" si="82"/>
        <v>#NUM!</v>
      </c>
      <c r="C858" s="102">
        <f t="shared" si="83"/>
        <v>0</v>
      </c>
      <c r="D858" s="102" t="e">
        <f t="shared" si="78"/>
        <v>#NUM!</v>
      </c>
      <c r="E858" s="102">
        <f t="shared" si="79"/>
        <v>0</v>
      </c>
      <c r="F858" s="102" t="e">
        <f t="shared" si="80"/>
        <v>#NUM!</v>
      </c>
      <c r="G858" s="102">
        <f t="shared" si="81"/>
        <v>0</v>
      </c>
    </row>
    <row r="859" spans="1:7">
      <c r="A859" s="102">
        <v>852</v>
      </c>
      <c r="B859" s="102" t="e">
        <f t="shared" si="82"/>
        <v>#NUM!</v>
      </c>
      <c r="C859" s="102">
        <f t="shared" si="83"/>
        <v>0</v>
      </c>
      <c r="D859" s="102" t="e">
        <f t="shared" si="78"/>
        <v>#NUM!</v>
      </c>
      <c r="E859" s="102">
        <f t="shared" si="79"/>
        <v>0</v>
      </c>
      <c r="F859" s="102" t="e">
        <f t="shared" si="80"/>
        <v>#NUM!</v>
      </c>
      <c r="G859" s="102">
        <f t="shared" si="81"/>
        <v>0</v>
      </c>
    </row>
    <row r="860" spans="1:7">
      <c r="A860" s="102">
        <v>853</v>
      </c>
      <c r="B860" s="102" t="e">
        <f t="shared" si="82"/>
        <v>#NUM!</v>
      </c>
      <c r="C860" s="102">
        <f t="shared" si="83"/>
        <v>0</v>
      </c>
      <c r="D860" s="102" t="e">
        <f t="shared" si="78"/>
        <v>#NUM!</v>
      </c>
      <c r="E860" s="102">
        <f t="shared" si="79"/>
        <v>0</v>
      </c>
      <c r="F860" s="102" t="e">
        <f t="shared" si="80"/>
        <v>#NUM!</v>
      </c>
      <c r="G860" s="102">
        <f t="shared" si="81"/>
        <v>0</v>
      </c>
    </row>
    <row r="861" spans="1:7">
      <c r="A861" s="102">
        <v>854</v>
      </c>
      <c r="B861" s="102" t="e">
        <f t="shared" si="82"/>
        <v>#NUM!</v>
      </c>
      <c r="C861" s="102">
        <f t="shared" si="83"/>
        <v>0</v>
      </c>
      <c r="D861" s="102" t="e">
        <f t="shared" si="78"/>
        <v>#NUM!</v>
      </c>
      <c r="E861" s="102">
        <f t="shared" si="79"/>
        <v>0</v>
      </c>
      <c r="F861" s="102" t="e">
        <f t="shared" si="80"/>
        <v>#NUM!</v>
      </c>
      <c r="G861" s="102">
        <f t="shared" si="81"/>
        <v>0</v>
      </c>
    </row>
    <row r="862" spans="1:7">
      <c r="A862" s="102">
        <v>855</v>
      </c>
      <c r="B862" s="102" t="e">
        <f t="shared" si="82"/>
        <v>#NUM!</v>
      </c>
      <c r="C862" s="102">
        <f t="shared" si="83"/>
        <v>0</v>
      </c>
      <c r="D862" s="102" t="e">
        <f t="shared" si="78"/>
        <v>#NUM!</v>
      </c>
      <c r="E862" s="102">
        <f t="shared" si="79"/>
        <v>0</v>
      </c>
      <c r="F862" s="102" t="e">
        <f t="shared" si="80"/>
        <v>#NUM!</v>
      </c>
      <c r="G862" s="102">
        <f t="shared" si="81"/>
        <v>0</v>
      </c>
    </row>
    <row r="863" spans="1:7">
      <c r="A863" s="102">
        <v>856</v>
      </c>
      <c r="B863" s="102" t="e">
        <f t="shared" si="82"/>
        <v>#NUM!</v>
      </c>
      <c r="C863" s="102">
        <f t="shared" si="83"/>
        <v>0</v>
      </c>
      <c r="D863" s="102" t="e">
        <f t="shared" si="78"/>
        <v>#NUM!</v>
      </c>
      <c r="E863" s="102">
        <f t="shared" si="79"/>
        <v>0</v>
      </c>
      <c r="F863" s="102" t="e">
        <f t="shared" si="80"/>
        <v>#NUM!</v>
      </c>
      <c r="G863" s="102">
        <f t="shared" si="81"/>
        <v>0</v>
      </c>
    </row>
    <row r="864" spans="1:7">
      <c r="A864" s="102">
        <v>857</v>
      </c>
      <c r="B864" s="102" t="e">
        <f t="shared" si="82"/>
        <v>#NUM!</v>
      </c>
      <c r="C864" s="102">
        <f t="shared" si="83"/>
        <v>0</v>
      </c>
      <c r="D864" s="102" t="e">
        <f t="shared" si="78"/>
        <v>#NUM!</v>
      </c>
      <c r="E864" s="102">
        <f t="shared" si="79"/>
        <v>0</v>
      </c>
      <c r="F864" s="102" t="e">
        <f t="shared" si="80"/>
        <v>#NUM!</v>
      </c>
      <c r="G864" s="102">
        <f t="shared" si="81"/>
        <v>0</v>
      </c>
    </row>
    <row r="865" spans="1:7">
      <c r="A865" s="102">
        <v>858</v>
      </c>
      <c r="B865" s="102" t="e">
        <f t="shared" si="82"/>
        <v>#NUM!</v>
      </c>
      <c r="C865" s="102">
        <f t="shared" si="83"/>
        <v>0</v>
      </c>
      <c r="D865" s="102" t="e">
        <f t="shared" si="78"/>
        <v>#NUM!</v>
      </c>
      <c r="E865" s="102">
        <f t="shared" si="79"/>
        <v>0</v>
      </c>
      <c r="F865" s="102" t="e">
        <f t="shared" si="80"/>
        <v>#NUM!</v>
      </c>
      <c r="G865" s="102">
        <f t="shared" si="81"/>
        <v>0</v>
      </c>
    </row>
    <row r="866" spans="1:7">
      <c r="A866" s="102">
        <v>859</v>
      </c>
      <c r="B866" s="102" t="e">
        <f t="shared" si="82"/>
        <v>#NUM!</v>
      </c>
      <c r="C866" s="102">
        <f t="shared" si="83"/>
        <v>0</v>
      </c>
      <c r="D866" s="102" t="e">
        <f t="shared" si="78"/>
        <v>#NUM!</v>
      </c>
      <c r="E866" s="102">
        <f t="shared" si="79"/>
        <v>0</v>
      </c>
      <c r="F866" s="102" t="e">
        <f t="shared" si="80"/>
        <v>#NUM!</v>
      </c>
      <c r="G866" s="102">
        <f t="shared" si="81"/>
        <v>0</v>
      </c>
    </row>
    <row r="867" spans="1:7">
      <c r="A867" s="102">
        <v>860</v>
      </c>
      <c r="B867" s="102" t="e">
        <f t="shared" si="82"/>
        <v>#NUM!</v>
      </c>
      <c r="C867" s="102">
        <f t="shared" si="83"/>
        <v>0</v>
      </c>
      <c r="D867" s="102" t="e">
        <f t="shared" si="78"/>
        <v>#NUM!</v>
      </c>
      <c r="E867" s="102">
        <f t="shared" si="79"/>
        <v>0</v>
      </c>
      <c r="F867" s="102" t="e">
        <f t="shared" si="80"/>
        <v>#NUM!</v>
      </c>
      <c r="G867" s="102">
        <f t="shared" si="81"/>
        <v>0</v>
      </c>
    </row>
    <row r="868" spans="1:7">
      <c r="A868" s="102">
        <v>861</v>
      </c>
      <c r="B868" s="102" t="e">
        <f t="shared" si="82"/>
        <v>#NUM!</v>
      </c>
      <c r="C868" s="102">
        <f t="shared" si="83"/>
        <v>0</v>
      </c>
      <c r="D868" s="102" t="e">
        <f t="shared" si="78"/>
        <v>#NUM!</v>
      </c>
      <c r="E868" s="102">
        <f t="shared" si="79"/>
        <v>0</v>
      </c>
      <c r="F868" s="102" t="e">
        <f t="shared" si="80"/>
        <v>#NUM!</v>
      </c>
      <c r="G868" s="102">
        <f t="shared" si="81"/>
        <v>0</v>
      </c>
    </row>
    <row r="869" spans="1:7">
      <c r="A869" s="102">
        <v>862</v>
      </c>
      <c r="B869" s="102" t="e">
        <f t="shared" si="82"/>
        <v>#NUM!</v>
      </c>
      <c r="C869" s="102">
        <f t="shared" si="83"/>
        <v>0</v>
      </c>
      <c r="D869" s="102" t="e">
        <f t="shared" si="78"/>
        <v>#NUM!</v>
      </c>
      <c r="E869" s="102">
        <f t="shared" si="79"/>
        <v>0</v>
      </c>
      <c r="F869" s="102" t="e">
        <f t="shared" si="80"/>
        <v>#NUM!</v>
      </c>
      <c r="G869" s="102">
        <f t="shared" si="81"/>
        <v>0</v>
      </c>
    </row>
    <row r="870" spans="1:7">
      <c r="A870" s="102">
        <v>863</v>
      </c>
      <c r="B870" s="102" t="e">
        <f t="shared" si="82"/>
        <v>#NUM!</v>
      </c>
      <c r="C870" s="102">
        <f t="shared" si="83"/>
        <v>0</v>
      </c>
      <c r="D870" s="102" t="e">
        <f t="shared" si="78"/>
        <v>#NUM!</v>
      </c>
      <c r="E870" s="102">
        <f t="shared" si="79"/>
        <v>0</v>
      </c>
      <c r="F870" s="102" t="e">
        <f t="shared" si="80"/>
        <v>#NUM!</v>
      </c>
      <c r="G870" s="102">
        <f t="shared" si="81"/>
        <v>0</v>
      </c>
    </row>
    <row r="871" spans="1:7">
      <c r="A871" s="102">
        <v>864</v>
      </c>
      <c r="B871" s="102" t="e">
        <f t="shared" si="82"/>
        <v>#NUM!</v>
      </c>
      <c r="C871" s="102">
        <f t="shared" si="83"/>
        <v>0</v>
      </c>
      <c r="D871" s="102" t="e">
        <f t="shared" si="78"/>
        <v>#NUM!</v>
      </c>
      <c r="E871" s="102">
        <f t="shared" si="79"/>
        <v>0</v>
      </c>
      <c r="F871" s="102" t="e">
        <f t="shared" si="80"/>
        <v>#NUM!</v>
      </c>
      <c r="G871" s="102">
        <f t="shared" si="81"/>
        <v>0</v>
      </c>
    </row>
    <row r="872" spans="1:7">
      <c r="A872" s="102">
        <v>865</v>
      </c>
      <c r="B872" s="102" t="e">
        <f t="shared" si="82"/>
        <v>#NUM!</v>
      </c>
      <c r="C872" s="102">
        <f t="shared" si="83"/>
        <v>0</v>
      </c>
      <c r="D872" s="102" t="e">
        <f t="shared" si="78"/>
        <v>#NUM!</v>
      </c>
      <c r="E872" s="102">
        <f t="shared" si="79"/>
        <v>0</v>
      </c>
      <c r="F872" s="102" t="e">
        <f t="shared" si="80"/>
        <v>#NUM!</v>
      </c>
      <c r="G872" s="102">
        <f t="shared" si="81"/>
        <v>0</v>
      </c>
    </row>
    <row r="873" spans="1:7">
      <c r="A873" s="102">
        <v>866</v>
      </c>
      <c r="B873" s="102" t="e">
        <f t="shared" si="82"/>
        <v>#NUM!</v>
      </c>
      <c r="C873" s="102">
        <f t="shared" si="83"/>
        <v>0</v>
      </c>
      <c r="D873" s="102" t="e">
        <f t="shared" si="78"/>
        <v>#NUM!</v>
      </c>
      <c r="E873" s="102">
        <f t="shared" si="79"/>
        <v>0</v>
      </c>
      <c r="F873" s="102" t="e">
        <f t="shared" si="80"/>
        <v>#NUM!</v>
      </c>
      <c r="G873" s="102">
        <f t="shared" si="81"/>
        <v>0</v>
      </c>
    </row>
    <row r="874" spans="1:7">
      <c r="A874" s="102">
        <v>867</v>
      </c>
      <c r="B874" s="102" t="e">
        <f t="shared" si="82"/>
        <v>#NUM!</v>
      </c>
      <c r="C874" s="102">
        <f t="shared" si="83"/>
        <v>0</v>
      </c>
      <c r="D874" s="102" t="e">
        <f t="shared" si="78"/>
        <v>#NUM!</v>
      </c>
      <c r="E874" s="102">
        <f t="shared" si="79"/>
        <v>0</v>
      </c>
      <c r="F874" s="102" t="e">
        <f t="shared" si="80"/>
        <v>#NUM!</v>
      </c>
      <c r="G874" s="102">
        <f t="shared" si="81"/>
        <v>0</v>
      </c>
    </row>
    <row r="875" spans="1:7">
      <c r="A875" s="102">
        <v>868</v>
      </c>
      <c r="B875" s="102" t="e">
        <f t="shared" si="82"/>
        <v>#NUM!</v>
      </c>
      <c r="C875" s="102">
        <f t="shared" si="83"/>
        <v>0</v>
      </c>
      <c r="D875" s="102" t="e">
        <f t="shared" si="78"/>
        <v>#NUM!</v>
      </c>
      <c r="E875" s="102">
        <f t="shared" si="79"/>
        <v>0</v>
      </c>
      <c r="F875" s="102" t="e">
        <f t="shared" si="80"/>
        <v>#NUM!</v>
      </c>
      <c r="G875" s="102">
        <f t="shared" si="81"/>
        <v>0</v>
      </c>
    </row>
    <row r="876" spans="1:7">
      <c r="A876" s="102">
        <v>869</v>
      </c>
      <c r="B876" s="102" t="e">
        <f t="shared" si="82"/>
        <v>#NUM!</v>
      </c>
      <c r="C876" s="102">
        <f t="shared" si="83"/>
        <v>0</v>
      </c>
      <c r="D876" s="102" t="e">
        <f t="shared" si="78"/>
        <v>#NUM!</v>
      </c>
      <c r="E876" s="102">
        <f t="shared" si="79"/>
        <v>0</v>
      </c>
      <c r="F876" s="102" t="e">
        <f t="shared" si="80"/>
        <v>#NUM!</v>
      </c>
      <c r="G876" s="102">
        <f t="shared" si="81"/>
        <v>0</v>
      </c>
    </row>
    <row r="877" spans="1:7">
      <c r="A877" s="102">
        <v>870</v>
      </c>
      <c r="B877" s="102" t="e">
        <f t="shared" si="82"/>
        <v>#NUM!</v>
      </c>
      <c r="C877" s="102">
        <f t="shared" si="83"/>
        <v>0</v>
      </c>
      <c r="D877" s="102" t="e">
        <f t="shared" si="78"/>
        <v>#NUM!</v>
      </c>
      <c r="E877" s="102">
        <f t="shared" si="79"/>
        <v>0</v>
      </c>
      <c r="F877" s="102" t="e">
        <f t="shared" si="80"/>
        <v>#NUM!</v>
      </c>
      <c r="G877" s="102">
        <f t="shared" si="81"/>
        <v>0</v>
      </c>
    </row>
    <row r="878" spans="1:7">
      <c r="A878" s="102">
        <v>871</v>
      </c>
      <c r="B878" s="102" t="e">
        <f t="shared" si="82"/>
        <v>#NUM!</v>
      </c>
      <c r="C878" s="102">
        <f t="shared" si="83"/>
        <v>0</v>
      </c>
      <c r="D878" s="102" t="e">
        <f t="shared" si="78"/>
        <v>#NUM!</v>
      </c>
      <c r="E878" s="102">
        <f t="shared" si="79"/>
        <v>0</v>
      </c>
      <c r="F878" s="102" t="e">
        <f t="shared" si="80"/>
        <v>#NUM!</v>
      </c>
      <c r="G878" s="102">
        <f t="shared" si="81"/>
        <v>0</v>
      </c>
    </row>
    <row r="879" spans="1:7">
      <c r="A879" s="102">
        <v>872</v>
      </c>
      <c r="B879" s="102" t="e">
        <f t="shared" si="82"/>
        <v>#NUM!</v>
      </c>
      <c r="C879" s="102">
        <f t="shared" si="83"/>
        <v>0</v>
      </c>
      <c r="D879" s="102" t="e">
        <f t="shared" si="78"/>
        <v>#NUM!</v>
      </c>
      <c r="E879" s="102">
        <f t="shared" si="79"/>
        <v>0</v>
      </c>
      <c r="F879" s="102" t="e">
        <f t="shared" si="80"/>
        <v>#NUM!</v>
      </c>
      <c r="G879" s="102">
        <f t="shared" si="81"/>
        <v>0</v>
      </c>
    </row>
    <row r="880" spans="1:7">
      <c r="A880" s="102">
        <v>873</v>
      </c>
      <c r="B880" s="102" t="e">
        <f t="shared" si="82"/>
        <v>#NUM!</v>
      </c>
      <c r="C880" s="102">
        <f t="shared" si="83"/>
        <v>0</v>
      </c>
      <c r="D880" s="102" t="e">
        <f t="shared" si="78"/>
        <v>#NUM!</v>
      </c>
      <c r="E880" s="102">
        <f t="shared" si="79"/>
        <v>0</v>
      </c>
      <c r="F880" s="102" t="e">
        <f t="shared" si="80"/>
        <v>#NUM!</v>
      </c>
      <c r="G880" s="102">
        <f t="shared" si="81"/>
        <v>0</v>
      </c>
    </row>
    <row r="881" spans="1:7">
      <c r="A881" s="102">
        <v>874</v>
      </c>
      <c r="B881" s="102" t="e">
        <f t="shared" si="82"/>
        <v>#NUM!</v>
      </c>
      <c r="C881" s="102">
        <f t="shared" si="83"/>
        <v>0</v>
      </c>
      <c r="D881" s="102" t="e">
        <f t="shared" si="78"/>
        <v>#NUM!</v>
      </c>
      <c r="E881" s="102">
        <f t="shared" si="79"/>
        <v>0</v>
      </c>
      <c r="F881" s="102" t="e">
        <f t="shared" si="80"/>
        <v>#NUM!</v>
      </c>
      <c r="G881" s="102">
        <f t="shared" si="81"/>
        <v>0</v>
      </c>
    </row>
    <row r="882" spans="1:7">
      <c r="A882" s="102">
        <v>875</v>
      </c>
      <c r="B882" s="102" t="e">
        <f t="shared" si="82"/>
        <v>#NUM!</v>
      </c>
      <c r="C882" s="102">
        <f t="shared" si="83"/>
        <v>0</v>
      </c>
      <c r="D882" s="102" t="e">
        <f t="shared" si="78"/>
        <v>#NUM!</v>
      </c>
      <c r="E882" s="102">
        <f t="shared" si="79"/>
        <v>0</v>
      </c>
      <c r="F882" s="102" t="e">
        <f t="shared" si="80"/>
        <v>#NUM!</v>
      </c>
      <c r="G882" s="102">
        <f t="shared" si="81"/>
        <v>0</v>
      </c>
    </row>
    <row r="883" spans="1:7">
      <c r="A883" s="102">
        <v>876</v>
      </c>
      <c r="B883" s="102" t="e">
        <f t="shared" si="82"/>
        <v>#NUM!</v>
      </c>
      <c r="C883" s="102">
        <f t="shared" si="83"/>
        <v>0</v>
      </c>
      <c r="D883" s="102" t="e">
        <f t="shared" si="78"/>
        <v>#NUM!</v>
      </c>
      <c r="E883" s="102">
        <f t="shared" si="79"/>
        <v>0</v>
      </c>
      <c r="F883" s="102" t="e">
        <f t="shared" si="80"/>
        <v>#NUM!</v>
      </c>
      <c r="G883" s="102">
        <f t="shared" si="81"/>
        <v>0</v>
      </c>
    </row>
    <row r="884" spans="1:7">
      <c r="A884" s="102">
        <v>877</v>
      </c>
      <c r="B884" s="102" t="e">
        <f t="shared" si="82"/>
        <v>#NUM!</v>
      </c>
      <c r="C884" s="102">
        <f t="shared" si="83"/>
        <v>0</v>
      </c>
      <c r="D884" s="102" t="e">
        <f t="shared" si="78"/>
        <v>#NUM!</v>
      </c>
      <c r="E884" s="102">
        <f t="shared" si="79"/>
        <v>0</v>
      </c>
      <c r="F884" s="102" t="e">
        <f t="shared" si="80"/>
        <v>#NUM!</v>
      </c>
      <c r="G884" s="102">
        <f t="shared" si="81"/>
        <v>0</v>
      </c>
    </row>
    <row r="885" spans="1:7">
      <c r="A885" s="102">
        <v>878</v>
      </c>
      <c r="B885" s="102" t="e">
        <f t="shared" si="82"/>
        <v>#NUM!</v>
      </c>
      <c r="C885" s="102">
        <f t="shared" si="83"/>
        <v>0</v>
      </c>
      <c r="D885" s="102" t="e">
        <f t="shared" si="78"/>
        <v>#NUM!</v>
      </c>
      <c r="E885" s="102">
        <f t="shared" si="79"/>
        <v>0</v>
      </c>
      <c r="F885" s="102" t="e">
        <f t="shared" si="80"/>
        <v>#NUM!</v>
      </c>
      <c r="G885" s="102">
        <f t="shared" si="81"/>
        <v>0</v>
      </c>
    </row>
    <row r="886" spans="1:7">
      <c r="A886" s="102">
        <v>879</v>
      </c>
      <c r="B886" s="102" t="e">
        <f t="shared" si="82"/>
        <v>#NUM!</v>
      </c>
      <c r="C886" s="102">
        <f t="shared" si="83"/>
        <v>0</v>
      </c>
      <c r="D886" s="102" t="e">
        <f t="shared" si="78"/>
        <v>#NUM!</v>
      </c>
      <c r="E886" s="102">
        <f t="shared" si="79"/>
        <v>0</v>
      </c>
      <c r="F886" s="102" t="e">
        <f t="shared" si="80"/>
        <v>#NUM!</v>
      </c>
      <c r="G886" s="102">
        <f t="shared" si="81"/>
        <v>0</v>
      </c>
    </row>
    <row r="887" spans="1:7">
      <c r="A887" s="102">
        <v>880</v>
      </c>
      <c r="B887" s="102" t="e">
        <f t="shared" si="82"/>
        <v>#NUM!</v>
      </c>
      <c r="C887" s="102">
        <f t="shared" si="83"/>
        <v>0</v>
      </c>
      <c r="D887" s="102" t="e">
        <f t="shared" si="78"/>
        <v>#NUM!</v>
      </c>
      <c r="E887" s="102">
        <f t="shared" si="79"/>
        <v>0</v>
      </c>
      <c r="F887" s="102" t="e">
        <f t="shared" si="80"/>
        <v>#NUM!</v>
      </c>
      <c r="G887" s="102">
        <f t="shared" si="81"/>
        <v>0</v>
      </c>
    </row>
    <row r="888" spans="1:7">
      <c r="A888" s="102">
        <v>881</v>
      </c>
      <c r="B888" s="102" t="e">
        <f t="shared" si="82"/>
        <v>#NUM!</v>
      </c>
      <c r="C888" s="102">
        <f t="shared" si="83"/>
        <v>0</v>
      </c>
      <c r="D888" s="102" t="e">
        <f t="shared" si="78"/>
        <v>#NUM!</v>
      </c>
      <c r="E888" s="102">
        <f t="shared" si="79"/>
        <v>0</v>
      </c>
      <c r="F888" s="102" t="e">
        <f t="shared" si="80"/>
        <v>#NUM!</v>
      </c>
      <c r="G888" s="102">
        <f t="shared" si="81"/>
        <v>0</v>
      </c>
    </row>
    <row r="889" spans="1:7">
      <c r="A889" s="102">
        <v>882</v>
      </c>
      <c r="B889" s="102" t="e">
        <f t="shared" si="82"/>
        <v>#NUM!</v>
      </c>
      <c r="C889" s="102">
        <f t="shared" si="83"/>
        <v>0</v>
      </c>
      <c r="D889" s="102" t="e">
        <f t="shared" si="78"/>
        <v>#NUM!</v>
      </c>
      <c r="E889" s="102">
        <f t="shared" si="79"/>
        <v>0</v>
      </c>
      <c r="F889" s="102" t="e">
        <f t="shared" si="80"/>
        <v>#NUM!</v>
      </c>
      <c r="G889" s="102">
        <f t="shared" si="81"/>
        <v>0</v>
      </c>
    </row>
    <row r="890" spans="1:7">
      <c r="A890" s="102">
        <v>883</v>
      </c>
      <c r="B890" s="102" t="e">
        <f t="shared" si="82"/>
        <v>#NUM!</v>
      </c>
      <c r="C890" s="102">
        <f t="shared" si="83"/>
        <v>0</v>
      </c>
      <c r="D890" s="102" t="e">
        <f t="shared" si="78"/>
        <v>#NUM!</v>
      </c>
      <c r="E890" s="102">
        <f t="shared" si="79"/>
        <v>0</v>
      </c>
      <c r="F890" s="102" t="e">
        <f t="shared" si="80"/>
        <v>#NUM!</v>
      </c>
      <c r="G890" s="102">
        <f t="shared" si="81"/>
        <v>0</v>
      </c>
    </row>
    <row r="891" spans="1:7">
      <c r="A891" s="102">
        <v>884</v>
      </c>
      <c r="B891" s="102" t="e">
        <f t="shared" si="82"/>
        <v>#NUM!</v>
      </c>
      <c r="C891" s="102">
        <f t="shared" si="83"/>
        <v>0</v>
      </c>
      <c r="D891" s="102" t="e">
        <f t="shared" si="78"/>
        <v>#NUM!</v>
      </c>
      <c r="E891" s="102">
        <f t="shared" si="79"/>
        <v>0</v>
      </c>
      <c r="F891" s="102" t="e">
        <f t="shared" si="80"/>
        <v>#NUM!</v>
      </c>
      <c r="G891" s="102">
        <f t="shared" si="81"/>
        <v>0</v>
      </c>
    </row>
    <row r="892" spans="1:7">
      <c r="A892" s="102">
        <v>885</v>
      </c>
      <c r="B892" s="102" t="e">
        <f t="shared" si="82"/>
        <v>#NUM!</v>
      </c>
      <c r="C892" s="102">
        <f t="shared" si="83"/>
        <v>0</v>
      </c>
      <c r="D892" s="102" t="e">
        <f t="shared" si="78"/>
        <v>#NUM!</v>
      </c>
      <c r="E892" s="102">
        <f t="shared" si="79"/>
        <v>0</v>
      </c>
      <c r="F892" s="102" t="e">
        <f t="shared" si="80"/>
        <v>#NUM!</v>
      </c>
      <c r="G892" s="102">
        <f t="shared" si="81"/>
        <v>0</v>
      </c>
    </row>
    <row r="893" spans="1:7">
      <c r="A893" s="102">
        <v>886</v>
      </c>
      <c r="B893" s="102" t="e">
        <f t="shared" si="82"/>
        <v>#NUM!</v>
      </c>
      <c r="C893" s="102">
        <f t="shared" si="83"/>
        <v>0</v>
      </c>
      <c r="D893" s="102" t="e">
        <f t="shared" si="78"/>
        <v>#NUM!</v>
      </c>
      <c r="E893" s="102">
        <f t="shared" si="79"/>
        <v>0</v>
      </c>
      <c r="F893" s="102" t="e">
        <f t="shared" si="80"/>
        <v>#NUM!</v>
      </c>
      <c r="G893" s="102">
        <f t="shared" si="81"/>
        <v>0</v>
      </c>
    </row>
    <row r="894" spans="1:7">
      <c r="A894" s="102">
        <v>887</v>
      </c>
      <c r="B894" s="102" t="e">
        <f t="shared" si="82"/>
        <v>#NUM!</v>
      </c>
      <c r="C894" s="102">
        <f t="shared" si="83"/>
        <v>0</v>
      </c>
      <c r="D894" s="102" t="e">
        <f t="shared" si="78"/>
        <v>#NUM!</v>
      </c>
      <c r="E894" s="102">
        <f t="shared" si="79"/>
        <v>0</v>
      </c>
      <c r="F894" s="102" t="e">
        <f t="shared" si="80"/>
        <v>#NUM!</v>
      </c>
      <c r="G894" s="102">
        <f t="shared" si="81"/>
        <v>0</v>
      </c>
    </row>
    <row r="895" spans="1:7">
      <c r="A895" s="102">
        <v>888</v>
      </c>
      <c r="B895" s="102" t="e">
        <f t="shared" si="82"/>
        <v>#NUM!</v>
      </c>
      <c r="C895" s="102">
        <f t="shared" si="83"/>
        <v>0</v>
      </c>
      <c r="D895" s="102" t="e">
        <f t="shared" si="78"/>
        <v>#NUM!</v>
      </c>
      <c r="E895" s="102">
        <f t="shared" si="79"/>
        <v>0</v>
      </c>
      <c r="F895" s="102" t="e">
        <f t="shared" si="80"/>
        <v>#NUM!</v>
      </c>
      <c r="G895" s="102">
        <f t="shared" si="81"/>
        <v>0</v>
      </c>
    </row>
    <row r="896" spans="1:7">
      <c r="A896" s="102">
        <v>889</v>
      </c>
      <c r="B896" s="102" t="e">
        <f t="shared" si="82"/>
        <v>#NUM!</v>
      </c>
      <c r="C896" s="102">
        <f t="shared" si="83"/>
        <v>0</v>
      </c>
      <c r="D896" s="102" t="e">
        <f t="shared" si="78"/>
        <v>#NUM!</v>
      </c>
      <c r="E896" s="102">
        <f t="shared" si="79"/>
        <v>0</v>
      </c>
      <c r="F896" s="102" t="e">
        <f t="shared" si="80"/>
        <v>#NUM!</v>
      </c>
      <c r="G896" s="102">
        <f t="shared" si="81"/>
        <v>0</v>
      </c>
    </row>
    <row r="897" spans="1:7">
      <c r="A897" s="102">
        <v>890</v>
      </c>
      <c r="B897" s="102" t="e">
        <f t="shared" si="82"/>
        <v>#NUM!</v>
      </c>
      <c r="C897" s="102">
        <f t="shared" si="83"/>
        <v>0</v>
      </c>
      <c r="D897" s="102" t="e">
        <f t="shared" si="78"/>
        <v>#NUM!</v>
      </c>
      <c r="E897" s="102">
        <f t="shared" si="79"/>
        <v>0</v>
      </c>
      <c r="F897" s="102" t="e">
        <f t="shared" si="80"/>
        <v>#NUM!</v>
      </c>
      <c r="G897" s="102">
        <f t="shared" si="81"/>
        <v>0</v>
      </c>
    </row>
    <row r="898" spans="1:7">
      <c r="A898" s="102">
        <v>891</v>
      </c>
      <c r="B898" s="102" t="e">
        <f t="shared" si="82"/>
        <v>#NUM!</v>
      </c>
      <c r="C898" s="102">
        <f t="shared" si="83"/>
        <v>0</v>
      </c>
      <c r="D898" s="102" t="e">
        <f t="shared" si="78"/>
        <v>#NUM!</v>
      </c>
      <c r="E898" s="102">
        <f t="shared" si="79"/>
        <v>0</v>
      </c>
      <c r="F898" s="102" t="e">
        <f t="shared" si="80"/>
        <v>#NUM!</v>
      </c>
      <c r="G898" s="102">
        <f t="shared" si="81"/>
        <v>0</v>
      </c>
    </row>
    <row r="899" spans="1:7">
      <c r="A899" s="102">
        <v>892</v>
      </c>
      <c r="B899" s="102" t="e">
        <f t="shared" si="82"/>
        <v>#NUM!</v>
      </c>
      <c r="C899" s="102">
        <f t="shared" si="83"/>
        <v>0</v>
      </c>
      <c r="D899" s="102" t="e">
        <f t="shared" si="78"/>
        <v>#NUM!</v>
      </c>
      <c r="E899" s="102">
        <f t="shared" si="79"/>
        <v>0</v>
      </c>
      <c r="F899" s="102" t="e">
        <f t="shared" si="80"/>
        <v>#NUM!</v>
      </c>
      <c r="G899" s="102">
        <f t="shared" si="81"/>
        <v>0</v>
      </c>
    </row>
    <row r="900" spans="1:7">
      <c r="A900" s="102">
        <v>893</v>
      </c>
      <c r="B900" s="102" t="e">
        <f t="shared" si="82"/>
        <v>#NUM!</v>
      </c>
      <c r="C900" s="102">
        <f t="shared" si="83"/>
        <v>0</v>
      </c>
      <c r="D900" s="102" t="e">
        <f t="shared" si="78"/>
        <v>#NUM!</v>
      </c>
      <c r="E900" s="102">
        <f t="shared" si="79"/>
        <v>0</v>
      </c>
      <c r="F900" s="102" t="e">
        <f t="shared" si="80"/>
        <v>#NUM!</v>
      </c>
      <c r="G900" s="102">
        <f t="shared" si="81"/>
        <v>0</v>
      </c>
    </row>
    <row r="901" spans="1:7">
      <c r="A901" s="102">
        <v>894</v>
      </c>
      <c r="B901" s="102" t="e">
        <f t="shared" si="82"/>
        <v>#NUM!</v>
      </c>
      <c r="C901" s="102">
        <f t="shared" si="83"/>
        <v>0</v>
      </c>
      <c r="D901" s="102" t="e">
        <f t="shared" si="78"/>
        <v>#NUM!</v>
      </c>
      <c r="E901" s="102">
        <f t="shared" si="79"/>
        <v>0</v>
      </c>
      <c r="F901" s="102" t="e">
        <f t="shared" si="80"/>
        <v>#NUM!</v>
      </c>
      <c r="G901" s="102">
        <f t="shared" si="81"/>
        <v>0</v>
      </c>
    </row>
    <row r="902" spans="1:7">
      <c r="A902" s="102">
        <v>895</v>
      </c>
      <c r="B902" s="102" t="e">
        <f t="shared" si="82"/>
        <v>#NUM!</v>
      </c>
      <c r="C902" s="102">
        <f t="shared" si="83"/>
        <v>0</v>
      </c>
      <c r="D902" s="102" t="e">
        <f t="shared" si="78"/>
        <v>#NUM!</v>
      </c>
      <c r="E902" s="102">
        <f t="shared" si="79"/>
        <v>0</v>
      </c>
      <c r="F902" s="102" t="e">
        <f t="shared" si="80"/>
        <v>#NUM!</v>
      </c>
      <c r="G902" s="102">
        <f t="shared" si="81"/>
        <v>0</v>
      </c>
    </row>
    <row r="903" spans="1:7">
      <c r="A903" s="102">
        <v>896</v>
      </c>
      <c r="B903" s="102" t="e">
        <f t="shared" si="82"/>
        <v>#NUM!</v>
      </c>
      <c r="C903" s="102">
        <f t="shared" si="83"/>
        <v>0</v>
      </c>
      <c r="D903" s="102" t="e">
        <f t="shared" ref="D903:D966" si="84">IF(D$5,BINOMDIST($A903,$A$2,D$4/100,FALSE),#N/A)</f>
        <v>#NUM!</v>
      </c>
      <c r="E903" s="102">
        <f t="shared" ref="E903:E966" si="85">IF(E$5,NORMDIST($A903,$A$2*D$4/100,SQRT($A$2*D$4/100*(1-D$4/100)),FALSE),#N/A)</f>
        <v>0</v>
      </c>
      <c r="F903" s="102" t="e">
        <f t="shared" ref="F903:F966" si="86">IF(F$5,BINOMDIST($A903,$A$2,F$4/100,FALSE),#N/A)</f>
        <v>#NUM!</v>
      </c>
      <c r="G903" s="102">
        <f t="shared" ref="G903:G966" si="87">IF(G$5,NORMDIST($A903,$A$2*F$4/100,SQRT($A$2*F$4/100*(1-F$4/100)),FALSE),#N/A)</f>
        <v>0</v>
      </c>
    </row>
    <row r="904" spans="1:7">
      <c r="A904" s="102">
        <v>897</v>
      </c>
      <c r="B904" s="102" t="e">
        <f t="shared" ref="B904:B967" si="88">IF(B$5,BINOMDIST($A904,$A$2,B$4/100,FALSE),#N/A)</f>
        <v>#NUM!</v>
      </c>
      <c r="C904" s="102">
        <f t="shared" ref="C904:C967" si="89">IF(C$5,NORMDIST($A904,$A$2*B$4/100,SQRT($A$2*B$4/100*(1-B$4/100)),FALSE),#N/A)</f>
        <v>0</v>
      </c>
      <c r="D904" s="102" t="e">
        <f t="shared" si="84"/>
        <v>#NUM!</v>
      </c>
      <c r="E904" s="102">
        <f t="shared" si="85"/>
        <v>0</v>
      </c>
      <c r="F904" s="102" t="e">
        <f t="shared" si="86"/>
        <v>#NUM!</v>
      </c>
      <c r="G904" s="102">
        <f t="shared" si="87"/>
        <v>0</v>
      </c>
    </row>
    <row r="905" spans="1:7">
      <c r="A905" s="102">
        <v>898</v>
      </c>
      <c r="B905" s="102" t="e">
        <f t="shared" si="88"/>
        <v>#NUM!</v>
      </c>
      <c r="C905" s="102">
        <f t="shared" si="89"/>
        <v>0</v>
      </c>
      <c r="D905" s="102" t="e">
        <f t="shared" si="84"/>
        <v>#NUM!</v>
      </c>
      <c r="E905" s="102">
        <f t="shared" si="85"/>
        <v>0</v>
      </c>
      <c r="F905" s="102" t="e">
        <f t="shared" si="86"/>
        <v>#NUM!</v>
      </c>
      <c r="G905" s="102">
        <f t="shared" si="87"/>
        <v>0</v>
      </c>
    </row>
    <row r="906" spans="1:7">
      <c r="A906" s="102">
        <v>899</v>
      </c>
      <c r="B906" s="102" t="e">
        <f t="shared" si="88"/>
        <v>#NUM!</v>
      </c>
      <c r="C906" s="102">
        <f t="shared" si="89"/>
        <v>0</v>
      </c>
      <c r="D906" s="102" t="e">
        <f t="shared" si="84"/>
        <v>#NUM!</v>
      </c>
      <c r="E906" s="102">
        <f t="shared" si="85"/>
        <v>0</v>
      </c>
      <c r="F906" s="102" t="e">
        <f t="shared" si="86"/>
        <v>#NUM!</v>
      </c>
      <c r="G906" s="102">
        <f t="shared" si="87"/>
        <v>0</v>
      </c>
    </row>
    <row r="907" spans="1:7">
      <c r="A907" s="102">
        <v>900</v>
      </c>
      <c r="B907" s="102" t="e">
        <f t="shared" si="88"/>
        <v>#NUM!</v>
      </c>
      <c r="C907" s="102">
        <f t="shared" si="89"/>
        <v>0</v>
      </c>
      <c r="D907" s="102" t="e">
        <f t="shared" si="84"/>
        <v>#NUM!</v>
      </c>
      <c r="E907" s="102">
        <f t="shared" si="85"/>
        <v>0</v>
      </c>
      <c r="F907" s="102" t="e">
        <f t="shared" si="86"/>
        <v>#NUM!</v>
      </c>
      <c r="G907" s="102">
        <f t="shared" si="87"/>
        <v>0</v>
      </c>
    </row>
    <row r="908" spans="1:7">
      <c r="A908" s="102">
        <v>901</v>
      </c>
      <c r="B908" s="102" t="e">
        <f t="shared" si="88"/>
        <v>#NUM!</v>
      </c>
      <c r="C908" s="102">
        <f t="shared" si="89"/>
        <v>0</v>
      </c>
      <c r="D908" s="102" t="e">
        <f t="shared" si="84"/>
        <v>#NUM!</v>
      </c>
      <c r="E908" s="102">
        <f t="shared" si="85"/>
        <v>0</v>
      </c>
      <c r="F908" s="102" t="e">
        <f t="shared" si="86"/>
        <v>#NUM!</v>
      </c>
      <c r="G908" s="102">
        <f t="shared" si="87"/>
        <v>0</v>
      </c>
    </row>
    <row r="909" spans="1:7">
      <c r="A909" s="102">
        <v>902</v>
      </c>
      <c r="B909" s="102" t="e">
        <f t="shared" si="88"/>
        <v>#NUM!</v>
      </c>
      <c r="C909" s="102">
        <f t="shared" si="89"/>
        <v>0</v>
      </c>
      <c r="D909" s="102" t="e">
        <f t="shared" si="84"/>
        <v>#NUM!</v>
      </c>
      <c r="E909" s="102">
        <f t="shared" si="85"/>
        <v>0</v>
      </c>
      <c r="F909" s="102" t="e">
        <f t="shared" si="86"/>
        <v>#NUM!</v>
      </c>
      <c r="G909" s="102">
        <f t="shared" si="87"/>
        <v>0</v>
      </c>
    </row>
    <row r="910" spans="1:7">
      <c r="A910" s="102">
        <v>903</v>
      </c>
      <c r="B910" s="102" t="e">
        <f t="shared" si="88"/>
        <v>#NUM!</v>
      </c>
      <c r="C910" s="102">
        <f t="shared" si="89"/>
        <v>0</v>
      </c>
      <c r="D910" s="102" t="e">
        <f t="shared" si="84"/>
        <v>#NUM!</v>
      </c>
      <c r="E910" s="102">
        <f t="shared" si="85"/>
        <v>0</v>
      </c>
      <c r="F910" s="102" t="e">
        <f t="shared" si="86"/>
        <v>#NUM!</v>
      </c>
      <c r="G910" s="102">
        <f t="shared" si="87"/>
        <v>0</v>
      </c>
    </row>
    <row r="911" spans="1:7">
      <c r="A911" s="102">
        <v>904</v>
      </c>
      <c r="B911" s="102" t="e">
        <f t="shared" si="88"/>
        <v>#NUM!</v>
      </c>
      <c r="C911" s="102">
        <f t="shared" si="89"/>
        <v>0</v>
      </c>
      <c r="D911" s="102" t="e">
        <f t="shared" si="84"/>
        <v>#NUM!</v>
      </c>
      <c r="E911" s="102">
        <f t="shared" si="85"/>
        <v>0</v>
      </c>
      <c r="F911" s="102" t="e">
        <f t="shared" si="86"/>
        <v>#NUM!</v>
      </c>
      <c r="G911" s="102">
        <f t="shared" si="87"/>
        <v>0</v>
      </c>
    </row>
    <row r="912" spans="1:7">
      <c r="A912" s="102">
        <v>905</v>
      </c>
      <c r="B912" s="102" t="e">
        <f t="shared" si="88"/>
        <v>#NUM!</v>
      </c>
      <c r="C912" s="102">
        <f t="shared" si="89"/>
        <v>0</v>
      </c>
      <c r="D912" s="102" t="e">
        <f t="shared" si="84"/>
        <v>#NUM!</v>
      </c>
      <c r="E912" s="102">
        <f t="shared" si="85"/>
        <v>0</v>
      </c>
      <c r="F912" s="102" t="e">
        <f t="shared" si="86"/>
        <v>#NUM!</v>
      </c>
      <c r="G912" s="102">
        <f t="shared" si="87"/>
        <v>0</v>
      </c>
    </row>
    <row r="913" spans="1:7">
      <c r="A913" s="102">
        <v>906</v>
      </c>
      <c r="B913" s="102" t="e">
        <f t="shared" si="88"/>
        <v>#NUM!</v>
      </c>
      <c r="C913" s="102">
        <f t="shared" si="89"/>
        <v>0</v>
      </c>
      <c r="D913" s="102" t="e">
        <f t="shared" si="84"/>
        <v>#NUM!</v>
      </c>
      <c r="E913" s="102">
        <f t="shared" si="85"/>
        <v>0</v>
      </c>
      <c r="F913" s="102" t="e">
        <f t="shared" si="86"/>
        <v>#NUM!</v>
      </c>
      <c r="G913" s="102">
        <f t="shared" si="87"/>
        <v>0</v>
      </c>
    </row>
    <row r="914" spans="1:7">
      <c r="A914" s="102">
        <v>907</v>
      </c>
      <c r="B914" s="102" t="e">
        <f t="shared" si="88"/>
        <v>#NUM!</v>
      </c>
      <c r="C914" s="102">
        <f t="shared" si="89"/>
        <v>0</v>
      </c>
      <c r="D914" s="102" t="e">
        <f t="shared" si="84"/>
        <v>#NUM!</v>
      </c>
      <c r="E914" s="102">
        <f t="shared" si="85"/>
        <v>0</v>
      </c>
      <c r="F914" s="102" t="e">
        <f t="shared" si="86"/>
        <v>#NUM!</v>
      </c>
      <c r="G914" s="102">
        <f t="shared" si="87"/>
        <v>0</v>
      </c>
    </row>
    <row r="915" spans="1:7">
      <c r="A915" s="102">
        <v>908</v>
      </c>
      <c r="B915" s="102" t="e">
        <f t="shared" si="88"/>
        <v>#NUM!</v>
      </c>
      <c r="C915" s="102">
        <f t="shared" si="89"/>
        <v>0</v>
      </c>
      <c r="D915" s="102" t="e">
        <f t="shared" si="84"/>
        <v>#NUM!</v>
      </c>
      <c r="E915" s="102">
        <f t="shared" si="85"/>
        <v>0</v>
      </c>
      <c r="F915" s="102" t="e">
        <f t="shared" si="86"/>
        <v>#NUM!</v>
      </c>
      <c r="G915" s="102">
        <f t="shared" si="87"/>
        <v>0</v>
      </c>
    </row>
    <row r="916" spans="1:7">
      <c r="A916" s="102">
        <v>909</v>
      </c>
      <c r="B916" s="102" t="e">
        <f t="shared" si="88"/>
        <v>#NUM!</v>
      </c>
      <c r="C916" s="102">
        <f t="shared" si="89"/>
        <v>0</v>
      </c>
      <c r="D916" s="102" t="e">
        <f t="shared" si="84"/>
        <v>#NUM!</v>
      </c>
      <c r="E916" s="102">
        <f t="shared" si="85"/>
        <v>0</v>
      </c>
      <c r="F916" s="102" t="e">
        <f t="shared" si="86"/>
        <v>#NUM!</v>
      </c>
      <c r="G916" s="102">
        <f t="shared" si="87"/>
        <v>0</v>
      </c>
    </row>
    <row r="917" spans="1:7">
      <c r="A917" s="102">
        <v>910</v>
      </c>
      <c r="B917" s="102" t="e">
        <f t="shared" si="88"/>
        <v>#NUM!</v>
      </c>
      <c r="C917" s="102">
        <f t="shared" si="89"/>
        <v>0</v>
      </c>
      <c r="D917" s="102" t="e">
        <f t="shared" si="84"/>
        <v>#NUM!</v>
      </c>
      <c r="E917" s="102">
        <f t="shared" si="85"/>
        <v>0</v>
      </c>
      <c r="F917" s="102" t="e">
        <f t="shared" si="86"/>
        <v>#NUM!</v>
      </c>
      <c r="G917" s="102">
        <f t="shared" si="87"/>
        <v>0</v>
      </c>
    </row>
    <row r="918" spans="1:7">
      <c r="A918" s="102">
        <v>911</v>
      </c>
      <c r="B918" s="102" t="e">
        <f t="shared" si="88"/>
        <v>#NUM!</v>
      </c>
      <c r="C918" s="102">
        <f t="shared" si="89"/>
        <v>0</v>
      </c>
      <c r="D918" s="102" t="e">
        <f t="shared" si="84"/>
        <v>#NUM!</v>
      </c>
      <c r="E918" s="102">
        <f t="shared" si="85"/>
        <v>0</v>
      </c>
      <c r="F918" s="102" t="e">
        <f t="shared" si="86"/>
        <v>#NUM!</v>
      </c>
      <c r="G918" s="102">
        <f t="shared" si="87"/>
        <v>0</v>
      </c>
    </row>
    <row r="919" spans="1:7">
      <c r="A919" s="102">
        <v>912</v>
      </c>
      <c r="B919" s="102" t="e">
        <f t="shared" si="88"/>
        <v>#NUM!</v>
      </c>
      <c r="C919" s="102">
        <f t="shared" si="89"/>
        <v>0</v>
      </c>
      <c r="D919" s="102" t="e">
        <f t="shared" si="84"/>
        <v>#NUM!</v>
      </c>
      <c r="E919" s="102">
        <f t="shared" si="85"/>
        <v>0</v>
      </c>
      <c r="F919" s="102" t="e">
        <f t="shared" si="86"/>
        <v>#NUM!</v>
      </c>
      <c r="G919" s="102">
        <f t="shared" si="87"/>
        <v>0</v>
      </c>
    </row>
    <row r="920" spans="1:7">
      <c r="A920" s="102">
        <v>913</v>
      </c>
      <c r="B920" s="102" t="e">
        <f t="shared" si="88"/>
        <v>#NUM!</v>
      </c>
      <c r="C920" s="102">
        <f t="shared" si="89"/>
        <v>0</v>
      </c>
      <c r="D920" s="102" t="e">
        <f t="shared" si="84"/>
        <v>#NUM!</v>
      </c>
      <c r="E920" s="102">
        <f t="shared" si="85"/>
        <v>0</v>
      </c>
      <c r="F920" s="102" t="e">
        <f t="shared" si="86"/>
        <v>#NUM!</v>
      </c>
      <c r="G920" s="102">
        <f t="shared" si="87"/>
        <v>0</v>
      </c>
    </row>
    <row r="921" spans="1:7">
      <c r="A921" s="102">
        <v>914</v>
      </c>
      <c r="B921" s="102" t="e">
        <f t="shared" si="88"/>
        <v>#NUM!</v>
      </c>
      <c r="C921" s="102">
        <f t="shared" si="89"/>
        <v>0</v>
      </c>
      <c r="D921" s="102" t="e">
        <f t="shared" si="84"/>
        <v>#NUM!</v>
      </c>
      <c r="E921" s="102">
        <f t="shared" si="85"/>
        <v>0</v>
      </c>
      <c r="F921" s="102" t="e">
        <f t="shared" si="86"/>
        <v>#NUM!</v>
      </c>
      <c r="G921" s="102">
        <f t="shared" si="87"/>
        <v>0</v>
      </c>
    </row>
    <row r="922" spans="1:7">
      <c r="A922" s="102">
        <v>915</v>
      </c>
      <c r="B922" s="102" t="e">
        <f t="shared" si="88"/>
        <v>#NUM!</v>
      </c>
      <c r="C922" s="102">
        <f t="shared" si="89"/>
        <v>0</v>
      </c>
      <c r="D922" s="102" t="e">
        <f t="shared" si="84"/>
        <v>#NUM!</v>
      </c>
      <c r="E922" s="102">
        <f t="shared" si="85"/>
        <v>0</v>
      </c>
      <c r="F922" s="102" t="e">
        <f t="shared" si="86"/>
        <v>#NUM!</v>
      </c>
      <c r="G922" s="102">
        <f t="shared" si="87"/>
        <v>0</v>
      </c>
    </row>
    <row r="923" spans="1:7">
      <c r="A923" s="102">
        <v>916</v>
      </c>
      <c r="B923" s="102" t="e">
        <f t="shared" si="88"/>
        <v>#NUM!</v>
      </c>
      <c r="C923" s="102">
        <f t="shared" si="89"/>
        <v>0</v>
      </c>
      <c r="D923" s="102" t="e">
        <f t="shared" si="84"/>
        <v>#NUM!</v>
      </c>
      <c r="E923" s="102">
        <f t="shared" si="85"/>
        <v>0</v>
      </c>
      <c r="F923" s="102" t="e">
        <f t="shared" si="86"/>
        <v>#NUM!</v>
      </c>
      <c r="G923" s="102">
        <f t="shared" si="87"/>
        <v>0</v>
      </c>
    </row>
    <row r="924" spans="1:7">
      <c r="A924" s="102">
        <v>917</v>
      </c>
      <c r="B924" s="102" t="e">
        <f t="shared" si="88"/>
        <v>#NUM!</v>
      </c>
      <c r="C924" s="102">
        <f t="shared" si="89"/>
        <v>0</v>
      </c>
      <c r="D924" s="102" t="e">
        <f t="shared" si="84"/>
        <v>#NUM!</v>
      </c>
      <c r="E924" s="102">
        <f t="shared" si="85"/>
        <v>0</v>
      </c>
      <c r="F924" s="102" t="e">
        <f t="shared" si="86"/>
        <v>#NUM!</v>
      </c>
      <c r="G924" s="102">
        <f t="shared" si="87"/>
        <v>0</v>
      </c>
    </row>
    <row r="925" spans="1:7">
      <c r="A925" s="102">
        <v>918</v>
      </c>
      <c r="B925" s="102" t="e">
        <f t="shared" si="88"/>
        <v>#NUM!</v>
      </c>
      <c r="C925" s="102">
        <f t="shared" si="89"/>
        <v>0</v>
      </c>
      <c r="D925" s="102" t="e">
        <f t="shared" si="84"/>
        <v>#NUM!</v>
      </c>
      <c r="E925" s="102">
        <f t="shared" si="85"/>
        <v>0</v>
      </c>
      <c r="F925" s="102" t="e">
        <f t="shared" si="86"/>
        <v>#NUM!</v>
      </c>
      <c r="G925" s="102">
        <f t="shared" si="87"/>
        <v>0</v>
      </c>
    </row>
    <row r="926" spans="1:7">
      <c r="A926" s="102">
        <v>919</v>
      </c>
      <c r="B926" s="102" t="e">
        <f t="shared" si="88"/>
        <v>#NUM!</v>
      </c>
      <c r="C926" s="102">
        <f t="shared" si="89"/>
        <v>0</v>
      </c>
      <c r="D926" s="102" t="e">
        <f t="shared" si="84"/>
        <v>#NUM!</v>
      </c>
      <c r="E926" s="102">
        <f t="shared" si="85"/>
        <v>0</v>
      </c>
      <c r="F926" s="102" t="e">
        <f t="shared" si="86"/>
        <v>#NUM!</v>
      </c>
      <c r="G926" s="102">
        <f t="shared" si="87"/>
        <v>0</v>
      </c>
    </row>
    <row r="927" spans="1:7">
      <c r="A927" s="102">
        <v>920</v>
      </c>
      <c r="B927" s="102" t="e">
        <f t="shared" si="88"/>
        <v>#NUM!</v>
      </c>
      <c r="C927" s="102">
        <f t="shared" si="89"/>
        <v>0</v>
      </c>
      <c r="D927" s="102" t="e">
        <f t="shared" si="84"/>
        <v>#NUM!</v>
      </c>
      <c r="E927" s="102">
        <f t="shared" si="85"/>
        <v>0</v>
      </c>
      <c r="F927" s="102" t="e">
        <f t="shared" si="86"/>
        <v>#NUM!</v>
      </c>
      <c r="G927" s="102">
        <f t="shared" si="87"/>
        <v>0</v>
      </c>
    </row>
    <row r="928" spans="1:7">
      <c r="A928" s="102">
        <v>921</v>
      </c>
      <c r="B928" s="102" t="e">
        <f t="shared" si="88"/>
        <v>#NUM!</v>
      </c>
      <c r="C928" s="102">
        <f t="shared" si="89"/>
        <v>0</v>
      </c>
      <c r="D928" s="102" t="e">
        <f t="shared" si="84"/>
        <v>#NUM!</v>
      </c>
      <c r="E928" s="102">
        <f t="shared" si="85"/>
        <v>0</v>
      </c>
      <c r="F928" s="102" t="e">
        <f t="shared" si="86"/>
        <v>#NUM!</v>
      </c>
      <c r="G928" s="102">
        <f t="shared" si="87"/>
        <v>0</v>
      </c>
    </row>
    <row r="929" spans="1:7">
      <c r="A929" s="102">
        <v>922</v>
      </c>
      <c r="B929" s="102" t="e">
        <f t="shared" si="88"/>
        <v>#NUM!</v>
      </c>
      <c r="C929" s="102">
        <f t="shared" si="89"/>
        <v>0</v>
      </c>
      <c r="D929" s="102" t="e">
        <f t="shared" si="84"/>
        <v>#NUM!</v>
      </c>
      <c r="E929" s="102">
        <f t="shared" si="85"/>
        <v>0</v>
      </c>
      <c r="F929" s="102" t="e">
        <f t="shared" si="86"/>
        <v>#NUM!</v>
      </c>
      <c r="G929" s="102">
        <f t="shared" si="87"/>
        <v>0</v>
      </c>
    </row>
    <row r="930" spans="1:7">
      <c r="A930" s="102">
        <v>923</v>
      </c>
      <c r="B930" s="102" t="e">
        <f t="shared" si="88"/>
        <v>#NUM!</v>
      </c>
      <c r="C930" s="102">
        <f t="shared" si="89"/>
        <v>0</v>
      </c>
      <c r="D930" s="102" t="e">
        <f t="shared" si="84"/>
        <v>#NUM!</v>
      </c>
      <c r="E930" s="102">
        <f t="shared" si="85"/>
        <v>0</v>
      </c>
      <c r="F930" s="102" t="e">
        <f t="shared" si="86"/>
        <v>#NUM!</v>
      </c>
      <c r="G930" s="102">
        <f t="shared" si="87"/>
        <v>0</v>
      </c>
    </row>
    <row r="931" spans="1:7">
      <c r="A931" s="102">
        <v>924</v>
      </c>
      <c r="B931" s="102" t="e">
        <f t="shared" si="88"/>
        <v>#NUM!</v>
      </c>
      <c r="C931" s="102">
        <f t="shared" si="89"/>
        <v>0</v>
      </c>
      <c r="D931" s="102" t="e">
        <f t="shared" si="84"/>
        <v>#NUM!</v>
      </c>
      <c r="E931" s="102">
        <f t="shared" si="85"/>
        <v>0</v>
      </c>
      <c r="F931" s="102" t="e">
        <f t="shared" si="86"/>
        <v>#NUM!</v>
      </c>
      <c r="G931" s="102">
        <f t="shared" si="87"/>
        <v>0</v>
      </c>
    </row>
    <row r="932" spans="1:7">
      <c r="A932" s="102">
        <v>925</v>
      </c>
      <c r="B932" s="102" t="e">
        <f t="shared" si="88"/>
        <v>#NUM!</v>
      </c>
      <c r="C932" s="102">
        <f t="shared" si="89"/>
        <v>0</v>
      </c>
      <c r="D932" s="102" t="e">
        <f t="shared" si="84"/>
        <v>#NUM!</v>
      </c>
      <c r="E932" s="102">
        <f t="shared" si="85"/>
        <v>0</v>
      </c>
      <c r="F932" s="102" t="e">
        <f t="shared" si="86"/>
        <v>#NUM!</v>
      </c>
      <c r="G932" s="102">
        <f t="shared" si="87"/>
        <v>0</v>
      </c>
    </row>
    <row r="933" spans="1:7">
      <c r="A933" s="102">
        <v>926</v>
      </c>
      <c r="B933" s="102" t="e">
        <f t="shared" si="88"/>
        <v>#NUM!</v>
      </c>
      <c r="C933" s="102">
        <f t="shared" si="89"/>
        <v>0</v>
      </c>
      <c r="D933" s="102" t="e">
        <f t="shared" si="84"/>
        <v>#NUM!</v>
      </c>
      <c r="E933" s="102">
        <f t="shared" si="85"/>
        <v>0</v>
      </c>
      <c r="F933" s="102" t="e">
        <f t="shared" si="86"/>
        <v>#NUM!</v>
      </c>
      <c r="G933" s="102">
        <f t="shared" si="87"/>
        <v>0</v>
      </c>
    </row>
    <row r="934" spans="1:7">
      <c r="A934" s="102">
        <v>927</v>
      </c>
      <c r="B934" s="102" t="e">
        <f t="shared" si="88"/>
        <v>#NUM!</v>
      </c>
      <c r="C934" s="102">
        <f t="shared" si="89"/>
        <v>0</v>
      </c>
      <c r="D934" s="102" t="e">
        <f t="shared" si="84"/>
        <v>#NUM!</v>
      </c>
      <c r="E934" s="102">
        <f t="shared" si="85"/>
        <v>0</v>
      </c>
      <c r="F934" s="102" t="e">
        <f t="shared" si="86"/>
        <v>#NUM!</v>
      </c>
      <c r="G934" s="102">
        <f t="shared" si="87"/>
        <v>0</v>
      </c>
    </row>
    <row r="935" spans="1:7">
      <c r="A935" s="102">
        <v>928</v>
      </c>
      <c r="B935" s="102" t="e">
        <f t="shared" si="88"/>
        <v>#NUM!</v>
      </c>
      <c r="C935" s="102">
        <f t="shared" si="89"/>
        <v>0</v>
      </c>
      <c r="D935" s="102" t="e">
        <f t="shared" si="84"/>
        <v>#NUM!</v>
      </c>
      <c r="E935" s="102">
        <f t="shared" si="85"/>
        <v>0</v>
      </c>
      <c r="F935" s="102" t="e">
        <f t="shared" si="86"/>
        <v>#NUM!</v>
      </c>
      <c r="G935" s="102">
        <f t="shared" si="87"/>
        <v>0</v>
      </c>
    </row>
    <row r="936" spans="1:7">
      <c r="A936" s="102">
        <v>929</v>
      </c>
      <c r="B936" s="102" t="e">
        <f t="shared" si="88"/>
        <v>#NUM!</v>
      </c>
      <c r="C936" s="102">
        <f t="shared" si="89"/>
        <v>0</v>
      </c>
      <c r="D936" s="102" t="e">
        <f t="shared" si="84"/>
        <v>#NUM!</v>
      </c>
      <c r="E936" s="102">
        <f t="shared" si="85"/>
        <v>0</v>
      </c>
      <c r="F936" s="102" t="e">
        <f t="shared" si="86"/>
        <v>#NUM!</v>
      </c>
      <c r="G936" s="102">
        <f t="shared" si="87"/>
        <v>0</v>
      </c>
    </row>
    <row r="937" spans="1:7">
      <c r="A937" s="102">
        <v>930</v>
      </c>
      <c r="B937" s="102" t="e">
        <f t="shared" si="88"/>
        <v>#NUM!</v>
      </c>
      <c r="C937" s="102">
        <f t="shared" si="89"/>
        <v>0</v>
      </c>
      <c r="D937" s="102" t="e">
        <f t="shared" si="84"/>
        <v>#NUM!</v>
      </c>
      <c r="E937" s="102">
        <f t="shared" si="85"/>
        <v>0</v>
      </c>
      <c r="F937" s="102" t="e">
        <f t="shared" si="86"/>
        <v>#NUM!</v>
      </c>
      <c r="G937" s="102">
        <f t="shared" si="87"/>
        <v>0</v>
      </c>
    </row>
    <row r="938" spans="1:7">
      <c r="A938" s="102">
        <v>931</v>
      </c>
      <c r="B938" s="102" t="e">
        <f t="shared" si="88"/>
        <v>#NUM!</v>
      </c>
      <c r="C938" s="102">
        <f t="shared" si="89"/>
        <v>0</v>
      </c>
      <c r="D938" s="102" t="e">
        <f t="shared" si="84"/>
        <v>#NUM!</v>
      </c>
      <c r="E938" s="102">
        <f t="shared" si="85"/>
        <v>0</v>
      </c>
      <c r="F938" s="102" t="e">
        <f t="shared" si="86"/>
        <v>#NUM!</v>
      </c>
      <c r="G938" s="102">
        <f t="shared" si="87"/>
        <v>0</v>
      </c>
    </row>
    <row r="939" spans="1:7">
      <c r="A939" s="102">
        <v>932</v>
      </c>
      <c r="B939" s="102" t="e">
        <f t="shared" si="88"/>
        <v>#NUM!</v>
      </c>
      <c r="C939" s="102">
        <f t="shared" si="89"/>
        <v>0</v>
      </c>
      <c r="D939" s="102" t="e">
        <f t="shared" si="84"/>
        <v>#NUM!</v>
      </c>
      <c r="E939" s="102">
        <f t="shared" si="85"/>
        <v>0</v>
      </c>
      <c r="F939" s="102" t="e">
        <f t="shared" si="86"/>
        <v>#NUM!</v>
      </c>
      <c r="G939" s="102">
        <f t="shared" si="87"/>
        <v>0</v>
      </c>
    </row>
    <row r="940" spans="1:7">
      <c r="A940" s="102">
        <v>933</v>
      </c>
      <c r="B940" s="102" t="e">
        <f t="shared" si="88"/>
        <v>#NUM!</v>
      </c>
      <c r="C940" s="102">
        <f t="shared" si="89"/>
        <v>0</v>
      </c>
      <c r="D940" s="102" t="e">
        <f t="shared" si="84"/>
        <v>#NUM!</v>
      </c>
      <c r="E940" s="102">
        <f t="shared" si="85"/>
        <v>0</v>
      </c>
      <c r="F940" s="102" t="e">
        <f t="shared" si="86"/>
        <v>#NUM!</v>
      </c>
      <c r="G940" s="102">
        <f t="shared" si="87"/>
        <v>0</v>
      </c>
    </row>
    <row r="941" spans="1:7">
      <c r="A941" s="102">
        <v>934</v>
      </c>
      <c r="B941" s="102" t="e">
        <f t="shared" si="88"/>
        <v>#NUM!</v>
      </c>
      <c r="C941" s="102">
        <f t="shared" si="89"/>
        <v>0</v>
      </c>
      <c r="D941" s="102" t="e">
        <f t="shared" si="84"/>
        <v>#NUM!</v>
      </c>
      <c r="E941" s="102">
        <f t="shared" si="85"/>
        <v>0</v>
      </c>
      <c r="F941" s="102" t="e">
        <f t="shared" si="86"/>
        <v>#NUM!</v>
      </c>
      <c r="G941" s="102">
        <f t="shared" si="87"/>
        <v>0</v>
      </c>
    </row>
    <row r="942" spans="1:7">
      <c r="A942" s="102">
        <v>935</v>
      </c>
      <c r="B942" s="102" t="e">
        <f t="shared" si="88"/>
        <v>#NUM!</v>
      </c>
      <c r="C942" s="102">
        <f t="shared" si="89"/>
        <v>0</v>
      </c>
      <c r="D942" s="102" t="e">
        <f t="shared" si="84"/>
        <v>#NUM!</v>
      </c>
      <c r="E942" s="102">
        <f t="shared" si="85"/>
        <v>0</v>
      </c>
      <c r="F942" s="102" t="e">
        <f t="shared" si="86"/>
        <v>#NUM!</v>
      </c>
      <c r="G942" s="102">
        <f t="shared" si="87"/>
        <v>0</v>
      </c>
    </row>
    <row r="943" spans="1:7">
      <c r="A943" s="102">
        <v>936</v>
      </c>
      <c r="B943" s="102" t="e">
        <f t="shared" si="88"/>
        <v>#NUM!</v>
      </c>
      <c r="C943" s="102">
        <f t="shared" si="89"/>
        <v>0</v>
      </c>
      <c r="D943" s="102" t="e">
        <f t="shared" si="84"/>
        <v>#NUM!</v>
      </c>
      <c r="E943" s="102">
        <f t="shared" si="85"/>
        <v>0</v>
      </c>
      <c r="F943" s="102" t="e">
        <f t="shared" si="86"/>
        <v>#NUM!</v>
      </c>
      <c r="G943" s="102">
        <f t="shared" si="87"/>
        <v>0</v>
      </c>
    </row>
    <row r="944" spans="1:7">
      <c r="A944" s="102">
        <v>937</v>
      </c>
      <c r="B944" s="102" t="e">
        <f t="shared" si="88"/>
        <v>#NUM!</v>
      </c>
      <c r="C944" s="102">
        <f t="shared" si="89"/>
        <v>0</v>
      </c>
      <c r="D944" s="102" t="e">
        <f t="shared" si="84"/>
        <v>#NUM!</v>
      </c>
      <c r="E944" s="102">
        <f t="shared" si="85"/>
        <v>0</v>
      </c>
      <c r="F944" s="102" t="e">
        <f t="shared" si="86"/>
        <v>#NUM!</v>
      </c>
      <c r="G944" s="102">
        <f t="shared" si="87"/>
        <v>0</v>
      </c>
    </row>
    <row r="945" spans="1:7">
      <c r="A945" s="102">
        <v>938</v>
      </c>
      <c r="B945" s="102" t="e">
        <f t="shared" si="88"/>
        <v>#NUM!</v>
      </c>
      <c r="C945" s="102">
        <f t="shared" si="89"/>
        <v>0</v>
      </c>
      <c r="D945" s="102" t="e">
        <f t="shared" si="84"/>
        <v>#NUM!</v>
      </c>
      <c r="E945" s="102">
        <f t="shared" si="85"/>
        <v>0</v>
      </c>
      <c r="F945" s="102" t="e">
        <f t="shared" si="86"/>
        <v>#NUM!</v>
      </c>
      <c r="G945" s="102">
        <f t="shared" si="87"/>
        <v>0</v>
      </c>
    </row>
    <row r="946" spans="1:7">
      <c r="A946" s="102">
        <v>939</v>
      </c>
      <c r="B946" s="102" t="e">
        <f t="shared" si="88"/>
        <v>#NUM!</v>
      </c>
      <c r="C946" s="102">
        <f t="shared" si="89"/>
        <v>0</v>
      </c>
      <c r="D946" s="102" t="e">
        <f t="shared" si="84"/>
        <v>#NUM!</v>
      </c>
      <c r="E946" s="102">
        <f t="shared" si="85"/>
        <v>0</v>
      </c>
      <c r="F946" s="102" t="e">
        <f t="shared" si="86"/>
        <v>#NUM!</v>
      </c>
      <c r="G946" s="102">
        <f t="shared" si="87"/>
        <v>0</v>
      </c>
    </row>
    <row r="947" spans="1:7">
      <c r="A947" s="102">
        <v>940</v>
      </c>
      <c r="B947" s="102" t="e">
        <f t="shared" si="88"/>
        <v>#NUM!</v>
      </c>
      <c r="C947" s="102">
        <f t="shared" si="89"/>
        <v>0</v>
      </c>
      <c r="D947" s="102" t="e">
        <f t="shared" si="84"/>
        <v>#NUM!</v>
      </c>
      <c r="E947" s="102">
        <f t="shared" si="85"/>
        <v>0</v>
      </c>
      <c r="F947" s="102" t="e">
        <f t="shared" si="86"/>
        <v>#NUM!</v>
      </c>
      <c r="G947" s="102">
        <f t="shared" si="87"/>
        <v>0</v>
      </c>
    </row>
    <row r="948" spans="1:7">
      <c r="A948" s="102">
        <v>941</v>
      </c>
      <c r="B948" s="102" t="e">
        <f t="shared" si="88"/>
        <v>#NUM!</v>
      </c>
      <c r="C948" s="102">
        <f t="shared" si="89"/>
        <v>0</v>
      </c>
      <c r="D948" s="102" t="e">
        <f t="shared" si="84"/>
        <v>#NUM!</v>
      </c>
      <c r="E948" s="102">
        <f t="shared" si="85"/>
        <v>0</v>
      </c>
      <c r="F948" s="102" t="e">
        <f t="shared" si="86"/>
        <v>#NUM!</v>
      </c>
      <c r="G948" s="102">
        <f t="shared" si="87"/>
        <v>0</v>
      </c>
    </row>
    <row r="949" spans="1:7">
      <c r="A949" s="102">
        <v>942</v>
      </c>
      <c r="B949" s="102" t="e">
        <f t="shared" si="88"/>
        <v>#NUM!</v>
      </c>
      <c r="C949" s="102">
        <f t="shared" si="89"/>
        <v>0</v>
      </c>
      <c r="D949" s="102" t="e">
        <f t="shared" si="84"/>
        <v>#NUM!</v>
      </c>
      <c r="E949" s="102">
        <f t="shared" si="85"/>
        <v>0</v>
      </c>
      <c r="F949" s="102" t="e">
        <f t="shared" si="86"/>
        <v>#NUM!</v>
      </c>
      <c r="G949" s="102">
        <f t="shared" si="87"/>
        <v>0</v>
      </c>
    </row>
    <row r="950" spans="1:7">
      <c r="A950" s="102">
        <v>943</v>
      </c>
      <c r="B950" s="102" t="e">
        <f t="shared" si="88"/>
        <v>#NUM!</v>
      </c>
      <c r="C950" s="102">
        <f t="shared" si="89"/>
        <v>0</v>
      </c>
      <c r="D950" s="102" t="e">
        <f t="shared" si="84"/>
        <v>#NUM!</v>
      </c>
      <c r="E950" s="102">
        <f t="shared" si="85"/>
        <v>0</v>
      </c>
      <c r="F950" s="102" t="e">
        <f t="shared" si="86"/>
        <v>#NUM!</v>
      </c>
      <c r="G950" s="102">
        <f t="shared" si="87"/>
        <v>0</v>
      </c>
    </row>
    <row r="951" spans="1:7">
      <c r="A951" s="102">
        <v>944</v>
      </c>
      <c r="B951" s="102" t="e">
        <f t="shared" si="88"/>
        <v>#NUM!</v>
      </c>
      <c r="C951" s="102">
        <f t="shared" si="89"/>
        <v>0</v>
      </c>
      <c r="D951" s="102" t="e">
        <f t="shared" si="84"/>
        <v>#NUM!</v>
      </c>
      <c r="E951" s="102">
        <f t="shared" si="85"/>
        <v>0</v>
      </c>
      <c r="F951" s="102" t="e">
        <f t="shared" si="86"/>
        <v>#NUM!</v>
      </c>
      <c r="G951" s="102">
        <f t="shared" si="87"/>
        <v>0</v>
      </c>
    </row>
    <row r="952" spans="1:7">
      <c r="A952" s="102">
        <v>945</v>
      </c>
      <c r="B952" s="102" t="e">
        <f t="shared" si="88"/>
        <v>#NUM!</v>
      </c>
      <c r="C952" s="102">
        <f t="shared" si="89"/>
        <v>0</v>
      </c>
      <c r="D952" s="102" t="e">
        <f t="shared" si="84"/>
        <v>#NUM!</v>
      </c>
      <c r="E952" s="102">
        <f t="shared" si="85"/>
        <v>0</v>
      </c>
      <c r="F952" s="102" t="e">
        <f t="shared" si="86"/>
        <v>#NUM!</v>
      </c>
      <c r="G952" s="102">
        <f t="shared" si="87"/>
        <v>0</v>
      </c>
    </row>
    <row r="953" spans="1:7">
      <c r="A953" s="102">
        <v>946</v>
      </c>
      <c r="B953" s="102" t="e">
        <f t="shared" si="88"/>
        <v>#NUM!</v>
      </c>
      <c r="C953" s="102">
        <f t="shared" si="89"/>
        <v>0</v>
      </c>
      <c r="D953" s="102" t="e">
        <f t="shared" si="84"/>
        <v>#NUM!</v>
      </c>
      <c r="E953" s="102">
        <f t="shared" si="85"/>
        <v>0</v>
      </c>
      <c r="F953" s="102" t="e">
        <f t="shared" si="86"/>
        <v>#NUM!</v>
      </c>
      <c r="G953" s="102">
        <f t="shared" si="87"/>
        <v>0</v>
      </c>
    </row>
    <row r="954" spans="1:7">
      <c r="A954" s="102">
        <v>947</v>
      </c>
      <c r="B954" s="102" t="e">
        <f t="shared" si="88"/>
        <v>#NUM!</v>
      </c>
      <c r="C954" s="102">
        <f t="shared" si="89"/>
        <v>0</v>
      </c>
      <c r="D954" s="102" t="e">
        <f t="shared" si="84"/>
        <v>#NUM!</v>
      </c>
      <c r="E954" s="102">
        <f t="shared" si="85"/>
        <v>0</v>
      </c>
      <c r="F954" s="102" t="e">
        <f t="shared" si="86"/>
        <v>#NUM!</v>
      </c>
      <c r="G954" s="102">
        <f t="shared" si="87"/>
        <v>0</v>
      </c>
    </row>
    <row r="955" spans="1:7">
      <c r="A955" s="102">
        <v>948</v>
      </c>
      <c r="B955" s="102" t="e">
        <f t="shared" si="88"/>
        <v>#NUM!</v>
      </c>
      <c r="C955" s="102">
        <f t="shared" si="89"/>
        <v>0</v>
      </c>
      <c r="D955" s="102" t="e">
        <f t="shared" si="84"/>
        <v>#NUM!</v>
      </c>
      <c r="E955" s="102">
        <f t="shared" si="85"/>
        <v>0</v>
      </c>
      <c r="F955" s="102" t="e">
        <f t="shared" si="86"/>
        <v>#NUM!</v>
      </c>
      <c r="G955" s="102">
        <f t="shared" si="87"/>
        <v>0</v>
      </c>
    </row>
    <row r="956" spans="1:7">
      <c r="A956" s="102">
        <v>949</v>
      </c>
      <c r="B956" s="102" t="e">
        <f t="shared" si="88"/>
        <v>#NUM!</v>
      </c>
      <c r="C956" s="102">
        <f t="shared" si="89"/>
        <v>0</v>
      </c>
      <c r="D956" s="102" t="e">
        <f t="shared" si="84"/>
        <v>#NUM!</v>
      </c>
      <c r="E956" s="102">
        <f t="shared" si="85"/>
        <v>0</v>
      </c>
      <c r="F956" s="102" t="e">
        <f t="shared" si="86"/>
        <v>#NUM!</v>
      </c>
      <c r="G956" s="102">
        <f t="shared" si="87"/>
        <v>0</v>
      </c>
    </row>
    <row r="957" spans="1:7">
      <c r="A957" s="102">
        <v>950</v>
      </c>
      <c r="B957" s="102" t="e">
        <f t="shared" si="88"/>
        <v>#NUM!</v>
      </c>
      <c r="C957" s="102">
        <f t="shared" si="89"/>
        <v>0</v>
      </c>
      <c r="D957" s="102" t="e">
        <f t="shared" si="84"/>
        <v>#NUM!</v>
      </c>
      <c r="E957" s="102">
        <f t="shared" si="85"/>
        <v>0</v>
      </c>
      <c r="F957" s="102" t="e">
        <f t="shared" si="86"/>
        <v>#NUM!</v>
      </c>
      <c r="G957" s="102">
        <f t="shared" si="87"/>
        <v>0</v>
      </c>
    </row>
    <row r="958" spans="1:7">
      <c r="A958" s="102">
        <v>951</v>
      </c>
      <c r="B958" s="102" t="e">
        <f t="shared" si="88"/>
        <v>#NUM!</v>
      </c>
      <c r="C958" s="102">
        <f t="shared" si="89"/>
        <v>0</v>
      </c>
      <c r="D958" s="102" t="e">
        <f t="shared" si="84"/>
        <v>#NUM!</v>
      </c>
      <c r="E958" s="102">
        <f t="shared" si="85"/>
        <v>0</v>
      </c>
      <c r="F958" s="102" t="e">
        <f t="shared" si="86"/>
        <v>#NUM!</v>
      </c>
      <c r="G958" s="102">
        <f t="shared" si="87"/>
        <v>0</v>
      </c>
    </row>
    <row r="959" spans="1:7">
      <c r="A959" s="102">
        <v>952</v>
      </c>
      <c r="B959" s="102" t="e">
        <f t="shared" si="88"/>
        <v>#NUM!</v>
      </c>
      <c r="C959" s="102">
        <f t="shared" si="89"/>
        <v>0</v>
      </c>
      <c r="D959" s="102" t="e">
        <f t="shared" si="84"/>
        <v>#NUM!</v>
      </c>
      <c r="E959" s="102">
        <f t="shared" si="85"/>
        <v>0</v>
      </c>
      <c r="F959" s="102" t="e">
        <f t="shared" si="86"/>
        <v>#NUM!</v>
      </c>
      <c r="G959" s="102">
        <f t="shared" si="87"/>
        <v>0</v>
      </c>
    </row>
    <row r="960" spans="1:7">
      <c r="A960" s="102">
        <v>953</v>
      </c>
      <c r="B960" s="102" t="e">
        <f t="shared" si="88"/>
        <v>#NUM!</v>
      </c>
      <c r="C960" s="102">
        <f t="shared" si="89"/>
        <v>0</v>
      </c>
      <c r="D960" s="102" t="e">
        <f t="shared" si="84"/>
        <v>#NUM!</v>
      </c>
      <c r="E960" s="102">
        <f t="shared" si="85"/>
        <v>0</v>
      </c>
      <c r="F960" s="102" t="e">
        <f t="shared" si="86"/>
        <v>#NUM!</v>
      </c>
      <c r="G960" s="102">
        <f t="shared" si="87"/>
        <v>0</v>
      </c>
    </row>
    <row r="961" spans="1:7">
      <c r="A961" s="102">
        <v>954</v>
      </c>
      <c r="B961" s="102" t="e">
        <f t="shared" si="88"/>
        <v>#NUM!</v>
      </c>
      <c r="C961" s="102">
        <f t="shared" si="89"/>
        <v>0</v>
      </c>
      <c r="D961" s="102" t="e">
        <f t="shared" si="84"/>
        <v>#NUM!</v>
      </c>
      <c r="E961" s="102">
        <f t="shared" si="85"/>
        <v>0</v>
      </c>
      <c r="F961" s="102" t="e">
        <f t="shared" si="86"/>
        <v>#NUM!</v>
      </c>
      <c r="G961" s="102">
        <f t="shared" si="87"/>
        <v>0</v>
      </c>
    </row>
    <row r="962" spans="1:7">
      <c r="A962" s="102">
        <v>955</v>
      </c>
      <c r="B962" s="102" t="e">
        <f t="shared" si="88"/>
        <v>#NUM!</v>
      </c>
      <c r="C962" s="102">
        <f t="shared" si="89"/>
        <v>0</v>
      </c>
      <c r="D962" s="102" t="e">
        <f t="shared" si="84"/>
        <v>#NUM!</v>
      </c>
      <c r="E962" s="102">
        <f t="shared" si="85"/>
        <v>0</v>
      </c>
      <c r="F962" s="102" t="e">
        <f t="shared" si="86"/>
        <v>#NUM!</v>
      </c>
      <c r="G962" s="102">
        <f t="shared" si="87"/>
        <v>0</v>
      </c>
    </row>
    <row r="963" spans="1:7">
      <c r="A963" s="102">
        <v>956</v>
      </c>
      <c r="B963" s="102" t="e">
        <f t="shared" si="88"/>
        <v>#NUM!</v>
      </c>
      <c r="C963" s="102">
        <f t="shared" si="89"/>
        <v>0</v>
      </c>
      <c r="D963" s="102" t="e">
        <f t="shared" si="84"/>
        <v>#NUM!</v>
      </c>
      <c r="E963" s="102">
        <f t="shared" si="85"/>
        <v>0</v>
      </c>
      <c r="F963" s="102" t="e">
        <f t="shared" si="86"/>
        <v>#NUM!</v>
      </c>
      <c r="G963" s="102">
        <f t="shared" si="87"/>
        <v>0</v>
      </c>
    </row>
    <row r="964" spans="1:7">
      <c r="A964" s="102">
        <v>957</v>
      </c>
      <c r="B964" s="102" t="e">
        <f t="shared" si="88"/>
        <v>#NUM!</v>
      </c>
      <c r="C964" s="102">
        <f t="shared" si="89"/>
        <v>0</v>
      </c>
      <c r="D964" s="102" t="e">
        <f t="shared" si="84"/>
        <v>#NUM!</v>
      </c>
      <c r="E964" s="102">
        <f t="shared" si="85"/>
        <v>0</v>
      </c>
      <c r="F964" s="102" t="e">
        <f t="shared" si="86"/>
        <v>#NUM!</v>
      </c>
      <c r="G964" s="102">
        <f t="shared" si="87"/>
        <v>0</v>
      </c>
    </row>
    <row r="965" spans="1:7">
      <c r="A965" s="102">
        <v>958</v>
      </c>
      <c r="B965" s="102" t="e">
        <f t="shared" si="88"/>
        <v>#NUM!</v>
      </c>
      <c r="C965" s="102">
        <f t="shared" si="89"/>
        <v>0</v>
      </c>
      <c r="D965" s="102" t="e">
        <f t="shared" si="84"/>
        <v>#NUM!</v>
      </c>
      <c r="E965" s="102">
        <f t="shared" si="85"/>
        <v>0</v>
      </c>
      <c r="F965" s="102" t="e">
        <f t="shared" si="86"/>
        <v>#NUM!</v>
      </c>
      <c r="G965" s="102">
        <f t="shared" si="87"/>
        <v>0</v>
      </c>
    </row>
    <row r="966" spans="1:7">
      <c r="A966" s="102">
        <v>959</v>
      </c>
      <c r="B966" s="102" t="e">
        <f t="shared" si="88"/>
        <v>#NUM!</v>
      </c>
      <c r="C966" s="102">
        <f t="shared" si="89"/>
        <v>0</v>
      </c>
      <c r="D966" s="102" t="e">
        <f t="shared" si="84"/>
        <v>#NUM!</v>
      </c>
      <c r="E966" s="102">
        <f t="shared" si="85"/>
        <v>0</v>
      </c>
      <c r="F966" s="102" t="e">
        <f t="shared" si="86"/>
        <v>#NUM!</v>
      </c>
      <c r="G966" s="102">
        <f t="shared" si="87"/>
        <v>0</v>
      </c>
    </row>
    <row r="967" spans="1:7">
      <c r="A967" s="102">
        <v>960</v>
      </c>
      <c r="B967" s="102" t="e">
        <f t="shared" si="88"/>
        <v>#NUM!</v>
      </c>
      <c r="C967" s="102">
        <f t="shared" si="89"/>
        <v>0</v>
      </c>
      <c r="D967" s="102" t="e">
        <f t="shared" ref="D967:D1007" si="90">IF(D$5,BINOMDIST($A967,$A$2,D$4/100,FALSE),#N/A)</f>
        <v>#NUM!</v>
      </c>
      <c r="E967" s="102">
        <f t="shared" ref="E967:E1007" si="91">IF(E$5,NORMDIST($A967,$A$2*D$4/100,SQRT($A$2*D$4/100*(1-D$4/100)),FALSE),#N/A)</f>
        <v>0</v>
      </c>
      <c r="F967" s="102" t="e">
        <f t="shared" ref="F967:F1007" si="92">IF(F$5,BINOMDIST($A967,$A$2,F$4/100,FALSE),#N/A)</f>
        <v>#NUM!</v>
      </c>
      <c r="G967" s="102">
        <f t="shared" ref="G967:G1007" si="93">IF(G$5,NORMDIST($A967,$A$2*F$4/100,SQRT($A$2*F$4/100*(1-F$4/100)),FALSE),#N/A)</f>
        <v>0</v>
      </c>
    </row>
    <row r="968" spans="1:7">
      <c r="A968" s="102">
        <v>961</v>
      </c>
      <c r="B968" s="102" t="e">
        <f t="shared" ref="B968:B1007" si="94">IF(B$5,BINOMDIST($A968,$A$2,B$4/100,FALSE),#N/A)</f>
        <v>#NUM!</v>
      </c>
      <c r="C968" s="102">
        <f t="shared" ref="C968:C1007" si="95">IF(C$5,NORMDIST($A968,$A$2*B$4/100,SQRT($A$2*B$4/100*(1-B$4/100)),FALSE),#N/A)</f>
        <v>0</v>
      </c>
      <c r="D968" s="102" t="e">
        <f t="shared" si="90"/>
        <v>#NUM!</v>
      </c>
      <c r="E968" s="102">
        <f t="shared" si="91"/>
        <v>0</v>
      </c>
      <c r="F968" s="102" t="e">
        <f t="shared" si="92"/>
        <v>#NUM!</v>
      </c>
      <c r="G968" s="102">
        <f t="shared" si="93"/>
        <v>0</v>
      </c>
    </row>
    <row r="969" spans="1:7">
      <c r="A969" s="102">
        <v>962</v>
      </c>
      <c r="B969" s="102" t="e">
        <f t="shared" si="94"/>
        <v>#NUM!</v>
      </c>
      <c r="C969" s="102">
        <f t="shared" si="95"/>
        <v>0</v>
      </c>
      <c r="D969" s="102" t="e">
        <f t="shared" si="90"/>
        <v>#NUM!</v>
      </c>
      <c r="E969" s="102">
        <f t="shared" si="91"/>
        <v>0</v>
      </c>
      <c r="F969" s="102" t="e">
        <f t="shared" si="92"/>
        <v>#NUM!</v>
      </c>
      <c r="G969" s="102">
        <f t="shared" si="93"/>
        <v>0</v>
      </c>
    </row>
    <row r="970" spans="1:7">
      <c r="A970" s="102">
        <v>963</v>
      </c>
      <c r="B970" s="102" t="e">
        <f t="shared" si="94"/>
        <v>#NUM!</v>
      </c>
      <c r="C970" s="102">
        <f t="shared" si="95"/>
        <v>0</v>
      </c>
      <c r="D970" s="102" t="e">
        <f t="shared" si="90"/>
        <v>#NUM!</v>
      </c>
      <c r="E970" s="102">
        <f t="shared" si="91"/>
        <v>0</v>
      </c>
      <c r="F970" s="102" t="e">
        <f t="shared" si="92"/>
        <v>#NUM!</v>
      </c>
      <c r="G970" s="102">
        <f t="shared" si="93"/>
        <v>0</v>
      </c>
    </row>
    <row r="971" spans="1:7">
      <c r="A971" s="102">
        <v>964</v>
      </c>
      <c r="B971" s="102" t="e">
        <f t="shared" si="94"/>
        <v>#NUM!</v>
      </c>
      <c r="C971" s="102">
        <f t="shared" si="95"/>
        <v>0</v>
      </c>
      <c r="D971" s="102" t="e">
        <f t="shared" si="90"/>
        <v>#NUM!</v>
      </c>
      <c r="E971" s="102">
        <f t="shared" si="91"/>
        <v>0</v>
      </c>
      <c r="F971" s="102" t="e">
        <f t="shared" si="92"/>
        <v>#NUM!</v>
      </c>
      <c r="G971" s="102">
        <f t="shared" si="93"/>
        <v>0</v>
      </c>
    </row>
    <row r="972" spans="1:7">
      <c r="A972" s="102">
        <v>965</v>
      </c>
      <c r="B972" s="102" t="e">
        <f t="shared" si="94"/>
        <v>#NUM!</v>
      </c>
      <c r="C972" s="102">
        <f t="shared" si="95"/>
        <v>0</v>
      </c>
      <c r="D972" s="102" t="e">
        <f t="shared" si="90"/>
        <v>#NUM!</v>
      </c>
      <c r="E972" s="102">
        <f t="shared" si="91"/>
        <v>0</v>
      </c>
      <c r="F972" s="102" t="e">
        <f t="shared" si="92"/>
        <v>#NUM!</v>
      </c>
      <c r="G972" s="102">
        <f t="shared" si="93"/>
        <v>0</v>
      </c>
    </row>
    <row r="973" spans="1:7">
      <c r="A973" s="102">
        <v>966</v>
      </c>
      <c r="B973" s="102" t="e">
        <f t="shared" si="94"/>
        <v>#NUM!</v>
      </c>
      <c r="C973" s="102">
        <f t="shared" si="95"/>
        <v>0</v>
      </c>
      <c r="D973" s="102" t="e">
        <f t="shared" si="90"/>
        <v>#NUM!</v>
      </c>
      <c r="E973" s="102">
        <f t="shared" si="91"/>
        <v>0</v>
      </c>
      <c r="F973" s="102" t="e">
        <f t="shared" si="92"/>
        <v>#NUM!</v>
      </c>
      <c r="G973" s="102">
        <f t="shared" si="93"/>
        <v>0</v>
      </c>
    </row>
    <row r="974" spans="1:7">
      <c r="A974" s="102">
        <v>967</v>
      </c>
      <c r="B974" s="102" t="e">
        <f t="shared" si="94"/>
        <v>#NUM!</v>
      </c>
      <c r="C974" s="102">
        <f t="shared" si="95"/>
        <v>0</v>
      </c>
      <c r="D974" s="102" t="e">
        <f t="shared" si="90"/>
        <v>#NUM!</v>
      </c>
      <c r="E974" s="102">
        <f t="shared" si="91"/>
        <v>0</v>
      </c>
      <c r="F974" s="102" t="e">
        <f t="shared" si="92"/>
        <v>#NUM!</v>
      </c>
      <c r="G974" s="102">
        <f t="shared" si="93"/>
        <v>0</v>
      </c>
    </row>
    <row r="975" spans="1:7">
      <c r="A975" s="102">
        <v>968</v>
      </c>
      <c r="B975" s="102" t="e">
        <f t="shared" si="94"/>
        <v>#NUM!</v>
      </c>
      <c r="C975" s="102">
        <f t="shared" si="95"/>
        <v>0</v>
      </c>
      <c r="D975" s="102" t="e">
        <f t="shared" si="90"/>
        <v>#NUM!</v>
      </c>
      <c r="E975" s="102">
        <f t="shared" si="91"/>
        <v>0</v>
      </c>
      <c r="F975" s="102" t="e">
        <f t="shared" si="92"/>
        <v>#NUM!</v>
      </c>
      <c r="G975" s="102">
        <f t="shared" si="93"/>
        <v>0</v>
      </c>
    </row>
    <row r="976" spans="1:7">
      <c r="A976" s="102">
        <v>969</v>
      </c>
      <c r="B976" s="102" t="e">
        <f t="shared" si="94"/>
        <v>#NUM!</v>
      </c>
      <c r="C976" s="102">
        <f t="shared" si="95"/>
        <v>0</v>
      </c>
      <c r="D976" s="102" t="e">
        <f t="shared" si="90"/>
        <v>#NUM!</v>
      </c>
      <c r="E976" s="102">
        <f t="shared" si="91"/>
        <v>0</v>
      </c>
      <c r="F976" s="102" t="e">
        <f t="shared" si="92"/>
        <v>#NUM!</v>
      </c>
      <c r="G976" s="102">
        <f t="shared" si="93"/>
        <v>0</v>
      </c>
    </row>
    <row r="977" spans="1:7">
      <c r="A977" s="102">
        <v>970</v>
      </c>
      <c r="B977" s="102" t="e">
        <f t="shared" si="94"/>
        <v>#NUM!</v>
      </c>
      <c r="C977" s="102">
        <f t="shared" si="95"/>
        <v>0</v>
      </c>
      <c r="D977" s="102" t="e">
        <f t="shared" si="90"/>
        <v>#NUM!</v>
      </c>
      <c r="E977" s="102">
        <f t="shared" si="91"/>
        <v>0</v>
      </c>
      <c r="F977" s="102" t="e">
        <f t="shared" si="92"/>
        <v>#NUM!</v>
      </c>
      <c r="G977" s="102">
        <f t="shared" si="93"/>
        <v>0</v>
      </c>
    </row>
    <row r="978" spans="1:7">
      <c r="A978" s="102">
        <v>971</v>
      </c>
      <c r="B978" s="102" t="e">
        <f t="shared" si="94"/>
        <v>#NUM!</v>
      </c>
      <c r="C978" s="102">
        <f t="shared" si="95"/>
        <v>0</v>
      </c>
      <c r="D978" s="102" t="e">
        <f t="shared" si="90"/>
        <v>#NUM!</v>
      </c>
      <c r="E978" s="102">
        <f t="shared" si="91"/>
        <v>0</v>
      </c>
      <c r="F978" s="102" t="e">
        <f t="shared" si="92"/>
        <v>#NUM!</v>
      </c>
      <c r="G978" s="102">
        <f t="shared" si="93"/>
        <v>0</v>
      </c>
    </row>
    <row r="979" spans="1:7">
      <c r="A979" s="102">
        <v>972</v>
      </c>
      <c r="B979" s="102" t="e">
        <f t="shared" si="94"/>
        <v>#NUM!</v>
      </c>
      <c r="C979" s="102">
        <f t="shared" si="95"/>
        <v>0</v>
      </c>
      <c r="D979" s="102" t="e">
        <f t="shared" si="90"/>
        <v>#NUM!</v>
      </c>
      <c r="E979" s="102">
        <f t="shared" si="91"/>
        <v>0</v>
      </c>
      <c r="F979" s="102" t="e">
        <f t="shared" si="92"/>
        <v>#NUM!</v>
      </c>
      <c r="G979" s="102">
        <f t="shared" si="93"/>
        <v>0</v>
      </c>
    </row>
    <row r="980" spans="1:7">
      <c r="A980" s="102">
        <v>973</v>
      </c>
      <c r="B980" s="102" t="e">
        <f t="shared" si="94"/>
        <v>#NUM!</v>
      </c>
      <c r="C980" s="102">
        <f t="shared" si="95"/>
        <v>0</v>
      </c>
      <c r="D980" s="102" t="e">
        <f t="shared" si="90"/>
        <v>#NUM!</v>
      </c>
      <c r="E980" s="102">
        <f t="shared" si="91"/>
        <v>0</v>
      </c>
      <c r="F980" s="102" t="e">
        <f t="shared" si="92"/>
        <v>#NUM!</v>
      </c>
      <c r="G980" s="102">
        <f t="shared" si="93"/>
        <v>0</v>
      </c>
    </row>
    <row r="981" spans="1:7">
      <c r="A981" s="102">
        <v>974</v>
      </c>
      <c r="B981" s="102" t="e">
        <f t="shared" si="94"/>
        <v>#NUM!</v>
      </c>
      <c r="C981" s="102">
        <f t="shared" si="95"/>
        <v>0</v>
      </c>
      <c r="D981" s="102" t="e">
        <f t="shared" si="90"/>
        <v>#NUM!</v>
      </c>
      <c r="E981" s="102">
        <f t="shared" si="91"/>
        <v>0</v>
      </c>
      <c r="F981" s="102" t="e">
        <f t="shared" si="92"/>
        <v>#NUM!</v>
      </c>
      <c r="G981" s="102">
        <f t="shared" si="93"/>
        <v>0</v>
      </c>
    </row>
    <row r="982" spans="1:7">
      <c r="A982" s="102">
        <v>975</v>
      </c>
      <c r="B982" s="102" t="e">
        <f t="shared" si="94"/>
        <v>#NUM!</v>
      </c>
      <c r="C982" s="102">
        <f t="shared" si="95"/>
        <v>0</v>
      </c>
      <c r="D982" s="102" t="e">
        <f t="shared" si="90"/>
        <v>#NUM!</v>
      </c>
      <c r="E982" s="102">
        <f t="shared" si="91"/>
        <v>0</v>
      </c>
      <c r="F982" s="102" t="e">
        <f t="shared" si="92"/>
        <v>#NUM!</v>
      </c>
      <c r="G982" s="102">
        <f t="shared" si="93"/>
        <v>0</v>
      </c>
    </row>
    <row r="983" spans="1:7">
      <c r="A983" s="102">
        <v>976</v>
      </c>
      <c r="B983" s="102" t="e">
        <f t="shared" si="94"/>
        <v>#NUM!</v>
      </c>
      <c r="C983" s="102">
        <f t="shared" si="95"/>
        <v>0</v>
      </c>
      <c r="D983" s="102" t="e">
        <f t="shared" si="90"/>
        <v>#NUM!</v>
      </c>
      <c r="E983" s="102">
        <f t="shared" si="91"/>
        <v>0</v>
      </c>
      <c r="F983" s="102" t="e">
        <f t="shared" si="92"/>
        <v>#NUM!</v>
      </c>
      <c r="G983" s="102">
        <f t="shared" si="93"/>
        <v>0</v>
      </c>
    </row>
    <row r="984" spans="1:7">
      <c r="A984" s="102">
        <v>977</v>
      </c>
      <c r="B984" s="102" t="e">
        <f t="shared" si="94"/>
        <v>#NUM!</v>
      </c>
      <c r="C984" s="102">
        <f t="shared" si="95"/>
        <v>0</v>
      </c>
      <c r="D984" s="102" t="e">
        <f t="shared" si="90"/>
        <v>#NUM!</v>
      </c>
      <c r="E984" s="102">
        <f t="shared" si="91"/>
        <v>0</v>
      </c>
      <c r="F984" s="102" t="e">
        <f t="shared" si="92"/>
        <v>#NUM!</v>
      </c>
      <c r="G984" s="102">
        <f t="shared" si="93"/>
        <v>0</v>
      </c>
    </row>
    <row r="985" spans="1:7">
      <c r="A985" s="102">
        <v>978</v>
      </c>
      <c r="B985" s="102" t="e">
        <f t="shared" si="94"/>
        <v>#NUM!</v>
      </c>
      <c r="C985" s="102">
        <f t="shared" si="95"/>
        <v>0</v>
      </c>
      <c r="D985" s="102" t="e">
        <f t="shared" si="90"/>
        <v>#NUM!</v>
      </c>
      <c r="E985" s="102">
        <f t="shared" si="91"/>
        <v>0</v>
      </c>
      <c r="F985" s="102" t="e">
        <f t="shared" si="92"/>
        <v>#NUM!</v>
      </c>
      <c r="G985" s="102">
        <f t="shared" si="93"/>
        <v>0</v>
      </c>
    </row>
    <row r="986" spans="1:7">
      <c r="A986" s="102">
        <v>979</v>
      </c>
      <c r="B986" s="102" t="e">
        <f t="shared" si="94"/>
        <v>#NUM!</v>
      </c>
      <c r="C986" s="102">
        <f t="shared" si="95"/>
        <v>0</v>
      </c>
      <c r="D986" s="102" t="e">
        <f t="shared" si="90"/>
        <v>#NUM!</v>
      </c>
      <c r="E986" s="102">
        <f t="shared" si="91"/>
        <v>0</v>
      </c>
      <c r="F986" s="102" t="e">
        <f t="shared" si="92"/>
        <v>#NUM!</v>
      </c>
      <c r="G986" s="102">
        <f t="shared" si="93"/>
        <v>0</v>
      </c>
    </row>
    <row r="987" spans="1:7">
      <c r="A987" s="102">
        <v>980</v>
      </c>
      <c r="B987" s="102" t="e">
        <f t="shared" si="94"/>
        <v>#NUM!</v>
      </c>
      <c r="C987" s="102">
        <f t="shared" si="95"/>
        <v>0</v>
      </c>
      <c r="D987" s="102" t="e">
        <f t="shared" si="90"/>
        <v>#NUM!</v>
      </c>
      <c r="E987" s="102">
        <f t="shared" si="91"/>
        <v>0</v>
      </c>
      <c r="F987" s="102" t="e">
        <f t="shared" si="92"/>
        <v>#NUM!</v>
      </c>
      <c r="G987" s="102">
        <f t="shared" si="93"/>
        <v>0</v>
      </c>
    </row>
    <row r="988" spans="1:7">
      <c r="A988" s="102">
        <v>981</v>
      </c>
      <c r="B988" s="102" t="e">
        <f t="shared" si="94"/>
        <v>#NUM!</v>
      </c>
      <c r="C988" s="102">
        <f t="shared" si="95"/>
        <v>0</v>
      </c>
      <c r="D988" s="102" t="e">
        <f t="shared" si="90"/>
        <v>#NUM!</v>
      </c>
      <c r="E988" s="102">
        <f t="shared" si="91"/>
        <v>0</v>
      </c>
      <c r="F988" s="102" t="e">
        <f t="shared" si="92"/>
        <v>#NUM!</v>
      </c>
      <c r="G988" s="102">
        <f t="shared" si="93"/>
        <v>0</v>
      </c>
    </row>
    <row r="989" spans="1:7">
      <c r="A989" s="102">
        <v>982</v>
      </c>
      <c r="B989" s="102" t="e">
        <f t="shared" si="94"/>
        <v>#NUM!</v>
      </c>
      <c r="C989" s="102">
        <f t="shared" si="95"/>
        <v>0</v>
      </c>
      <c r="D989" s="102" t="e">
        <f t="shared" si="90"/>
        <v>#NUM!</v>
      </c>
      <c r="E989" s="102">
        <f t="shared" si="91"/>
        <v>0</v>
      </c>
      <c r="F989" s="102" t="e">
        <f t="shared" si="92"/>
        <v>#NUM!</v>
      </c>
      <c r="G989" s="102">
        <f t="shared" si="93"/>
        <v>0</v>
      </c>
    </row>
    <row r="990" spans="1:7">
      <c r="A990" s="102">
        <v>983</v>
      </c>
      <c r="B990" s="102" t="e">
        <f t="shared" si="94"/>
        <v>#NUM!</v>
      </c>
      <c r="C990" s="102">
        <f t="shared" si="95"/>
        <v>0</v>
      </c>
      <c r="D990" s="102" t="e">
        <f t="shared" si="90"/>
        <v>#NUM!</v>
      </c>
      <c r="E990" s="102">
        <f t="shared" si="91"/>
        <v>0</v>
      </c>
      <c r="F990" s="102" t="e">
        <f t="shared" si="92"/>
        <v>#NUM!</v>
      </c>
      <c r="G990" s="102">
        <f t="shared" si="93"/>
        <v>0</v>
      </c>
    </row>
    <row r="991" spans="1:7">
      <c r="A991" s="102">
        <v>984</v>
      </c>
      <c r="B991" s="102" t="e">
        <f t="shared" si="94"/>
        <v>#NUM!</v>
      </c>
      <c r="C991" s="102">
        <f t="shared" si="95"/>
        <v>0</v>
      </c>
      <c r="D991" s="102" t="e">
        <f t="shared" si="90"/>
        <v>#NUM!</v>
      </c>
      <c r="E991" s="102">
        <f t="shared" si="91"/>
        <v>0</v>
      </c>
      <c r="F991" s="102" t="e">
        <f t="shared" si="92"/>
        <v>#NUM!</v>
      </c>
      <c r="G991" s="102">
        <f t="shared" si="93"/>
        <v>0</v>
      </c>
    </row>
    <row r="992" spans="1:7">
      <c r="A992" s="102">
        <v>985</v>
      </c>
      <c r="B992" s="102" t="e">
        <f t="shared" si="94"/>
        <v>#NUM!</v>
      </c>
      <c r="C992" s="102">
        <f t="shared" si="95"/>
        <v>0</v>
      </c>
      <c r="D992" s="102" t="e">
        <f t="shared" si="90"/>
        <v>#NUM!</v>
      </c>
      <c r="E992" s="102">
        <f t="shared" si="91"/>
        <v>0</v>
      </c>
      <c r="F992" s="102" t="e">
        <f t="shared" si="92"/>
        <v>#NUM!</v>
      </c>
      <c r="G992" s="102">
        <f t="shared" si="93"/>
        <v>0</v>
      </c>
    </row>
    <row r="993" spans="1:7">
      <c r="A993" s="102">
        <v>986</v>
      </c>
      <c r="B993" s="102" t="e">
        <f t="shared" si="94"/>
        <v>#NUM!</v>
      </c>
      <c r="C993" s="102">
        <f t="shared" si="95"/>
        <v>0</v>
      </c>
      <c r="D993" s="102" t="e">
        <f t="shared" si="90"/>
        <v>#NUM!</v>
      </c>
      <c r="E993" s="102">
        <f t="shared" si="91"/>
        <v>0</v>
      </c>
      <c r="F993" s="102" t="e">
        <f t="shared" si="92"/>
        <v>#NUM!</v>
      </c>
      <c r="G993" s="102">
        <f t="shared" si="93"/>
        <v>0</v>
      </c>
    </row>
    <row r="994" spans="1:7">
      <c r="A994" s="102">
        <v>987</v>
      </c>
      <c r="B994" s="102" t="e">
        <f t="shared" si="94"/>
        <v>#NUM!</v>
      </c>
      <c r="C994" s="102">
        <f t="shared" si="95"/>
        <v>0</v>
      </c>
      <c r="D994" s="102" t="e">
        <f t="shared" si="90"/>
        <v>#NUM!</v>
      </c>
      <c r="E994" s="102">
        <f t="shared" si="91"/>
        <v>0</v>
      </c>
      <c r="F994" s="102" t="e">
        <f t="shared" si="92"/>
        <v>#NUM!</v>
      </c>
      <c r="G994" s="102">
        <f t="shared" si="93"/>
        <v>0</v>
      </c>
    </row>
    <row r="995" spans="1:7">
      <c r="A995" s="102">
        <v>988</v>
      </c>
      <c r="B995" s="102" t="e">
        <f t="shared" si="94"/>
        <v>#NUM!</v>
      </c>
      <c r="C995" s="102">
        <f t="shared" si="95"/>
        <v>0</v>
      </c>
      <c r="D995" s="102" t="e">
        <f t="shared" si="90"/>
        <v>#NUM!</v>
      </c>
      <c r="E995" s="102">
        <f t="shared" si="91"/>
        <v>0</v>
      </c>
      <c r="F995" s="102" t="e">
        <f t="shared" si="92"/>
        <v>#NUM!</v>
      </c>
      <c r="G995" s="102">
        <f t="shared" si="93"/>
        <v>0</v>
      </c>
    </row>
    <row r="996" spans="1:7">
      <c r="A996" s="102">
        <v>989</v>
      </c>
      <c r="B996" s="102" t="e">
        <f t="shared" si="94"/>
        <v>#NUM!</v>
      </c>
      <c r="C996" s="102">
        <f t="shared" si="95"/>
        <v>0</v>
      </c>
      <c r="D996" s="102" t="e">
        <f t="shared" si="90"/>
        <v>#NUM!</v>
      </c>
      <c r="E996" s="102">
        <f t="shared" si="91"/>
        <v>0</v>
      </c>
      <c r="F996" s="102" t="e">
        <f t="shared" si="92"/>
        <v>#NUM!</v>
      </c>
      <c r="G996" s="102">
        <f t="shared" si="93"/>
        <v>0</v>
      </c>
    </row>
    <row r="997" spans="1:7">
      <c r="A997" s="102">
        <v>990</v>
      </c>
      <c r="B997" s="102" t="e">
        <f t="shared" si="94"/>
        <v>#NUM!</v>
      </c>
      <c r="C997" s="102">
        <f t="shared" si="95"/>
        <v>0</v>
      </c>
      <c r="D997" s="102" t="e">
        <f t="shared" si="90"/>
        <v>#NUM!</v>
      </c>
      <c r="E997" s="102">
        <f t="shared" si="91"/>
        <v>0</v>
      </c>
      <c r="F997" s="102" t="e">
        <f t="shared" si="92"/>
        <v>#NUM!</v>
      </c>
      <c r="G997" s="102">
        <f t="shared" si="93"/>
        <v>0</v>
      </c>
    </row>
    <row r="998" spans="1:7">
      <c r="A998" s="102">
        <v>991</v>
      </c>
      <c r="B998" s="102" t="e">
        <f t="shared" si="94"/>
        <v>#NUM!</v>
      </c>
      <c r="C998" s="102">
        <f t="shared" si="95"/>
        <v>0</v>
      </c>
      <c r="D998" s="102" t="e">
        <f t="shared" si="90"/>
        <v>#NUM!</v>
      </c>
      <c r="E998" s="102">
        <f t="shared" si="91"/>
        <v>0</v>
      </c>
      <c r="F998" s="102" t="e">
        <f t="shared" si="92"/>
        <v>#NUM!</v>
      </c>
      <c r="G998" s="102">
        <f t="shared" si="93"/>
        <v>0</v>
      </c>
    </row>
    <row r="999" spans="1:7">
      <c r="A999" s="102">
        <v>992</v>
      </c>
      <c r="B999" s="102" t="e">
        <f t="shared" si="94"/>
        <v>#NUM!</v>
      </c>
      <c r="C999" s="102">
        <f t="shared" si="95"/>
        <v>0</v>
      </c>
      <c r="D999" s="102" t="e">
        <f t="shared" si="90"/>
        <v>#NUM!</v>
      </c>
      <c r="E999" s="102">
        <f t="shared" si="91"/>
        <v>0</v>
      </c>
      <c r="F999" s="102" t="e">
        <f t="shared" si="92"/>
        <v>#NUM!</v>
      </c>
      <c r="G999" s="102">
        <f t="shared" si="93"/>
        <v>0</v>
      </c>
    </row>
    <row r="1000" spans="1:7">
      <c r="A1000" s="102">
        <v>993</v>
      </c>
      <c r="B1000" s="102" t="e">
        <f t="shared" si="94"/>
        <v>#NUM!</v>
      </c>
      <c r="C1000" s="102">
        <f t="shared" si="95"/>
        <v>0</v>
      </c>
      <c r="D1000" s="102" t="e">
        <f t="shared" si="90"/>
        <v>#NUM!</v>
      </c>
      <c r="E1000" s="102">
        <f t="shared" si="91"/>
        <v>0</v>
      </c>
      <c r="F1000" s="102" t="e">
        <f t="shared" si="92"/>
        <v>#NUM!</v>
      </c>
      <c r="G1000" s="102">
        <f t="shared" si="93"/>
        <v>0</v>
      </c>
    </row>
    <row r="1001" spans="1:7">
      <c r="A1001" s="102">
        <v>994</v>
      </c>
      <c r="B1001" s="102" t="e">
        <f t="shared" si="94"/>
        <v>#NUM!</v>
      </c>
      <c r="C1001" s="102">
        <f t="shared" si="95"/>
        <v>0</v>
      </c>
      <c r="D1001" s="102" t="e">
        <f t="shared" si="90"/>
        <v>#NUM!</v>
      </c>
      <c r="E1001" s="102">
        <f t="shared" si="91"/>
        <v>0</v>
      </c>
      <c r="F1001" s="102" t="e">
        <f t="shared" si="92"/>
        <v>#NUM!</v>
      </c>
      <c r="G1001" s="102">
        <f t="shared" si="93"/>
        <v>0</v>
      </c>
    </row>
    <row r="1002" spans="1:7">
      <c r="A1002" s="102">
        <v>995</v>
      </c>
      <c r="B1002" s="102" t="e">
        <f t="shared" si="94"/>
        <v>#NUM!</v>
      </c>
      <c r="C1002" s="102">
        <f t="shared" si="95"/>
        <v>0</v>
      </c>
      <c r="D1002" s="102" t="e">
        <f t="shared" si="90"/>
        <v>#NUM!</v>
      </c>
      <c r="E1002" s="102">
        <f t="shared" si="91"/>
        <v>0</v>
      </c>
      <c r="F1002" s="102" t="e">
        <f t="shared" si="92"/>
        <v>#NUM!</v>
      </c>
      <c r="G1002" s="102">
        <f t="shared" si="93"/>
        <v>0</v>
      </c>
    </row>
    <row r="1003" spans="1:7">
      <c r="A1003" s="102">
        <v>996</v>
      </c>
      <c r="B1003" s="102" t="e">
        <f t="shared" si="94"/>
        <v>#NUM!</v>
      </c>
      <c r="C1003" s="102">
        <f t="shared" si="95"/>
        <v>0</v>
      </c>
      <c r="D1003" s="102" t="e">
        <f t="shared" si="90"/>
        <v>#NUM!</v>
      </c>
      <c r="E1003" s="102">
        <f t="shared" si="91"/>
        <v>0</v>
      </c>
      <c r="F1003" s="102" t="e">
        <f t="shared" si="92"/>
        <v>#NUM!</v>
      </c>
      <c r="G1003" s="102">
        <f t="shared" si="93"/>
        <v>0</v>
      </c>
    </row>
    <row r="1004" spans="1:7">
      <c r="A1004" s="102">
        <v>997</v>
      </c>
      <c r="B1004" s="102" t="e">
        <f t="shared" si="94"/>
        <v>#NUM!</v>
      </c>
      <c r="C1004" s="102">
        <f t="shared" si="95"/>
        <v>0</v>
      </c>
      <c r="D1004" s="102" t="e">
        <f t="shared" si="90"/>
        <v>#NUM!</v>
      </c>
      <c r="E1004" s="102">
        <f t="shared" si="91"/>
        <v>0</v>
      </c>
      <c r="F1004" s="102" t="e">
        <f t="shared" si="92"/>
        <v>#NUM!</v>
      </c>
      <c r="G1004" s="102">
        <f t="shared" si="93"/>
        <v>0</v>
      </c>
    </row>
    <row r="1005" spans="1:7">
      <c r="A1005" s="102">
        <v>998</v>
      </c>
      <c r="B1005" s="102" t="e">
        <f t="shared" si="94"/>
        <v>#NUM!</v>
      </c>
      <c r="C1005" s="102">
        <f t="shared" si="95"/>
        <v>0</v>
      </c>
      <c r="D1005" s="102" t="e">
        <f t="shared" si="90"/>
        <v>#NUM!</v>
      </c>
      <c r="E1005" s="102">
        <f t="shared" si="91"/>
        <v>0</v>
      </c>
      <c r="F1005" s="102" t="e">
        <f t="shared" si="92"/>
        <v>#NUM!</v>
      </c>
      <c r="G1005" s="102">
        <f t="shared" si="93"/>
        <v>0</v>
      </c>
    </row>
    <row r="1006" spans="1:7">
      <c r="A1006" s="102">
        <v>999</v>
      </c>
      <c r="B1006" s="102" t="e">
        <f t="shared" si="94"/>
        <v>#NUM!</v>
      </c>
      <c r="C1006" s="102">
        <f t="shared" si="95"/>
        <v>0</v>
      </c>
      <c r="D1006" s="102" t="e">
        <f t="shared" si="90"/>
        <v>#NUM!</v>
      </c>
      <c r="E1006" s="102">
        <f t="shared" si="91"/>
        <v>0</v>
      </c>
      <c r="F1006" s="102" t="e">
        <f t="shared" si="92"/>
        <v>#NUM!</v>
      </c>
      <c r="G1006" s="102">
        <f t="shared" si="93"/>
        <v>0</v>
      </c>
    </row>
    <row r="1007" spans="1:7">
      <c r="A1007" s="102">
        <v>1000</v>
      </c>
      <c r="B1007" s="102" t="e">
        <f t="shared" si="94"/>
        <v>#NUM!</v>
      </c>
      <c r="C1007" s="102">
        <f t="shared" si="95"/>
        <v>0</v>
      </c>
      <c r="D1007" s="102" t="e">
        <f t="shared" si="90"/>
        <v>#NUM!</v>
      </c>
      <c r="E1007" s="102">
        <f t="shared" si="91"/>
        <v>0</v>
      </c>
      <c r="F1007" s="102" t="e">
        <f t="shared" si="92"/>
        <v>#NUM!</v>
      </c>
      <c r="G1007" s="102">
        <f t="shared" si="93"/>
        <v>0</v>
      </c>
    </row>
  </sheetData>
  <pageMargins left="0.7" right="0.7" top="0.75" bottom="0.75" header="0.3" footer="0.3"/>
  <pageSetup paperSize="9" orientation="portrait" horizontalDpi="200" verticalDpi="200" r:id="rId1"/>
  <drawing r:id="rId2"/>
  <legacyDrawing r:id="rId3"/>
  <mc:AlternateContent xmlns:mc="http://schemas.openxmlformats.org/markup-compatibility/2006">
    <mc:Choice Requires="x14">
      <controls>
        <mc:AlternateContent xmlns:mc="http://schemas.openxmlformats.org/markup-compatibility/2006">
          <mc:Choice Requires="x14">
            <control shapeId="6145" r:id="rId4" name="Scroll Bar 1">
              <controlPr defaultSize="0" autoPict="0">
                <anchor moveWithCells="1">
                  <from>
                    <xdr:col>1</xdr:col>
                    <xdr:colOff>0</xdr:colOff>
                    <xdr:row>3</xdr:row>
                    <xdr:rowOff>0</xdr:rowOff>
                  </from>
                  <to>
                    <xdr:col>2</xdr:col>
                    <xdr:colOff>0</xdr:colOff>
                    <xdr:row>4</xdr:row>
                    <xdr:rowOff>9525</xdr:rowOff>
                  </to>
                </anchor>
              </controlPr>
            </control>
          </mc:Choice>
        </mc:AlternateContent>
        <mc:AlternateContent xmlns:mc="http://schemas.openxmlformats.org/markup-compatibility/2006">
          <mc:Choice Requires="x14">
            <control shapeId="6146" r:id="rId5" name="Scroll Bar 2">
              <controlPr defaultSize="0" autoPict="0">
                <anchor moveWithCells="1">
                  <from>
                    <xdr:col>3</xdr:col>
                    <xdr:colOff>0</xdr:colOff>
                    <xdr:row>3</xdr:row>
                    <xdr:rowOff>9525</xdr:rowOff>
                  </from>
                  <to>
                    <xdr:col>3</xdr:col>
                    <xdr:colOff>781050</xdr:colOff>
                    <xdr:row>4</xdr:row>
                    <xdr:rowOff>9525</xdr:rowOff>
                  </to>
                </anchor>
              </controlPr>
            </control>
          </mc:Choice>
        </mc:AlternateContent>
        <mc:AlternateContent xmlns:mc="http://schemas.openxmlformats.org/markup-compatibility/2006">
          <mc:Choice Requires="x14">
            <control shapeId="6147" r:id="rId6" name="Scroll Bar 3">
              <controlPr defaultSize="0" autoPict="0">
                <anchor moveWithCells="1">
                  <from>
                    <xdr:col>5</xdr:col>
                    <xdr:colOff>0</xdr:colOff>
                    <xdr:row>3</xdr:row>
                    <xdr:rowOff>9525</xdr:rowOff>
                  </from>
                  <to>
                    <xdr:col>5</xdr:col>
                    <xdr:colOff>781050</xdr:colOff>
                    <xdr:row>4</xdr:row>
                    <xdr:rowOff>9525</xdr:rowOff>
                  </to>
                </anchor>
              </controlPr>
            </control>
          </mc:Choice>
        </mc:AlternateContent>
        <mc:AlternateContent xmlns:mc="http://schemas.openxmlformats.org/markup-compatibility/2006">
          <mc:Choice Requires="x14">
            <control shapeId="6148" r:id="rId7" name="Check Box 4">
              <controlPr defaultSize="0" autoFill="0" autoLine="0" autoPict="0" altText="">
                <anchor moveWithCells="1">
                  <from>
                    <xdr:col>2</xdr:col>
                    <xdr:colOff>0</xdr:colOff>
                    <xdr:row>4</xdr:row>
                    <xdr:rowOff>9525</xdr:rowOff>
                  </from>
                  <to>
                    <xdr:col>3</xdr:col>
                    <xdr:colOff>0</xdr:colOff>
                    <xdr:row>5</xdr:row>
                    <xdr:rowOff>9525</xdr:rowOff>
                  </to>
                </anchor>
              </controlPr>
            </control>
          </mc:Choice>
        </mc:AlternateContent>
        <mc:AlternateContent xmlns:mc="http://schemas.openxmlformats.org/markup-compatibility/2006">
          <mc:Choice Requires="x14">
            <control shapeId="6149" r:id="rId8" name="Check Box 5">
              <controlPr defaultSize="0" autoFill="0" autoLine="0" autoPict="0" altText="">
                <anchor moveWithCells="1">
                  <from>
                    <xdr:col>1</xdr:col>
                    <xdr:colOff>0</xdr:colOff>
                    <xdr:row>4</xdr:row>
                    <xdr:rowOff>0</xdr:rowOff>
                  </from>
                  <to>
                    <xdr:col>1</xdr:col>
                    <xdr:colOff>828675</xdr:colOff>
                    <xdr:row>5</xdr:row>
                    <xdr:rowOff>9525</xdr:rowOff>
                  </to>
                </anchor>
              </controlPr>
            </control>
          </mc:Choice>
        </mc:AlternateContent>
        <mc:AlternateContent xmlns:mc="http://schemas.openxmlformats.org/markup-compatibility/2006">
          <mc:Choice Requires="x14">
            <control shapeId="6150" r:id="rId9" name="Check Box 6">
              <controlPr defaultSize="0" autoFill="0" autoLine="0" autoPict="0" altText="">
                <anchor moveWithCells="1">
                  <from>
                    <xdr:col>2</xdr:col>
                    <xdr:colOff>0</xdr:colOff>
                    <xdr:row>4</xdr:row>
                    <xdr:rowOff>9525</xdr:rowOff>
                  </from>
                  <to>
                    <xdr:col>3</xdr:col>
                    <xdr:colOff>0</xdr:colOff>
                    <xdr:row>5</xdr:row>
                    <xdr:rowOff>9525</xdr:rowOff>
                  </to>
                </anchor>
              </controlPr>
            </control>
          </mc:Choice>
        </mc:AlternateContent>
        <mc:AlternateContent xmlns:mc="http://schemas.openxmlformats.org/markup-compatibility/2006">
          <mc:Choice Requires="x14">
            <control shapeId="6151" r:id="rId10" name="Scroll Bar 7">
              <controlPr defaultSize="0" autoPict="0">
                <anchor moveWithCells="1">
                  <from>
                    <xdr:col>5</xdr:col>
                    <xdr:colOff>0</xdr:colOff>
                    <xdr:row>3</xdr:row>
                    <xdr:rowOff>9525</xdr:rowOff>
                  </from>
                  <to>
                    <xdr:col>5</xdr:col>
                    <xdr:colOff>781050</xdr:colOff>
                    <xdr:row>4</xdr:row>
                    <xdr:rowOff>9525</xdr:rowOff>
                  </to>
                </anchor>
              </controlPr>
            </control>
          </mc:Choice>
        </mc:AlternateContent>
        <mc:AlternateContent xmlns:mc="http://schemas.openxmlformats.org/markup-compatibility/2006">
          <mc:Choice Requires="x14">
            <control shapeId="6152" r:id="rId11" name="Scroll Bar 8">
              <controlPr defaultSize="0" autoPict="0">
                <anchor moveWithCells="1">
                  <from>
                    <xdr:col>3</xdr:col>
                    <xdr:colOff>0</xdr:colOff>
                    <xdr:row>3</xdr:row>
                    <xdr:rowOff>0</xdr:rowOff>
                  </from>
                  <to>
                    <xdr:col>4</xdr:col>
                    <xdr:colOff>0</xdr:colOff>
                    <xdr:row>4</xdr:row>
                    <xdr:rowOff>9525</xdr:rowOff>
                  </to>
                </anchor>
              </controlPr>
            </control>
          </mc:Choice>
        </mc:AlternateContent>
        <mc:AlternateContent xmlns:mc="http://schemas.openxmlformats.org/markup-compatibility/2006">
          <mc:Choice Requires="x14">
            <control shapeId="6153" r:id="rId12" name="Check Box 9">
              <controlPr defaultSize="0" autoFill="0" autoLine="0" autoPict="0" altText="">
                <anchor moveWithCells="1">
                  <from>
                    <xdr:col>4</xdr:col>
                    <xdr:colOff>0</xdr:colOff>
                    <xdr:row>4</xdr:row>
                    <xdr:rowOff>9525</xdr:rowOff>
                  </from>
                  <to>
                    <xdr:col>5</xdr:col>
                    <xdr:colOff>0</xdr:colOff>
                    <xdr:row>5</xdr:row>
                    <xdr:rowOff>9525</xdr:rowOff>
                  </to>
                </anchor>
              </controlPr>
            </control>
          </mc:Choice>
        </mc:AlternateContent>
        <mc:AlternateContent xmlns:mc="http://schemas.openxmlformats.org/markup-compatibility/2006">
          <mc:Choice Requires="x14">
            <control shapeId="6154" r:id="rId13" name="Check Box 10">
              <controlPr defaultSize="0" autoFill="0" autoLine="0" autoPict="0" altText="">
                <anchor moveWithCells="1">
                  <from>
                    <xdr:col>3</xdr:col>
                    <xdr:colOff>0</xdr:colOff>
                    <xdr:row>4</xdr:row>
                    <xdr:rowOff>0</xdr:rowOff>
                  </from>
                  <to>
                    <xdr:col>3</xdr:col>
                    <xdr:colOff>828675</xdr:colOff>
                    <xdr:row>5</xdr:row>
                    <xdr:rowOff>9525</xdr:rowOff>
                  </to>
                </anchor>
              </controlPr>
            </control>
          </mc:Choice>
        </mc:AlternateContent>
        <mc:AlternateContent xmlns:mc="http://schemas.openxmlformats.org/markup-compatibility/2006">
          <mc:Choice Requires="x14">
            <control shapeId="6155" r:id="rId14" name="Check Box 11">
              <controlPr defaultSize="0" autoFill="0" autoLine="0" autoPict="0" altText="">
                <anchor moveWithCells="1">
                  <from>
                    <xdr:col>4</xdr:col>
                    <xdr:colOff>0</xdr:colOff>
                    <xdr:row>4</xdr:row>
                    <xdr:rowOff>9525</xdr:rowOff>
                  </from>
                  <to>
                    <xdr:col>5</xdr:col>
                    <xdr:colOff>0</xdr:colOff>
                    <xdr:row>5</xdr:row>
                    <xdr:rowOff>9525</xdr:rowOff>
                  </to>
                </anchor>
              </controlPr>
            </control>
          </mc:Choice>
        </mc:AlternateContent>
        <mc:AlternateContent xmlns:mc="http://schemas.openxmlformats.org/markup-compatibility/2006">
          <mc:Choice Requires="x14">
            <control shapeId="6156" r:id="rId15" name="Scroll Bar 12">
              <controlPr defaultSize="0" autoPict="0">
                <anchor moveWithCells="1">
                  <from>
                    <xdr:col>5</xdr:col>
                    <xdr:colOff>0</xdr:colOff>
                    <xdr:row>3</xdr:row>
                    <xdr:rowOff>0</xdr:rowOff>
                  </from>
                  <to>
                    <xdr:col>6</xdr:col>
                    <xdr:colOff>0</xdr:colOff>
                    <xdr:row>4</xdr:row>
                    <xdr:rowOff>9525</xdr:rowOff>
                  </to>
                </anchor>
              </controlPr>
            </control>
          </mc:Choice>
        </mc:AlternateContent>
        <mc:AlternateContent xmlns:mc="http://schemas.openxmlformats.org/markup-compatibility/2006">
          <mc:Choice Requires="x14">
            <control shapeId="6157" r:id="rId16" name="Check Box 13">
              <controlPr defaultSize="0" autoFill="0" autoLine="0" autoPict="0" altText="">
                <anchor moveWithCells="1">
                  <from>
                    <xdr:col>6</xdr:col>
                    <xdr:colOff>0</xdr:colOff>
                    <xdr:row>4</xdr:row>
                    <xdr:rowOff>9525</xdr:rowOff>
                  </from>
                  <to>
                    <xdr:col>7</xdr:col>
                    <xdr:colOff>0</xdr:colOff>
                    <xdr:row>5</xdr:row>
                    <xdr:rowOff>9525</xdr:rowOff>
                  </to>
                </anchor>
              </controlPr>
            </control>
          </mc:Choice>
        </mc:AlternateContent>
        <mc:AlternateContent xmlns:mc="http://schemas.openxmlformats.org/markup-compatibility/2006">
          <mc:Choice Requires="x14">
            <control shapeId="6158" r:id="rId17" name="Check Box 14">
              <controlPr defaultSize="0" autoFill="0" autoLine="0" autoPict="0" altText="">
                <anchor moveWithCells="1">
                  <from>
                    <xdr:col>5</xdr:col>
                    <xdr:colOff>0</xdr:colOff>
                    <xdr:row>4</xdr:row>
                    <xdr:rowOff>0</xdr:rowOff>
                  </from>
                  <to>
                    <xdr:col>5</xdr:col>
                    <xdr:colOff>828675</xdr:colOff>
                    <xdr:row>5</xdr:row>
                    <xdr:rowOff>9525</xdr:rowOff>
                  </to>
                </anchor>
              </controlPr>
            </control>
          </mc:Choice>
        </mc:AlternateContent>
        <mc:AlternateContent xmlns:mc="http://schemas.openxmlformats.org/markup-compatibility/2006">
          <mc:Choice Requires="x14">
            <control shapeId="6159" r:id="rId18" name="Check Box 15">
              <controlPr defaultSize="0" autoFill="0" autoLine="0" autoPict="0" altText="">
                <anchor moveWithCells="1">
                  <from>
                    <xdr:col>6</xdr:col>
                    <xdr:colOff>0</xdr:colOff>
                    <xdr:row>4</xdr:row>
                    <xdr:rowOff>9525</xdr:rowOff>
                  </from>
                  <to>
                    <xdr:col>7</xdr:col>
                    <xdr:colOff>0</xdr:colOff>
                    <xdr:row>5</xdr:row>
                    <xdr:rowOff>9525</xdr:rowOff>
                  </to>
                </anchor>
              </controlPr>
            </control>
          </mc:Choice>
        </mc:AlternateContent>
        <mc:AlternateContent xmlns:mc="http://schemas.openxmlformats.org/markup-compatibility/2006">
          <mc:Choice Requires="x14">
            <control shapeId="6160" r:id="rId19" name="Check Box 16">
              <controlPr defaultSize="0" autoFill="0" autoLine="0" autoPict="0" altText="">
                <anchor moveWithCells="1">
                  <from>
                    <xdr:col>4</xdr:col>
                    <xdr:colOff>0</xdr:colOff>
                    <xdr:row>4</xdr:row>
                    <xdr:rowOff>9525</xdr:rowOff>
                  </from>
                  <to>
                    <xdr:col>5</xdr:col>
                    <xdr:colOff>0</xdr:colOff>
                    <xdr:row>5</xdr:row>
                    <xdr:rowOff>9525</xdr:rowOff>
                  </to>
                </anchor>
              </controlPr>
            </control>
          </mc:Choice>
        </mc:AlternateContent>
        <mc:AlternateContent xmlns:mc="http://schemas.openxmlformats.org/markup-compatibility/2006">
          <mc:Choice Requires="x14">
            <control shapeId="6161" r:id="rId20" name="Check Box 17">
              <controlPr defaultSize="0" autoFill="0" autoLine="0" autoPict="0" altText="">
                <anchor moveWithCells="1">
                  <from>
                    <xdr:col>4</xdr:col>
                    <xdr:colOff>0</xdr:colOff>
                    <xdr:row>4</xdr:row>
                    <xdr:rowOff>9525</xdr:rowOff>
                  </from>
                  <to>
                    <xdr:col>5</xdr:col>
                    <xdr:colOff>0</xdr:colOff>
                    <xdr:row>5</xdr:row>
                    <xdr:rowOff>9525</xdr:rowOff>
                  </to>
                </anchor>
              </controlPr>
            </control>
          </mc:Choice>
        </mc:AlternateContent>
        <mc:AlternateContent xmlns:mc="http://schemas.openxmlformats.org/markup-compatibility/2006">
          <mc:Choice Requires="x14">
            <control shapeId="6162" r:id="rId21" name="Check Box 18">
              <controlPr defaultSize="0" autoFill="0" autoLine="0" autoPict="0" altText="">
                <anchor moveWithCells="1">
                  <from>
                    <xdr:col>6</xdr:col>
                    <xdr:colOff>0</xdr:colOff>
                    <xdr:row>4</xdr:row>
                    <xdr:rowOff>9525</xdr:rowOff>
                  </from>
                  <to>
                    <xdr:col>7</xdr:col>
                    <xdr:colOff>0</xdr:colOff>
                    <xdr:row>5</xdr:row>
                    <xdr:rowOff>9525</xdr:rowOff>
                  </to>
                </anchor>
              </controlPr>
            </control>
          </mc:Choice>
        </mc:AlternateContent>
        <mc:AlternateContent xmlns:mc="http://schemas.openxmlformats.org/markup-compatibility/2006">
          <mc:Choice Requires="x14">
            <control shapeId="6163" r:id="rId22" name="Check Box 19">
              <controlPr defaultSize="0" autoFill="0" autoLine="0" autoPict="0" altText="">
                <anchor moveWithCells="1">
                  <from>
                    <xdr:col>6</xdr:col>
                    <xdr:colOff>0</xdr:colOff>
                    <xdr:row>4</xdr:row>
                    <xdr:rowOff>9525</xdr:rowOff>
                  </from>
                  <to>
                    <xdr:col>7</xdr:col>
                    <xdr:colOff>0</xdr:colOff>
                    <xdr:row>5</xdr:row>
                    <xdr:rowOff>9525</xdr:rowOff>
                  </to>
                </anchor>
              </controlPr>
            </control>
          </mc:Choice>
        </mc:AlternateContent>
        <mc:AlternateContent xmlns:mc="http://schemas.openxmlformats.org/markup-compatibility/2006">
          <mc:Choice Requires="x14">
            <control shapeId="6164" r:id="rId23" name="Check Box 20">
              <controlPr defaultSize="0" autoFill="0" autoLine="0" autoPict="0" altText="">
                <anchor moveWithCells="1">
                  <from>
                    <xdr:col>6</xdr:col>
                    <xdr:colOff>0</xdr:colOff>
                    <xdr:row>4</xdr:row>
                    <xdr:rowOff>9525</xdr:rowOff>
                  </from>
                  <to>
                    <xdr:col>7</xdr:col>
                    <xdr:colOff>0</xdr:colOff>
                    <xdr:row>5</xdr:row>
                    <xdr:rowOff>9525</xdr:rowOff>
                  </to>
                </anchor>
              </controlPr>
            </control>
          </mc:Choice>
        </mc:AlternateContent>
        <mc:AlternateContent xmlns:mc="http://schemas.openxmlformats.org/markup-compatibility/2006">
          <mc:Choice Requires="x14">
            <control shapeId="6165" r:id="rId24" name="Check Box 21">
              <controlPr defaultSize="0" autoFill="0" autoLine="0" autoPict="0" altText="">
                <anchor moveWithCells="1">
                  <from>
                    <xdr:col>6</xdr:col>
                    <xdr:colOff>0</xdr:colOff>
                    <xdr:row>4</xdr:row>
                    <xdr:rowOff>9525</xdr:rowOff>
                  </from>
                  <to>
                    <xdr:col>7</xdr:col>
                    <xdr:colOff>0</xdr:colOff>
                    <xdr:row>5</xdr:row>
                    <xdr:rowOff>9525</xdr:rowOff>
                  </to>
                </anchor>
              </controlPr>
            </control>
          </mc:Choice>
        </mc:AlternateContent>
        <mc:AlternateContent xmlns:mc="http://schemas.openxmlformats.org/markup-compatibility/2006">
          <mc:Choice Requires="x14">
            <control shapeId="6166" r:id="rId25" name="Scroll Bar 22">
              <controlPr defaultSize="0" autoPict="0">
                <anchor moveWithCells="1">
                  <from>
                    <xdr:col>0</xdr:col>
                    <xdr:colOff>0</xdr:colOff>
                    <xdr:row>1</xdr:row>
                    <xdr:rowOff>0</xdr:rowOff>
                  </from>
                  <to>
                    <xdr:col>1</xdr:col>
                    <xdr:colOff>0</xdr:colOff>
                    <xdr:row>2</xdr:row>
                    <xdr:rowOff>0</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F6FD33-D61B-4DEF-A790-FEB993A817B6}">
  <sheetPr codeName="Sheet18"/>
  <dimension ref="A1:G1006"/>
  <sheetViews>
    <sheetView workbookViewId="0"/>
  </sheetViews>
  <sheetFormatPr defaultColWidth="9.140625" defaultRowHeight="12.75"/>
  <cols>
    <col min="1" max="1" width="10.28515625" style="102" customWidth="1"/>
    <col min="2" max="2" width="14.28515625" style="102" customWidth="1"/>
    <col min="3" max="3" width="25.5703125" style="102" bestFit="1" customWidth="1"/>
    <col min="4" max="4" width="15.28515625" style="102" customWidth="1"/>
    <col min="5" max="5" width="25.5703125" style="102" bestFit="1" customWidth="1"/>
    <col min="6" max="6" width="15.140625" style="102" customWidth="1"/>
    <col min="7" max="7" width="25.5703125" style="102" bestFit="1" customWidth="1"/>
    <col min="8" max="16384" width="9.140625" style="102"/>
  </cols>
  <sheetData>
    <row r="1" spans="1:7">
      <c r="B1" s="102" t="str">
        <f>"X₁ ~ ps(λ₁)"</f>
        <v>X₁ ~ ps(λ₁)</v>
      </c>
      <c r="C1" s="102" t="str">
        <f>"Y₁ ~ N(µ₁, σ₁²)"</f>
        <v>Y₁ ~ N(µ₁, σ₁²)</v>
      </c>
      <c r="D1" s="102" t="str">
        <f>"X₂ ~ ps(λ₂)"</f>
        <v>X₂ ~ ps(λ₂)</v>
      </c>
      <c r="E1" s="102" t="str">
        <f>"Y₂ ~ N(µ₂, σ₂²)"</f>
        <v>Y₂ ~ N(µ₂, σ₂²)</v>
      </c>
      <c r="F1" s="102" t="str">
        <f>"X₃ ~ ps(λ₃)"</f>
        <v>X₃ ~ ps(λ₃)</v>
      </c>
      <c r="G1" s="102" t="str">
        <f>"Y₃ ~ N(µ₃, σ₃²)"</f>
        <v>Y₃ ~ N(µ₃, σ₃²)</v>
      </c>
    </row>
    <row r="2" spans="1:7">
      <c r="A2" s="103">
        <v>150</v>
      </c>
      <c r="B2" s="102" t="str">
        <f>"λ₁ = "&amp;B$3</f>
        <v>λ₁ = 41</v>
      </c>
      <c r="C2" s="102" t="str">
        <f>"µ₁ = λ₁ = "&amp;B$3</f>
        <v>µ₁ = λ₁ = 41</v>
      </c>
      <c r="D2" s="102" t="str">
        <f>"λ₂ = "&amp;D$3</f>
        <v>λ₂ = 66</v>
      </c>
      <c r="E2" s="102" t="str">
        <f>"µ₂ = λ₂ = "&amp;D$3</f>
        <v>µ₂ = λ₂ = 66</v>
      </c>
      <c r="F2" s="102" t="str">
        <f>"λ₃ = "&amp;F$3</f>
        <v>λ₃ = 96</v>
      </c>
      <c r="G2" s="102" t="str">
        <f>"µ₃ = λ₃ = "&amp;F$3</f>
        <v>µ₃ = λ₃ = 96</v>
      </c>
    </row>
    <row r="3" spans="1:7">
      <c r="B3" s="103">
        <v>41</v>
      </c>
      <c r="C3" s="102" t="str">
        <f>"σ₁² = λ₁ = "&amp;B$3</f>
        <v>σ₁² = λ₁ = 41</v>
      </c>
      <c r="D3" s="103">
        <v>66</v>
      </c>
      <c r="E3" s="102" t="str">
        <f>"σ₂² = λ₂ = "&amp;D$3</f>
        <v>σ₂² = λ₂ = 66</v>
      </c>
      <c r="F3" s="103">
        <v>96</v>
      </c>
      <c r="G3" s="102" t="str">
        <f>"σ₃² = λ₃ = "&amp;F$3</f>
        <v>σ₃² = λ₃ = 96</v>
      </c>
    </row>
    <row r="4" spans="1:7">
      <c r="B4" s="105" t="b">
        <v>1</v>
      </c>
      <c r="C4" s="105" t="b">
        <v>1</v>
      </c>
      <c r="D4" s="105" t="b">
        <v>1</v>
      </c>
      <c r="E4" s="105" t="b">
        <v>1</v>
      </c>
      <c r="F4" s="105" t="b">
        <v>1</v>
      </c>
      <c r="G4" s="105" t="b">
        <v>1</v>
      </c>
    </row>
    <row r="5" spans="1:7">
      <c r="A5" s="102" t="s">
        <v>4172</v>
      </c>
      <c r="B5" s="106" t="str">
        <f>"P(X₁ = x)"</f>
        <v>P(X₁ = x)</v>
      </c>
      <c r="C5" s="106" t="s">
        <v>4173</v>
      </c>
      <c r="D5" s="106" t="str">
        <f>"P(X₂ = x)"</f>
        <v>P(X₂ = x)</v>
      </c>
      <c r="E5" s="106" t="s">
        <v>4173</v>
      </c>
      <c r="F5" s="106" t="str">
        <f>"P(X₃ = x)"</f>
        <v>P(X₃ = x)</v>
      </c>
      <c r="G5" s="106" t="s">
        <v>4173</v>
      </c>
    </row>
    <row r="6" spans="1:7">
      <c r="A6" s="102">
        <v>0</v>
      </c>
      <c r="B6" s="102">
        <f>IF(B$4,POISSON($A6,B$3,FALSE),#N/A)</f>
        <v>1.5628821893349888E-18</v>
      </c>
      <c r="C6" s="102">
        <f>IF(C$4,NORMDIST($A6,B$3,SQRT(B$3),FALSE),#N/A)</f>
        <v>7.7889920119162005E-11</v>
      </c>
      <c r="D6" s="102">
        <f>IF(D$4,POISSON($A6,D$3,FALSE),#N/A)</f>
        <v>2.1705220113036395E-29</v>
      </c>
      <c r="E6" s="102">
        <f t="shared" ref="E6:E69" si="0">IF(E$4,NORMDIST($A6,D$3,SQRT(D$3),FALSE),#N/A)</f>
        <v>2.287811271051577E-16</v>
      </c>
      <c r="F6" s="102">
        <f>IF(F$4,POISSON($A6,F$3,FALSE),#N/A)</f>
        <v>2.0310926627348109E-42</v>
      </c>
      <c r="G6" s="102">
        <f t="shared" ref="G6:G69" si="1">IF(G$4,NORMDIST($A6,F$3,SQRT(F$3),FALSE),#N/A)</f>
        <v>5.8028229225086403E-23</v>
      </c>
    </row>
    <row r="7" spans="1:7">
      <c r="A7" s="102">
        <v>1</v>
      </c>
      <c r="B7" s="102">
        <f t="shared" ref="B7:B70" si="2">IF(B$4,POISSON($A7,B$3,FALSE),#N/A)</f>
        <v>6.4078169762734547E-17</v>
      </c>
      <c r="C7" s="102">
        <f t="shared" ref="C7:C70" si="3">IF(C$4,NORMDIST($A7,B$3,SQRT(B$3),FALSE),#N/A)</f>
        <v>2.091604011902998E-10</v>
      </c>
      <c r="D7" s="102">
        <f t="shared" ref="D7:D70" si="4">IF(D$4,POISSON($A7,D$3,FALSE),#N/A)</f>
        <v>1.4325445274604014E-27</v>
      </c>
      <c r="E7" s="102">
        <f t="shared" si="0"/>
        <v>6.1719808150478501E-16</v>
      </c>
      <c r="F7" s="102">
        <f t="shared" ref="F7:F70" si="5">IF(F$4,POISSON($A7,F$3,FALSE),#N/A)</f>
        <v>1.9498489562254183E-40</v>
      </c>
      <c r="G7" s="102">
        <f t="shared" si="1"/>
        <v>1.5691766947972615E-22</v>
      </c>
    </row>
    <row r="8" spans="1:7">
      <c r="A8" s="102">
        <v>2</v>
      </c>
      <c r="B8" s="102">
        <f t="shared" si="2"/>
        <v>1.3136024801360519E-15</v>
      </c>
      <c r="C8" s="102">
        <f t="shared" si="3"/>
        <v>5.4813196037683401E-10</v>
      </c>
      <c r="D8" s="102">
        <f t="shared" si="4"/>
        <v>4.7273969406193089E-26</v>
      </c>
      <c r="E8" s="102">
        <f t="shared" si="0"/>
        <v>1.640018398531213E-15</v>
      </c>
      <c r="F8" s="102">
        <f t="shared" si="5"/>
        <v>9.3592749898819425E-39</v>
      </c>
      <c r="G8" s="102">
        <f t="shared" si="1"/>
        <v>4.1993345976076775E-22</v>
      </c>
    </row>
    <row r="9" spans="1:7">
      <c r="A9" s="102">
        <v>3</v>
      </c>
      <c r="B9" s="102">
        <f t="shared" si="2"/>
        <v>1.7952567228526195E-14</v>
      </c>
      <c r="C9" s="102">
        <f t="shared" si="3"/>
        <v>1.4018393178796574E-9</v>
      </c>
      <c r="D9" s="102">
        <f t="shared" si="4"/>
        <v>1.0400273269362495E-24</v>
      </c>
      <c r="E9" s="102">
        <f t="shared" si="0"/>
        <v>4.2923255508569365E-15</v>
      </c>
      <c r="F9" s="102">
        <f t="shared" si="5"/>
        <v>2.9949679967622433E-37</v>
      </c>
      <c r="G9" s="102">
        <f t="shared" si="1"/>
        <v>1.1121547212188415E-21</v>
      </c>
    </row>
    <row r="10" spans="1:7">
      <c r="A10" s="102">
        <v>4</v>
      </c>
      <c r="B10" s="102">
        <f t="shared" si="2"/>
        <v>1.8401381409239293E-13</v>
      </c>
      <c r="C10" s="102">
        <f t="shared" si="3"/>
        <v>3.4987974340038088E-9</v>
      </c>
      <c r="D10" s="102">
        <f t="shared" si="4"/>
        <v>1.7160450894448129E-23</v>
      </c>
      <c r="E10" s="102">
        <f t="shared" si="0"/>
        <v>1.1065126097211448E-14</v>
      </c>
      <c r="F10" s="102">
        <f t="shared" si="5"/>
        <v>7.1879231922293269E-36</v>
      </c>
      <c r="G10" s="102">
        <f t="shared" si="1"/>
        <v>2.9149159640950115E-21</v>
      </c>
    </row>
    <row r="11" spans="1:7">
      <c r="A11" s="102">
        <v>5</v>
      </c>
      <c r="B11" s="102">
        <f t="shared" si="2"/>
        <v>1.5089132755576182E-12</v>
      </c>
      <c r="C11" s="102">
        <f t="shared" si="3"/>
        <v>8.5221036838111127E-9</v>
      </c>
      <c r="D11" s="102">
        <f t="shared" si="4"/>
        <v>2.265179518067165E-22</v>
      </c>
      <c r="E11" s="102">
        <f t="shared" si="0"/>
        <v>2.8095700325339786E-14</v>
      </c>
      <c r="F11" s="102">
        <f t="shared" si="5"/>
        <v>1.3800812529080456E-34</v>
      </c>
      <c r="G11" s="102">
        <f t="shared" si="1"/>
        <v>7.5607167250839036E-21</v>
      </c>
    </row>
    <row r="12" spans="1:7">
      <c r="A12" s="102">
        <v>6</v>
      </c>
      <c r="B12" s="102">
        <f t="shared" si="2"/>
        <v>1.0310907382977095E-11</v>
      </c>
      <c r="C12" s="102">
        <f t="shared" si="3"/>
        <v>2.0257333581126535E-8</v>
      </c>
      <c r="D12" s="102">
        <f t="shared" si="4"/>
        <v>2.4916974698738647E-21</v>
      </c>
      <c r="E12" s="102">
        <f t="shared" si="0"/>
        <v>7.026566115550269E-14</v>
      </c>
      <c r="F12" s="102">
        <f t="shared" si="5"/>
        <v>2.2081300046528701E-33</v>
      </c>
      <c r="G12" s="102">
        <f t="shared" si="1"/>
        <v>1.9407785964606643E-20</v>
      </c>
    </row>
    <row r="13" spans="1:7">
      <c r="A13" s="102">
        <v>7</v>
      </c>
      <c r="B13" s="102">
        <f t="shared" si="2"/>
        <v>6.0392457528865861E-11</v>
      </c>
      <c r="C13" s="102">
        <f t="shared" si="3"/>
        <v>4.6992137232045393E-8</v>
      </c>
      <c r="D13" s="102">
        <f t="shared" si="4"/>
        <v>2.349314757309637E-20</v>
      </c>
      <c r="E13" s="102">
        <f t="shared" si="0"/>
        <v>1.7308769429080182E-13</v>
      </c>
      <c r="F13" s="102">
        <f t="shared" si="5"/>
        <v>3.0282925778096592E-32</v>
      </c>
      <c r="G13" s="102">
        <f t="shared" si="1"/>
        <v>4.930206618432678E-20</v>
      </c>
    </row>
    <row r="14" spans="1:7">
      <c r="A14" s="102">
        <v>8</v>
      </c>
      <c r="B14" s="102">
        <f t="shared" si="2"/>
        <v>3.0951134483543665E-10</v>
      </c>
      <c r="C14" s="102">
        <f t="shared" si="3"/>
        <v>1.0638381657833711E-7</v>
      </c>
      <c r="D14" s="102">
        <f t="shared" si="4"/>
        <v>1.938184674780453E-19</v>
      </c>
      <c r="E14" s="102">
        <f t="shared" si="0"/>
        <v>4.1996106552284528E-13</v>
      </c>
      <c r="F14" s="102">
        <f t="shared" si="5"/>
        <v>3.6339510933715382E-31</v>
      </c>
      <c r="G14" s="102">
        <f t="shared" si="1"/>
        <v>1.2394538073257607E-19</v>
      </c>
    </row>
    <row r="15" spans="1:7">
      <c r="A15" s="102">
        <v>9</v>
      </c>
      <c r="B15" s="102">
        <f t="shared" si="2"/>
        <v>1.4099961264725507E-9</v>
      </c>
      <c r="C15" s="102">
        <f t="shared" si="3"/>
        <v>2.3503545905114307E-7</v>
      </c>
      <c r="D15" s="102">
        <f t="shared" si="4"/>
        <v>1.4213354281723436E-18</v>
      </c>
      <c r="E15" s="102">
        <f t="shared" si="0"/>
        <v>1.0036254040109229E-12</v>
      </c>
      <c r="F15" s="102">
        <f t="shared" si="5"/>
        <v>3.8762144995963869E-30</v>
      </c>
      <c r="G15" s="102">
        <f t="shared" si="1"/>
        <v>3.0836968029553736E-19</v>
      </c>
    </row>
    <row r="16" spans="1:7">
      <c r="A16" s="102">
        <v>10</v>
      </c>
      <c r="B16" s="102">
        <f t="shared" si="2"/>
        <v>5.7809841185374431E-9</v>
      </c>
      <c r="C16" s="102">
        <f t="shared" si="3"/>
        <v>5.0675572120712302E-7</v>
      </c>
      <c r="D16" s="102">
        <f t="shared" si="4"/>
        <v>9.380813825937414E-18</v>
      </c>
      <c r="E16" s="102">
        <f t="shared" si="0"/>
        <v>2.3624033137108785E-12</v>
      </c>
      <c r="F16" s="102">
        <f t="shared" si="5"/>
        <v>3.721165919612505E-29</v>
      </c>
      <c r="G16" s="102">
        <f t="shared" si="1"/>
        <v>7.5925750649675212E-19</v>
      </c>
    </row>
    <row r="17" spans="1:7">
      <c r="A17" s="102">
        <v>11</v>
      </c>
      <c r="B17" s="102">
        <f t="shared" si="2"/>
        <v>2.154730444182137E-8</v>
      </c>
      <c r="C17" s="102">
        <f t="shared" si="3"/>
        <v>1.0662802984425624E-6</v>
      </c>
      <c r="D17" s="102">
        <f t="shared" si="4"/>
        <v>5.6284882955624176E-17</v>
      </c>
      <c r="E17" s="102">
        <f t="shared" si="0"/>
        <v>5.4771700045691153E-12</v>
      </c>
      <c r="F17" s="102">
        <f t="shared" si="5"/>
        <v>3.2475629843890954E-28</v>
      </c>
      <c r="G17" s="102">
        <f t="shared" si="1"/>
        <v>1.8500463847632019E-18</v>
      </c>
    </row>
    <row r="18" spans="1:7">
      <c r="A18" s="102">
        <v>12</v>
      </c>
      <c r="B18" s="102">
        <f t="shared" si="2"/>
        <v>7.3619956842889771E-8</v>
      </c>
      <c r="C18" s="102">
        <f t="shared" si="3"/>
        <v>2.1895333313899374E-6</v>
      </c>
      <c r="D18" s="102">
        <f t="shared" si="4"/>
        <v>3.0956685625593622E-16</v>
      </c>
      <c r="E18" s="102">
        <f t="shared" si="0"/>
        <v>1.2507720839639689E-11</v>
      </c>
      <c r="F18" s="102">
        <f t="shared" si="5"/>
        <v>2.598050387511263E-27</v>
      </c>
      <c r="G18" s="102">
        <f t="shared" si="1"/>
        <v>4.4612056069109722E-18</v>
      </c>
    </row>
    <row r="19" spans="1:7">
      <c r="A19" s="102">
        <v>13</v>
      </c>
      <c r="B19" s="102">
        <f t="shared" si="2"/>
        <v>2.3218601773526742E-7</v>
      </c>
      <c r="C19" s="102">
        <f t="shared" si="3"/>
        <v>4.3877228593302517E-6</v>
      </c>
      <c r="D19" s="102">
        <f t="shared" si="4"/>
        <v>1.571647116376293E-15</v>
      </c>
      <c r="E19" s="102">
        <f t="shared" si="0"/>
        <v>2.8133250859851299E-11</v>
      </c>
      <c r="F19" s="102">
        <f t="shared" si="5"/>
        <v>1.918560286162169E-26</v>
      </c>
      <c r="G19" s="102">
        <f t="shared" si="1"/>
        <v>1.0646281876493047E-17</v>
      </c>
    </row>
    <row r="20" spans="1:7">
      <c r="A20" s="102">
        <v>14</v>
      </c>
      <c r="B20" s="102">
        <f t="shared" si="2"/>
        <v>6.7997333765328157E-7</v>
      </c>
      <c r="C20" s="102">
        <f t="shared" si="3"/>
        <v>8.5809281957232875E-6</v>
      </c>
      <c r="D20" s="102">
        <f t="shared" si="4"/>
        <v>7.409193548631093E-15</v>
      </c>
      <c r="E20" s="102">
        <f t="shared" si="0"/>
        <v>6.2327748434329855E-11</v>
      </c>
      <c r="F20" s="102">
        <f t="shared" si="5"/>
        <v>1.3155841962254849E-25</v>
      </c>
      <c r="G20" s="102">
        <f t="shared" si="1"/>
        <v>2.5143155480669709E-17</v>
      </c>
    </row>
    <row r="21" spans="1:7">
      <c r="A21" s="102">
        <v>15</v>
      </c>
      <c r="B21" s="102">
        <f t="shared" si="2"/>
        <v>1.8585937895856378E-6</v>
      </c>
      <c r="C21" s="102">
        <f t="shared" si="3"/>
        <v>1.6377092381530834E-5</v>
      </c>
      <c r="D21" s="102">
        <f t="shared" si="4"/>
        <v>3.2600451613976673E-14</v>
      </c>
      <c r="E21" s="102">
        <f t="shared" si="0"/>
        <v>1.3600746271910859E-10</v>
      </c>
      <c r="F21" s="102">
        <f t="shared" si="5"/>
        <v>8.4197388558431147E-25</v>
      </c>
      <c r="G21" s="102">
        <f t="shared" si="1"/>
        <v>5.8764859279701269E-17</v>
      </c>
    </row>
    <row r="22" spans="1:7">
      <c r="A22" s="102">
        <v>16</v>
      </c>
      <c r="B22" s="102">
        <f t="shared" si="2"/>
        <v>4.7626465858132082E-6</v>
      </c>
      <c r="C22" s="102">
        <f t="shared" si="3"/>
        <v>3.0503296870770845E-5</v>
      </c>
      <c r="D22" s="102">
        <f t="shared" si="4"/>
        <v>1.3447686290765394E-13</v>
      </c>
      <c r="E22" s="102">
        <f t="shared" si="0"/>
        <v>2.9232356038779537E-10</v>
      </c>
      <c r="F22" s="102">
        <f t="shared" si="5"/>
        <v>5.0518433135058479E-24</v>
      </c>
      <c r="G22" s="102">
        <f t="shared" si="1"/>
        <v>1.3592261434538367E-16</v>
      </c>
    </row>
    <row r="23" spans="1:7">
      <c r="A23" s="102">
        <v>17</v>
      </c>
      <c r="B23" s="102">
        <f t="shared" si="2"/>
        <v>1.1486382942255378E-5</v>
      </c>
      <c r="C23" s="102">
        <f t="shared" si="3"/>
        <v>5.5445233374031182E-5</v>
      </c>
      <c r="D23" s="102">
        <f t="shared" si="4"/>
        <v>5.2208664422971511E-13</v>
      </c>
      <c r="E23" s="102">
        <f t="shared" si="0"/>
        <v>6.1884898219723675E-10</v>
      </c>
      <c r="F23" s="102">
        <f t="shared" si="5"/>
        <v>2.8528056358621315E-23</v>
      </c>
      <c r="G23" s="102">
        <f t="shared" si="1"/>
        <v>3.1112996277365121E-16</v>
      </c>
    </row>
    <row r="24" spans="1:7">
      <c r="A24" s="102">
        <v>18</v>
      </c>
      <c r="B24" s="102">
        <f t="shared" si="2"/>
        <v>2.6163427812915007E-5</v>
      </c>
      <c r="C24" s="102">
        <f t="shared" si="3"/>
        <v>9.8353337502630903E-5</v>
      </c>
      <c r="D24" s="102">
        <f t="shared" si="4"/>
        <v>1.9143176955089583E-12</v>
      </c>
      <c r="E24" s="102">
        <f t="shared" si="0"/>
        <v>1.2904028780522825E-9</v>
      </c>
      <c r="F24" s="102">
        <f t="shared" si="5"/>
        <v>1.5214963391264697E-22</v>
      </c>
      <c r="G24" s="102">
        <f t="shared" si="1"/>
        <v>7.048035030988814E-16</v>
      </c>
    </row>
    <row r="25" spans="1:7">
      <c r="A25" s="102">
        <v>19</v>
      </c>
      <c r="B25" s="102">
        <f t="shared" si="2"/>
        <v>5.6457923175237595E-5</v>
      </c>
      <c r="C25" s="102">
        <f t="shared" si="3"/>
        <v>1.702634540249607E-4</v>
      </c>
      <c r="D25" s="102">
        <f t="shared" si="4"/>
        <v>6.649735152820559E-12</v>
      </c>
      <c r="E25" s="102">
        <f t="shared" si="0"/>
        <v>2.6502433020554238E-9</v>
      </c>
      <c r="F25" s="102">
        <f t="shared" si="5"/>
        <v>7.6875604503232471E-22</v>
      </c>
      <c r="G25" s="102">
        <f t="shared" si="1"/>
        <v>1.5800483259868516E-15</v>
      </c>
    </row>
    <row r="26" spans="1:7">
      <c r="A26" s="102">
        <v>20</v>
      </c>
      <c r="B26" s="102">
        <f t="shared" si="2"/>
        <v>1.1573874250923722E-4</v>
      </c>
      <c r="C26" s="102">
        <f t="shared" si="3"/>
        <v>2.8764791385767918E-4</v>
      </c>
      <c r="D26" s="102">
        <f t="shared" si="4"/>
        <v>2.1944126004307942E-11</v>
      </c>
      <c r="E26" s="102">
        <f t="shared" si="0"/>
        <v>5.3612486359724055E-9</v>
      </c>
      <c r="F26" s="102">
        <f t="shared" si="5"/>
        <v>3.690029016155156E-21</v>
      </c>
      <c r="G26" s="102">
        <f t="shared" si="1"/>
        <v>3.505490426400987E-15</v>
      </c>
    </row>
    <row r="27" spans="1:7">
      <c r="A27" s="102">
        <v>21</v>
      </c>
      <c r="B27" s="102">
        <f t="shared" si="2"/>
        <v>2.2596611632755834E-4</v>
      </c>
      <c r="C27" s="102">
        <f t="shared" si="3"/>
        <v>4.7425123404967333E-4</v>
      </c>
      <c r="D27" s="102">
        <f t="shared" si="4"/>
        <v>6.8967253156396518E-11</v>
      </c>
      <c r="E27" s="102">
        <f t="shared" si="0"/>
        <v>1.068232858232521E-8</v>
      </c>
      <c r="F27" s="102">
        <f t="shared" si="5"/>
        <v>1.6868704073852268E-20</v>
      </c>
      <c r="G27" s="102">
        <f t="shared" si="1"/>
        <v>7.6966776827118718E-15</v>
      </c>
    </row>
    <row r="28" spans="1:7">
      <c r="A28" s="102">
        <v>22</v>
      </c>
      <c r="B28" s="102">
        <f t="shared" si="2"/>
        <v>4.211186713377218E-4</v>
      </c>
      <c r="C28" s="102">
        <f t="shared" si="3"/>
        <v>7.6306786098167406E-4</v>
      </c>
      <c r="D28" s="102">
        <f t="shared" si="4"/>
        <v>2.069017594691895E-10</v>
      </c>
      <c r="E28" s="102">
        <f t="shared" si="0"/>
        <v>2.0964557337904796E-8</v>
      </c>
      <c r="F28" s="102">
        <f t="shared" si="5"/>
        <v>7.3608890504081974E-20</v>
      </c>
      <c r="G28" s="102">
        <f t="shared" si="1"/>
        <v>1.6723759496300945E-14</v>
      </c>
    </row>
    <row r="29" spans="1:7">
      <c r="A29" s="102">
        <v>23</v>
      </c>
      <c r="B29" s="102">
        <f t="shared" si="2"/>
        <v>7.5068980542811333E-4</v>
      </c>
      <c r="C29" s="102">
        <f t="shared" si="3"/>
        <v>1.1981889401408321E-3</v>
      </c>
      <c r="D29" s="102">
        <f t="shared" si="4"/>
        <v>5.9371809238984573E-10</v>
      </c>
      <c r="E29" s="102">
        <f t="shared" si="0"/>
        <v>4.0525206983223504E-8</v>
      </c>
      <c r="F29" s="102">
        <f t="shared" si="5"/>
        <v>3.0723710819095017E-19</v>
      </c>
      <c r="G29" s="102">
        <f t="shared" si="1"/>
        <v>3.5961734142163264E-14</v>
      </c>
    </row>
    <row r="30" spans="1:7">
      <c r="A30" s="102">
        <v>24</v>
      </c>
      <c r="B30" s="102">
        <f t="shared" si="2"/>
        <v>1.2824284176063618E-3</v>
      </c>
      <c r="C30" s="102">
        <f t="shared" si="3"/>
        <v>1.8360939621362142E-3</v>
      </c>
      <c r="D30" s="102">
        <f t="shared" si="4"/>
        <v>1.6327247540720755E-9</v>
      </c>
      <c r="E30" s="102">
        <f t="shared" si="0"/>
        <v>7.7158640534151921E-8</v>
      </c>
      <c r="F30" s="102">
        <f t="shared" si="5"/>
        <v>1.228948432763803E-18</v>
      </c>
      <c r="G30" s="102">
        <f t="shared" si="1"/>
        <v>7.6528541746243213E-14</v>
      </c>
    </row>
    <row r="31" spans="1:7">
      <c r="A31" s="102">
        <v>25</v>
      </c>
      <c r="B31" s="102">
        <f t="shared" si="2"/>
        <v>2.1031826048744317E-3</v>
      </c>
      <c r="C31" s="102">
        <f t="shared" si="3"/>
        <v>2.745819279514978E-3</v>
      </c>
      <c r="D31" s="102">
        <f t="shared" si="4"/>
        <v>4.3103933507502965E-9</v>
      </c>
      <c r="E31" s="102">
        <f t="shared" si="0"/>
        <v>1.4469838142995715E-7</v>
      </c>
      <c r="F31" s="102">
        <f t="shared" si="5"/>
        <v>4.7191619818129824E-18</v>
      </c>
      <c r="G31" s="102">
        <f t="shared" si="1"/>
        <v>1.6116931085533635E-13</v>
      </c>
    </row>
    <row r="32" spans="1:7">
      <c r="A32" s="102">
        <v>26</v>
      </c>
      <c r="B32" s="102">
        <f t="shared" si="2"/>
        <v>3.3165571846096834E-3</v>
      </c>
      <c r="C32" s="102">
        <f t="shared" si="3"/>
        <v>4.0073423797064326E-3</v>
      </c>
      <c r="D32" s="102">
        <f t="shared" si="4"/>
        <v>1.0941767736519963E-8</v>
      </c>
      <c r="E32" s="102">
        <f t="shared" si="0"/>
        <v>2.6727759809049463E-7</v>
      </c>
      <c r="F32" s="102">
        <f t="shared" si="5"/>
        <v>1.7424598086694211E-17</v>
      </c>
      <c r="G32" s="102">
        <f t="shared" si="1"/>
        <v>3.3590568885746191E-13</v>
      </c>
    </row>
    <row r="33" spans="1:7">
      <c r="A33" s="102">
        <v>27</v>
      </c>
      <c r="B33" s="102">
        <f t="shared" si="2"/>
        <v>5.0362535025554331E-3</v>
      </c>
      <c r="C33" s="102">
        <f t="shared" si="3"/>
        <v>5.7075325931397903E-3</v>
      </c>
      <c r="D33" s="102">
        <f t="shared" si="4"/>
        <v>2.6746543355937609E-8</v>
      </c>
      <c r="E33" s="102">
        <f t="shared" si="0"/>
        <v>4.8627419886672986E-7</v>
      </c>
      <c r="F33" s="102">
        <f t="shared" si="5"/>
        <v>6.1954126530468251E-17</v>
      </c>
      <c r="G33" s="102">
        <f t="shared" si="1"/>
        <v>6.9283284554246819E-13</v>
      </c>
    </row>
    <row r="34" spans="1:7">
      <c r="A34" s="102">
        <v>28</v>
      </c>
      <c r="B34" s="102">
        <f t="shared" si="2"/>
        <v>7.374514057313322E-3</v>
      </c>
      <c r="C34" s="102">
        <f t="shared" si="3"/>
        <v>7.9331890325475239E-3</v>
      </c>
      <c r="D34" s="102">
        <f t="shared" si="4"/>
        <v>6.3045423624710098E-8</v>
      </c>
      <c r="E34" s="102">
        <f t="shared" si="0"/>
        <v>8.7140425213846892E-7</v>
      </c>
      <c r="F34" s="102">
        <f t="shared" si="5"/>
        <v>2.1241414810446193E-16</v>
      </c>
      <c r="G34" s="102">
        <f t="shared" si="1"/>
        <v>1.4142157733232786E-12</v>
      </c>
    </row>
    <row r="35" spans="1:7">
      <c r="A35" s="102">
        <v>29</v>
      </c>
      <c r="B35" s="102">
        <f t="shared" si="2"/>
        <v>1.0426037115511938E-2</v>
      </c>
      <c r="C35" s="102">
        <f t="shared" si="3"/>
        <v>1.0761050191911639E-2</v>
      </c>
      <c r="D35" s="102">
        <f t="shared" si="4"/>
        <v>1.434826882493405E-7</v>
      </c>
      <c r="E35" s="102">
        <f t="shared" si="0"/>
        <v>1.5380763812079416E-6</v>
      </c>
      <c r="F35" s="102">
        <f t="shared" si="5"/>
        <v>7.0316407648373636E-16</v>
      </c>
      <c r="G35" s="102">
        <f t="shared" si="1"/>
        <v>2.8567943902745182E-12</v>
      </c>
    </row>
    <row r="36" spans="1:7">
      <c r="A36" s="102">
        <v>30</v>
      </c>
      <c r="B36" s="102">
        <f t="shared" si="2"/>
        <v>1.4248917391199644E-2</v>
      </c>
      <c r="C36" s="102">
        <f t="shared" si="3"/>
        <v>1.4245213511042958E-2</v>
      </c>
      <c r="D36" s="102">
        <f t="shared" si="4"/>
        <v>3.1566191414854969E-7</v>
      </c>
      <c r="E36" s="102">
        <f t="shared" si="0"/>
        <v>2.6739661925237216E-6</v>
      </c>
      <c r="F36" s="102">
        <f t="shared" si="5"/>
        <v>2.2501250447479529E-15</v>
      </c>
      <c r="G36" s="102">
        <f t="shared" si="1"/>
        <v>5.7110819380593537E-12</v>
      </c>
    </row>
    <row r="37" spans="1:7">
      <c r="A37" s="102">
        <v>31</v>
      </c>
      <c r="B37" s="102">
        <f t="shared" si="2"/>
        <v>1.8845342356102784E-2</v>
      </c>
      <c r="C37" s="102">
        <f t="shared" si="3"/>
        <v>1.8403088748687048E-2</v>
      </c>
      <c r="D37" s="102">
        <f t="shared" si="4"/>
        <v>6.720543978646533E-7</v>
      </c>
      <c r="E37" s="102">
        <f t="shared" si="0"/>
        <v>4.5788213756336275E-6</v>
      </c>
      <c r="F37" s="102">
        <f t="shared" si="5"/>
        <v>6.9681291708323761E-15</v>
      </c>
      <c r="G37" s="102">
        <f t="shared" si="1"/>
        <v>1.1298840995144828E-11</v>
      </c>
    </row>
    <row r="38" spans="1:7">
      <c r="A38" s="102">
        <v>32</v>
      </c>
      <c r="B38" s="102">
        <f t="shared" si="2"/>
        <v>2.4145594893756676E-2</v>
      </c>
      <c r="C38" s="102">
        <f t="shared" si="3"/>
        <v>2.3201706555101623E-2</v>
      </c>
      <c r="D38" s="102">
        <f t="shared" si="4"/>
        <v>1.386112195595846E-6</v>
      </c>
      <c r="E38" s="102">
        <f t="shared" si="0"/>
        <v>7.7227374733065163E-6</v>
      </c>
      <c r="F38" s="102">
        <f t="shared" si="5"/>
        <v>2.0904387512497226E-14</v>
      </c>
      <c r="G38" s="102">
        <f t="shared" si="1"/>
        <v>2.2122056746908551E-11</v>
      </c>
    </row>
    <row r="39" spans="1:7">
      <c r="A39" s="102">
        <v>33</v>
      </c>
      <c r="B39" s="102">
        <f t="shared" si="2"/>
        <v>2.9999072443758292E-2</v>
      </c>
      <c r="C39" s="102">
        <f t="shared" si="3"/>
        <v>2.8546744670365467E-2</v>
      </c>
      <c r="D39" s="102">
        <f t="shared" si="4"/>
        <v>2.7722243911916886E-6</v>
      </c>
      <c r="E39" s="102">
        <f t="shared" si="0"/>
        <v>1.2829467246836117E-5</v>
      </c>
      <c r="F39" s="102">
        <f t="shared" si="5"/>
        <v>6.0812763672719132E-14</v>
      </c>
      <c r="G39" s="102">
        <f t="shared" si="1"/>
        <v>4.2864050330411014E-11</v>
      </c>
    </row>
    <row r="40" spans="1:7">
      <c r="A40" s="102">
        <v>34</v>
      </c>
      <c r="B40" s="102">
        <f t="shared" si="2"/>
        <v>3.6175352064532054E-2</v>
      </c>
      <c r="C40" s="102">
        <f t="shared" si="3"/>
        <v>3.4276834151183502E-2</v>
      </c>
      <c r="D40" s="102">
        <f t="shared" si="4"/>
        <v>5.3813767593721167E-6</v>
      </c>
      <c r="E40" s="102">
        <f t="shared" si="0"/>
        <v>2.0992576939648841E-5</v>
      </c>
      <c r="F40" s="102">
        <f t="shared" si="5"/>
        <v>1.7170662684061772E-13</v>
      </c>
      <c r="G40" s="102">
        <f t="shared" si="1"/>
        <v>8.2193412065076349E-11</v>
      </c>
    </row>
    <row r="41" spans="1:7">
      <c r="A41" s="102">
        <v>35</v>
      </c>
      <c r="B41" s="102">
        <f t="shared" si="2"/>
        <v>4.2376840989880378E-2</v>
      </c>
      <c r="C41" s="102">
        <f t="shared" si="3"/>
        <v>4.0165415812549322E-2</v>
      </c>
      <c r="D41" s="102">
        <f t="shared" si="4"/>
        <v>1.0147739031958851E-5</v>
      </c>
      <c r="E41" s="102">
        <f t="shared" si="0"/>
        <v>3.3833168011539651E-5</v>
      </c>
      <c r="F41" s="102">
        <f t="shared" si="5"/>
        <v>4.7096674790569714E-13</v>
      </c>
      <c r="G41" s="102">
        <f t="shared" si="1"/>
        <v>1.5597568873405295E-10</v>
      </c>
    </row>
    <row r="42" spans="1:7">
      <c r="A42" s="102">
        <v>36</v>
      </c>
      <c r="B42" s="102">
        <f t="shared" si="2"/>
        <v>4.8262513349586013E-2</v>
      </c>
      <c r="C42" s="102">
        <f t="shared" si="3"/>
        <v>4.5931569239362667E-2</v>
      </c>
      <c r="D42" s="102">
        <f t="shared" si="4"/>
        <v>1.8604188225257886E-5</v>
      </c>
      <c r="E42" s="102">
        <f t="shared" si="0"/>
        <v>5.3708046691290857E-5</v>
      </c>
      <c r="F42" s="102">
        <f t="shared" si="5"/>
        <v>1.2559113277485275E-12</v>
      </c>
      <c r="G42" s="102">
        <f t="shared" si="1"/>
        <v>2.9292262246506129E-10</v>
      </c>
    </row>
    <row r="43" spans="1:7">
      <c r="A43" s="102">
        <v>37</v>
      </c>
      <c r="B43" s="102">
        <f t="shared" si="2"/>
        <v>5.3480082360352073E-2</v>
      </c>
      <c r="C43" s="102">
        <f t="shared" si="3"/>
        <v>5.1259899544332133E-2</v>
      </c>
      <c r="D43" s="102">
        <f t="shared" si="4"/>
        <v>3.3185849266676306E-5</v>
      </c>
      <c r="E43" s="102">
        <f t="shared" si="0"/>
        <v>8.3976125023626607E-5</v>
      </c>
      <c r="F43" s="102">
        <f t="shared" si="5"/>
        <v>3.2585807422664373E-12</v>
      </c>
      <c r="G43" s="102">
        <f t="shared" si="1"/>
        <v>5.4440864670816203E-10</v>
      </c>
    </row>
    <row r="44" spans="1:7">
      <c r="A44" s="102">
        <v>38</v>
      </c>
      <c r="B44" s="102">
        <f t="shared" si="2"/>
        <v>5.7702194125643043E-2</v>
      </c>
      <c r="C44" s="102">
        <f t="shared" si="3"/>
        <v>5.5827948594602654E-2</v>
      </c>
      <c r="D44" s="102">
        <f t="shared" si="4"/>
        <v>5.7638580305279584E-5</v>
      </c>
      <c r="E44" s="102">
        <f t="shared" si="0"/>
        <v>1.293278579152885E-4</v>
      </c>
      <c r="F44" s="102">
        <f t="shared" si="5"/>
        <v>8.2322039804626461E-12</v>
      </c>
      <c r="G44" s="102">
        <f t="shared" si="1"/>
        <v>1.0013207460924046E-9</v>
      </c>
    </row>
    <row r="45" spans="1:7">
      <c r="A45" s="102">
        <v>39</v>
      </c>
      <c r="B45" s="102">
        <f t="shared" si="2"/>
        <v>6.0661281003881136E-2</v>
      </c>
      <c r="C45" s="102">
        <f t="shared" si="3"/>
        <v>5.9338018656104233E-2</v>
      </c>
      <c r="D45" s="102">
        <f t="shared" si="4"/>
        <v>9.7542212824319578E-5</v>
      </c>
      <c r="E45" s="102">
        <f t="shared" si="0"/>
        <v>1.9617701335545123E-4</v>
      </c>
      <c r="F45" s="102">
        <f t="shared" si="5"/>
        <v>2.0263886721138598E-11</v>
      </c>
      <c r="G45" s="102">
        <f t="shared" si="1"/>
        <v>1.8226257989542314E-9</v>
      </c>
    </row>
    <row r="46" spans="1:7">
      <c r="A46" s="102">
        <v>40</v>
      </c>
      <c r="B46" s="102">
        <f t="shared" si="2"/>
        <v>6.2177813028978172E-2</v>
      </c>
      <c r="C46" s="102">
        <f t="shared" si="3"/>
        <v>6.1549122170535216E-2</v>
      </c>
      <c r="D46" s="102">
        <f t="shared" si="4"/>
        <v>1.6094465116012752E-4</v>
      </c>
      <c r="E46" s="102">
        <f t="shared" si="0"/>
        <v>2.9310547657115054E-4</v>
      </c>
      <c r="F46" s="102">
        <f t="shared" si="5"/>
        <v>4.8633328130732832E-11</v>
      </c>
      <c r="G46" s="102">
        <f t="shared" si="1"/>
        <v>3.2832043276551788E-9</v>
      </c>
    </row>
    <row r="47" spans="1:7">
      <c r="A47" s="102">
        <v>41</v>
      </c>
      <c r="B47" s="102">
        <f t="shared" si="2"/>
        <v>6.2177813028978166E-2</v>
      </c>
      <c r="C47" s="102">
        <f t="shared" si="3"/>
        <v>6.2304316706710869E-2</v>
      </c>
      <c r="D47" s="102">
        <f t="shared" si="4"/>
        <v>2.5908163357483928E-4</v>
      </c>
      <c r="E47" s="102">
        <f t="shared" si="0"/>
        <v>4.3133979583564162E-4</v>
      </c>
      <c r="F47" s="102">
        <f t="shared" si="5"/>
        <v>1.1387315855000883E-10</v>
      </c>
      <c r="G47" s="102">
        <f t="shared" si="1"/>
        <v>5.852944539373444E-9</v>
      </c>
    </row>
    <row r="48" spans="1:7">
      <c r="A48" s="102">
        <v>42</v>
      </c>
      <c r="B48" s="102">
        <f t="shared" si="2"/>
        <v>6.0697388909240597E-2</v>
      </c>
      <c r="C48" s="102">
        <f t="shared" si="3"/>
        <v>6.1549122170535216E-2</v>
      </c>
      <c r="D48" s="102">
        <f t="shared" si="4"/>
        <v>4.0712828133189103E-4</v>
      </c>
      <c r="E48" s="102">
        <f t="shared" si="0"/>
        <v>6.2522293998585178E-4</v>
      </c>
      <c r="F48" s="102">
        <f t="shared" si="5"/>
        <v>2.6028150525716176E-10</v>
      </c>
      <c r="G48" s="102">
        <f t="shared" si="1"/>
        <v>1.0325878376445281E-8</v>
      </c>
    </row>
    <row r="49" spans="1:7">
      <c r="A49" s="102">
        <v>43</v>
      </c>
      <c r="B49" s="102">
        <f t="shared" si="2"/>
        <v>5.787425454136895E-2</v>
      </c>
      <c r="C49" s="102">
        <f t="shared" si="3"/>
        <v>5.9338018656104233E-2</v>
      </c>
      <c r="D49" s="102">
        <f t="shared" si="4"/>
        <v>6.2489457134662124E-4</v>
      </c>
      <c r="E49" s="102">
        <f t="shared" si="0"/>
        <v>8.9262708544343456E-4</v>
      </c>
      <c r="F49" s="102">
        <f t="shared" si="5"/>
        <v>5.8109359313226991E-10</v>
      </c>
      <c r="G49" s="102">
        <f t="shared" si="1"/>
        <v>1.8028338385960898E-8</v>
      </c>
    </row>
    <row r="50" spans="1:7">
      <c r="A50" s="102">
        <v>44</v>
      </c>
      <c r="B50" s="102">
        <f t="shared" si="2"/>
        <v>5.392828264082105E-2</v>
      </c>
      <c r="C50" s="102">
        <f t="shared" si="3"/>
        <v>5.5827948594602654E-2</v>
      </c>
      <c r="D50" s="102">
        <f t="shared" si="4"/>
        <v>9.3734185701992991E-4</v>
      </c>
      <c r="E50" s="102">
        <f t="shared" si="0"/>
        <v>1.2552348770460998E-3</v>
      </c>
      <c r="F50" s="102">
        <f t="shared" si="5"/>
        <v>1.2678405668340445E-9</v>
      </c>
      <c r="G50" s="102">
        <f t="shared" si="1"/>
        <v>3.1150175357581434E-8</v>
      </c>
    </row>
    <row r="51" spans="1:7">
      <c r="A51" s="102">
        <v>45</v>
      </c>
      <c r="B51" s="102">
        <f t="shared" si="2"/>
        <v>4.9134657517192544E-2</v>
      </c>
      <c r="C51" s="102">
        <f t="shared" si="3"/>
        <v>5.1259899544332133E-2</v>
      </c>
      <c r="D51" s="102">
        <f t="shared" si="4"/>
        <v>1.3747680569625713E-3</v>
      </c>
      <c r="E51" s="102">
        <f t="shared" si="0"/>
        <v>1.7386001602856E-3</v>
      </c>
      <c r="F51" s="102">
        <f t="shared" si="5"/>
        <v>2.7047265425792893E-9</v>
      </c>
      <c r="G51" s="102">
        <f t="shared" si="1"/>
        <v>5.3264933575638518E-8</v>
      </c>
    </row>
    <row r="52" spans="1:7">
      <c r="A52" s="102">
        <v>46</v>
      </c>
      <c r="B52" s="102">
        <f t="shared" si="2"/>
        <v>4.379393387401942E-2</v>
      </c>
      <c r="C52" s="102">
        <f t="shared" si="3"/>
        <v>4.5931569239362667E-2</v>
      </c>
      <c r="D52" s="102">
        <f t="shared" si="4"/>
        <v>1.9724932991202039E-3</v>
      </c>
      <c r="E52" s="102">
        <f t="shared" si="0"/>
        <v>2.3718881944437544E-3</v>
      </c>
      <c r="F52" s="102">
        <f t="shared" si="5"/>
        <v>5.6446466975567766E-9</v>
      </c>
      <c r="G52" s="102">
        <f t="shared" si="1"/>
        <v>9.0136021074936757E-8</v>
      </c>
    </row>
    <row r="53" spans="1:7">
      <c r="A53" s="102">
        <v>47</v>
      </c>
      <c r="B53" s="102">
        <f t="shared" si="2"/>
        <v>3.8203218911378602E-2</v>
      </c>
      <c r="C53" s="102">
        <f t="shared" si="3"/>
        <v>4.0165415812549322E-2</v>
      </c>
      <c r="D53" s="102">
        <f t="shared" si="4"/>
        <v>2.7698842072751756E-3</v>
      </c>
      <c r="E53" s="102">
        <f t="shared" si="0"/>
        <v>3.1871939491308447E-3</v>
      </c>
      <c r="F53" s="102">
        <f t="shared" si="5"/>
        <v>1.1529491126924464E-8</v>
      </c>
      <c r="G53" s="102">
        <f t="shared" si="1"/>
        <v>1.5094942918692035E-7</v>
      </c>
    </row>
    <row r="54" spans="1:7">
      <c r="A54" s="102">
        <v>48</v>
      </c>
      <c r="B54" s="102">
        <f t="shared" si="2"/>
        <v>3.2631916153469248E-2</v>
      </c>
      <c r="C54" s="102">
        <f t="shared" si="3"/>
        <v>3.4276834151183502E-2</v>
      </c>
      <c r="D54" s="102">
        <f t="shared" si="4"/>
        <v>3.8085907850033745E-3</v>
      </c>
      <c r="E54" s="102">
        <f t="shared" si="0"/>
        <v>4.2183494258409161E-3</v>
      </c>
      <c r="F54" s="102">
        <f t="shared" si="5"/>
        <v>2.3058982253848901E-8</v>
      </c>
      <c r="G54" s="102">
        <f t="shared" si="1"/>
        <v>2.5017313245842577E-7</v>
      </c>
    </row>
    <row r="55" spans="1:7">
      <c r="A55" s="102">
        <v>49</v>
      </c>
      <c r="B55" s="102">
        <f t="shared" si="2"/>
        <v>2.7304256373311003E-2</v>
      </c>
      <c r="C55" s="102">
        <f t="shared" si="3"/>
        <v>2.8546744670365467E-2</v>
      </c>
      <c r="D55" s="102">
        <f t="shared" si="4"/>
        <v>5.1299386083718873E-3</v>
      </c>
      <c r="E55" s="102">
        <f t="shared" si="0"/>
        <v>5.4991604513084449E-3</v>
      </c>
      <c r="F55" s="102">
        <f t="shared" si="5"/>
        <v>4.5176781558561386E-8</v>
      </c>
      <c r="G55" s="102">
        <f t="shared" si="1"/>
        <v>4.1032309037507103E-7</v>
      </c>
    </row>
    <row r="56" spans="1:7">
      <c r="A56" s="102">
        <v>50</v>
      </c>
      <c r="B56" s="102">
        <f t="shared" si="2"/>
        <v>2.2389490226115048E-2</v>
      </c>
      <c r="C56" s="102">
        <f t="shared" si="3"/>
        <v>2.3201706555101623E-2</v>
      </c>
      <c r="D56" s="102">
        <f t="shared" si="4"/>
        <v>6.7715189630509045E-3</v>
      </c>
      <c r="E56" s="102">
        <f t="shared" si="0"/>
        <v>7.061061789924078E-3</v>
      </c>
      <c r="F56" s="102">
        <f t="shared" si="5"/>
        <v>8.6739420592437338E-8</v>
      </c>
      <c r="G56" s="102">
        <f t="shared" si="1"/>
        <v>6.6602011625710327E-7</v>
      </c>
    </row>
    <row r="57" spans="1:7">
      <c r="A57" s="102">
        <v>51</v>
      </c>
      <c r="B57" s="102">
        <f t="shared" si="2"/>
        <v>1.7999394103347392E-2</v>
      </c>
      <c r="C57" s="102">
        <f t="shared" si="3"/>
        <v>1.8403088748687048E-2</v>
      </c>
      <c r="D57" s="102">
        <f t="shared" si="4"/>
        <v>8.7631421874776252E-3</v>
      </c>
      <c r="E57" s="102">
        <f t="shared" si="0"/>
        <v>8.9302458045832905E-3</v>
      </c>
      <c r="F57" s="102">
        <f t="shared" si="5"/>
        <v>1.6327420346811785E-7</v>
      </c>
      <c r="G57" s="102">
        <f t="shared" si="1"/>
        <v>1.0698547900446279E-6</v>
      </c>
    </row>
    <row r="58" spans="1:7">
      <c r="A58" s="102">
        <v>52</v>
      </c>
      <c r="B58" s="102">
        <f t="shared" si="2"/>
        <v>1.419182996610081E-2</v>
      </c>
      <c r="C58" s="102">
        <f t="shared" si="3"/>
        <v>1.4245213511042958E-2</v>
      </c>
      <c r="D58" s="102">
        <f t="shared" si="4"/>
        <v>1.1122449699490838E-2</v>
      </c>
      <c r="E58" s="102">
        <f t="shared" si="0"/>
        <v>1.1124399954413843E-2</v>
      </c>
      <c r="F58" s="102">
        <f t="shared" si="5"/>
        <v>3.014292987103714E-7</v>
      </c>
      <c r="G58" s="102">
        <f t="shared" si="1"/>
        <v>1.7007419477319835E-6</v>
      </c>
    </row>
    <row r="59" spans="1:7">
      <c r="A59" s="102">
        <v>53</v>
      </c>
      <c r="B59" s="102">
        <f t="shared" si="2"/>
        <v>1.0978585445474226E-2</v>
      </c>
      <c r="C59" s="102">
        <f t="shared" si="3"/>
        <v>1.0761050191911639E-2</v>
      </c>
      <c r="D59" s="102">
        <f t="shared" si="4"/>
        <v>1.3850597738988602E-2</v>
      </c>
      <c r="E59" s="102">
        <f t="shared" si="0"/>
        <v>1.3649274150932419E-2</v>
      </c>
      <c r="F59" s="102">
        <f t="shared" si="5"/>
        <v>5.4598514483387773E-7</v>
      </c>
      <c r="G59" s="102">
        <f t="shared" si="1"/>
        <v>2.6756426532307088E-6</v>
      </c>
    </row>
    <row r="60" spans="1:7">
      <c r="A60" s="102">
        <v>54</v>
      </c>
      <c r="B60" s="102">
        <f t="shared" si="2"/>
        <v>8.3355926530452526E-3</v>
      </c>
      <c r="C60" s="102">
        <f t="shared" si="3"/>
        <v>7.9331890325475239E-3</v>
      </c>
      <c r="D60" s="102">
        <f t="shared" si="4"/>
        <v>1.6928508347652707E-2</v>
      </c>
      <c r="E60" s="102">
        <f t="shared" si="0"/>
        <v>1.6495379045840353E-2</v>
      </c>
      <c r="F60" s="102">
        <f t="shared" si="5"/>
        <v>9.7064025748244889E-7</v>
      </c>
      <c r="G60" s="102">
        <f t="shared" si="1"/>
        <v>4.1657566551620501E-6</v>
      </c>
    </row>
    <row r="61" spans="1:7">
      <c r="A61" s="102">
        <v>55</v>
      </c>
      <c r="B61" s="102">
        <f t="shared" si="2"/>
        <v>6.2138054322700975E-3</v>
      </c>
      <c r="C61" s="102">
        <f t="shared" si="3"/>
        <v>5.7075325931397903E-3</v>
      </c>
      <c r="D61" s="102">
        <f t="shared" si="4"/>
        <v>2.0314210017183254E-2</v>
      </c>
      <c r="E61" s="102">
        <f t="shared" si="0"/>
        <v>1.9635177109826336E-2</v>
      </c>
      <c r="F61" s="102">
        <f t="shared" si="5"/>
        <v>1.6942084494239257E-6</v>
      </c>
      <c r="G61" s="102">
        <f t="shared" si="1"/>
        <v>6.418533056319722E-6</v>
      </c>
    </row>
    <row r="62" spans="1:7">
      <c r="A62" s="102">
        <v>56</v>
      </c>
      <c r="B62" s="102">
        <f t="shared" si="2"/>
        <v>4.5493932629120347E-3</v>
      </c>
      <c r="C62" s="102">
        <f t="shared" si="3"/>
        <v>4.0073423797064326E-3</v>
      </c>
      <c r="D62" s="102">
        <f t="shared" si="4"/>
        <v>2.3941747520251713E-2</v>
      </c>
      <c r="E62" s="102">
        <f t="shared" si="0"/>
        <v>2.3021155952879527E-2</v>
      </c>
      <c r="F62" s="102">
        <f t="shared" si="5"/>
        <v>2.9043573418695583E-6</v>
      </c>
      <c r="G62" s="102">
        <f t="shared" si="1"/>
        <v>9.7870941636136889E-6</v>
      </c>
    </row>
    <row r="63" spans="1:7">
      <c r="A63" s="102">
        <v>57</v>
      </c>
      <c r="B63" s="102">
        <f t="shared" si="2"/>
        <v>3.2723705926209412E-3</v>
      </c>
      <c r="C63" s="102">
        <f t="shared" si="3"/>
        <v>2.745819279514978E-3</v>
      </c>
      <c r="D63" s="102">
        <f t="shared" si="4"/>
        <v>2.7722023444501993E-2</v>
      </c>
      <c r="E63" s="102">
        <f t="shared" si="0"/>
        <v>2.6585155899458729E-2</v>
      </c>
      <c r="F63" s="102">
        <f t="shared" si="5"/>
        <v>4.8915492073592741E-6</v>
      </c>
      <c r="G63" s="102">
        <f t="shared" si="1"/>
        <v>1.4768889817490315E-5</v>
      </c>
    </row>
    <row r="64" spans="1:7">
      <c r="A64" s="102">
        <v>58</v>
      </c>
      <c r="B64" s="102">
        <f t="shared" si="2"/>
        <v>2.3132274878872082E-3</v>
      </c>
      <c r="C64" s="102">
        <f t="shared" si="3"/>
        <v>1.8360939621362142E-3</v>
      </c>
      <c r="D64" s="102">
        <f t="shared" si="4"/>
        <v>3.1545750816157424E-2</v>
      </c>
      <c r="E64" s="102">
        <f t="shared" si="0"/>
        <v>3.0239254248593771E-2</v>
      </c>
      <c r="F64" s="102">
        <f t="shared" si="5"/>
        <v>8.0963573087326689E-6</v>
      </c>
      <c r="G64" s="102">
        <f t="shared" si="1"/>
        <v>2.2055557163434812E-5</v>
      </c>
    </row>
    <row r="65" spans="1:7">
      <c r="A65" s="102">
        <v>59</v>
      </c>
      <c r="B65" s="102">
        <f t="shared" si="2"/>
        <v>1.6074970678538203E-3</v>
      </c>
      <c r="C65" s="102">
        <f t="shared" si="3"/>
        <v>1.1981889401408321E-3</v>
      </c>
      <c r="D65" s="102">
        <f t="shared" si="4"/>
        <v>3.528846701468457E-2</v>
      </c>
      <c r="E65" s="102">
        <f t="shared" si="0"/>
        <v>3.3878386800476765E-2</v>
      </c>
      <c r="F65" s="102">
        <f t="shared" si="5"/>
        <v>1.3173733926073365E-5</v>
      </c>
      <c r="G65" s="102">
        <f t="shared" si="1"/>
        <v>3.2596000463983728E-5</v>
      </c>
    </row>
    <row r="66" spans="1:7">
      <c r="A66" s="102">
        <v>60</v>
      </c>
      <c r="B66" s="102">
        <f t="shared" si="2"/>
        <v>1.0984563297001084E-3</v>
      </c>
      <c r="C66" s="102">
        <f t="shared" si="3"/>
        <v>7.6306786098167406E-4</v>
      </c>
      <c r="D66" s="102">
        <f t="shared" si="4"/>
        <v>3.881731371615308E-2</v>
      </c>
      <c r="E66" s="102">
        <f t="shared" si="0"/>
        <v>3.7384721392507113E-2</v>
      </c>
      <c r="F66" s="102">
        <f t="shared" si="5"/>
        <v>2.1077974281717459E-5</v>
      </c>
      <c r="G66" s="102">
        <f t="shared" si="1"/>
        <v>4.7674560321208856E-5</v>
      </c>
    </row>
    <row r="67" spans="1:7">
      <c r="A67" s="102">
        <v>61</v>
      </c>
      <c r="B67" s="102">
        <f t="shared" si="2"/>
        <v>7.3830671340499457E-4</v>
      </c>
      <c r="C67" s="102">
        <f t="shared" si="3"/>
        <v>4.7425123404967333E-4</v>
      </c>
      <c r="D67" s="102">
        <f t="shared" si="4"/>
        <v>4.1999060742067218E-2</v>
      </c>
      <c r="E67" s="102">
        <f t="shared" si="0"/>
        <v>4.0633605071738896E-2</v>
      </c>
      <c r="F67" s="102">
        <f t="shared" si="5"/>
        <v>3.3171893951555431E-5</v>
      </c>
      <c r="G67" s="102">
        <f t="shared" si="1"/>
        <v>6.900573352376024E-5</v>
      </c>
    </row>
    <row r="68" spans="1:7">
      <c r="A68" s="102">
        <v>62</v>
      </c>
      <c r="B68" s="102">
        <f t="shared" si="2"/>
        <v>4.88235084671044E-4</v>
      </c>
      <c r="C68" s="102">
        <f t="shared" si="3"/>
        <v>2.8764791385767918E-4</v>
      </c>
      <c r="D68" s="102">
        <f t="shared" si="4"/>
        <v>4.470867756413608E-2</v>
      </c>
      <c r="E68" s="102">
        <f t="shared" si="0"/>
        <v>4.3500709728190652E-2</v>
      </c>
      <c r="F68" s="102">
        <f t="shared" si="5"/>
        <v>5.1362932570149834E-5</v>
      </c>
      <c r="G68" s="102">
        <f t="shared" si="1"/>
        <v>9.8846149479582123E-5</v>
      </c>
    </row>
    <row r="69" spans="1:7">
      <c r="A69" s="102">
        <v>63</v>
      </c>
      <c r="B69" s="102">
        <f t="shared" si="2"/>
        <v>3.1774029319861594E-4</v>
      </c>
      <c r="C69" s="102">
        <f t="shared" si="3"/>
        <v>1.702634540249607E-4</v>
      </c>
      <c r="D69" s="102">
        <f t="shared" si="4"/>
        <v>4.6837662210047329E-2</v>
      </c>
      <c r="E69" s="102">
        <f t="shared" si="0"/>
        <v>4.5869827894860556E-2</v>
      </c>
      <c r="F69" s="102">
        <f t="shared" si="5"/>
        <v>7.8267325821181167E-5</v>
      </c>
      <c r="G69" s="102">
        <f t="shared" si="1"/>
        <v>1.4012332518463326E-4</v>
      </c>
    </row>
    <row r="70" spans="1:7">
      <c r="A70" s="102">
        <v>64</v>
      </c>
      <c r="B70" s="102">
        <f t="shared" si="2"/>
        <v>2.0355237533036289E-4</v>
      </c>
      <c r="C70" s="102">
        <f t="shared" si="3"/>
        <v>9.8353337502630903E-5</v>
      </c>
      <c r="D70" s="102">
        <f t="shared" si="4"/>
        <v>4.8301339154111313E-2</v>
      </c>
      <c r="E70" s="102">
        <f t="shared" ref="E70:E133" si="6">IF(E$4,NORMDIST($A70,D$3,SQRT(D$3),FALSE),#N/A)</f>
        <v>4.7640647907172914E-2</v>
      </c>
      <c r="F70" s="102">
        <f t="shared" si="5"/>
        <v>1.1740098873177157E-4</v>
      </c>
      <c r="G70" s="102">
        <f t="shared" ref="G70:G133" si="7">IF(G$4,NORMDIST($A70,F$3,SQRT(F$3),FALSE),#N/A)</f>
        <v>1.9657904119397711E-4</v>
      </c>
    </row>
    <row r="71" spans="1:7">
      <c r="A71" s="102">
        <v>65</v>
      </c>
      <c r="B71" s="102">
        <f t="shared" ref="B71:B134" si="8">IF(B$4,POISSON($A71,B$3,FALSE),#N/A)</f>
        <v>1.2839457520838268E-4</v>
      </c>
      <c r="C71" s="102">
        <f t="shared" ref="C71:C134" si="9">IF(C$4,NORMDIST($A71,B$3,SQRT(B$3),FALSE),#N/A)</f>
        <v>5.5445233374031182E-5</v>
      </c>
      <c r="D71" s="102">
        <f t="shared" ref="D71:D134" si="10">IF(D$4,POISSON($A71,D$3,FALSE),#N/A)</f>
        <v>4.904443667955917E-2</v>
      </c>
      <c r="E71" s="102">
        <f t="shared" si="6"/>
        <v>4.8735787534688914E-2</v>
      </c>
      <c r="F71" s="102">
        <f t="shared" ref="F71:F134" si="11">IF(F$4,POISSON($A71,F$3,FALSE),#N/A)</f>
        <v>1.7339222951153987E-4</v>
      </c>
      <c r="G71" s="102">
        <f t="shared" si="7"/>
        <v>2.7292297040788424E-4</v>
      </c>
    </row>
    <row r="72" spans="1:7">
      <c r="A72" s="102">
        <v>66</v>
      </c>
      <c r="B72" s="102">
        <f t="shared" si="8"/>
        <v>7.9760266417328637E-5</v>
      </c>
      <c r="C72" s="102">
        <f t="shared" si="9"/>
        <v>3.0503296870770845E-5</v>
      </c>
      <c r="D72" s="102">
        <f t="shared" si="10"/>
        <v>4.904443667955917E-2</v>
      </c>
      <c r="E72" s="102">
        <f t="shared" si="6"/>
        <v>4.9106400109307377E-2</v>
      </c>
      <c r="F72" s="102">
        <f t="shared" si="11"/>
        <v>2.5220687928951315E-4</v>
      </c>
      <c r="G72" s="102">
        <f t="shared" si="7"/>
        <v>3.7498946379374516E-4</v>
      </c>
    </row>
    <row r="73" spans="1:7">
      <c r="A73" s="102">
        <v>67</v>
      </c>
      <c r="B73" s="102">
        <f t="shared" si="8"/>
        <v>4.8808521240455282E-5</v>
      </c>
      <c r="C73" s="102">
        <f t="shared" si="9"/>
        <v>1.6377092381530834E-5</v>
      </c>
      <c r="D73" s="102">
        <f t="shared" si="10"/>
        <v>4.8312430161953808E-2</v>
      </c>
      <c r="E73" s="102">
        <f t="shared" si="6"/>
        <v>4.8735787534688914E-2</v>
      </c>
      <c r="F73" s="102">
        <f t="shared" si="11"/>
        <v>3.613710509222865E-4</v>
      </c>
      <c r="G73" s="102">
        <f t="shared" si="7"/>
        <v>5.0988723615492384E-4</v>
      </c>
    </row>
    <row r="74" spans="1:7">
      <c r="A74" s="102">
        <v>68</v>
      </c>
      <c r="B74" s="102">
        <f t="shared" si="8"/>
        <v>2.9428667218509626E-5</v>
      </c>
      <c r="C74" s="102">
        <f t="shared" si="9"/>
        <v>8.5809281957232875E-6</v>
      </c>
      <c r="D74" s="102">
        <f t="shared" si="10"/>
        <v>4.6891476333661072E-2</v>
      </c>
      <c r="E74" s="102">
        <f t="shared" si="6"/>
        <v>4.7640647907172914E-2</v>
      </c>
      <c r="F74" s="102">
        <f t="shared" si="11"/>
        <v>5.1017089541969944E-4</v>
      </c>
      <c r="G74" s="102">
        <f t="shared" si="7"/>
        <v>6.8612827201599983E-4</v>
      </c>
    </row>
    <row r="75" spans="1:7">
      <c r="A75" s="102">
        <v>69</v>
      </c>
      <c r="B75" s="102">
        <f t="shared" si="8"/>
        <v>1.7486599361723245E-5</v>
      </c>
      <c r="C75" s="102">
        <f t="shared" si="9"/>
        <v>4.3877228593302517E-6</v>
      </c>
      <c r="D75" s="102">
        <f t="shared" si="10"/>
        <v>4.4852716493067095E-2</v>
      </c>
      <c r="E75" s="102">
        <f t="shared" si="6"/>
        <v>4.5869827894860556E-2</v>
      </c>
      <c r="F75" s="102">
        <f t="shared" si="11"/>
        <v>7.0980298493175534E-4</v>
      </c>
      <c r="G75" s="102">
        <f t="shared" si="7"/>
        <v>9.1371885806819137E-4</v>
      </c>
    </row>
    <row r="76" spans="1:7">
      <c r="A76" s="102">
        <v>70</v>
      </c>
      <c r="B76" s="102">
        <f t="shared" si="8"/>
        <v>1.0242151054723567E-5</v>
      </c>
      <c r="C76" s="102">
        <f t="shared" si="9"/>
        <v>2.1895333313899374E-6</v>
      </c>
      <c r="D76" s="102">
        <f t="shared" si="10"/>
        <v>4.2289704122034658E-2</v>
      </c>
      <c r="E76" s="102">
        <f t="shared" si="6"/>
        <v>4.3500709728190652E-2</v>
      </c>
      <c r="F76" s="102">
        <f t="shared" si="11"/>
        <v>9.7344409362069167E-4</v>
      </c>
      <c r="G76" s="102">
        <f t="shared" si="7"/>
        <v>1.2041926190738028E-3</v>
      </c>
    </row>
    <row r="77" spans="1:7">
      <c r="A77" s="102">
        <v>71</v>
      </c>
      <c r="B77" s="102">
        <f t="shared" si="8"/>
        <v>5.9144815949811935E-6</v>
      </c>
      <c r="C77" s="102">
        <f t="shared" si="9"/>
        <v>1.0662802984425624E-6</v>
      </c>
      <c r="D77" s="102">
        <f t="shared" si="10"/>
        <v>3.9311555944426584E-2</v>
      </c>
      <c r="E77" s="102">
        <f t="shared" si="6"/>
        <v>4.0633605071738896E-2</v>
      </c>
      <c r="F77" s="102">
        <f t="shared" si="11"/>
        <v>1.3162060984167159E-3</v>
      </c>
      <c r="G77" s="102">
        <f t="shared" si="7"/>
        <v>1.5705632558526447E-3</v>
      </c>
    </row>
    <row r="78" spans="1:7">
      <c r="A78" s="102">
        <v>72</v>
      </c>
      <c r="B78" s="102">
        <f t="shared" si="8"/>
        <v>3.3679686860309733E-6</v>
      </c>
      <c r="C78" s="102">
        <f t="shared" si="9"/>
        <v>5.0675572120712302E-7</v>
      </c>
      <c r="D78" s="102">
        <f t="shared" si="10"/>
        <v>3.6035592949057692E-2</v>
      </c>
      <c r="E78" s="102">
        <f t="shared" si="6"/>
        <v>3.7384721392507113E-2</v>
      </c>
      <c r="F78" s="102">
        <f t="shared" si="11"/>
        <v>1.7549414645556133E-3</v>
      </c>
      <c r="G78" s="102">
        <f t="shared" si="7"/>
        <v>2.0271738887350605E-3</v>
      </c>
    </row>
    <row r="79" spans="1:7">
      <c r="A79" s="102">
        <v>73</v>
      </c>
      <c r="B79" s="102">
        <f t="shared" si="8"/>
        <v>1.891598851058488E-6</v>
      </c>
      <c r="C79" s="102">
        <f t="shared" si="9"/>
        <v>2.3503545905114307E-7</v>
      </c>
      <c r="D79" s="102">
        <f t="shared" si="10"/>
        <v>3.2580125132024775E-2</v>
      </c>
      <c r="E79" s="102">
        <f t="shared" si="6"/>
        <v>3.3878386800476765E-2</v>
      </c>
      <c r="F79" s="102">
        <f t="shared" si="11"/>
        <v>2.307868227360798E-3</v>
      </c>
      <c r="G79" s="102">
        <f t="shared" si="7"/>
        <v>2.5894210469043031E-3</v>
      </c>
    </row>
    <row r="80" spans="1:7">
      <c r="A80" s="102">
        <v>74</v>
      </c>
      <c r="B80" s="102">
        <f t="shared" si="8"/>
        <v>1.0480480120729408E-6</v>
      </c>
      <c r="C80" s="102">
        <f t="shared" si="9"/>
        <v>1.0638381657833711E-7</v>
      </c>
      <c r="D80" s="102">
        <f t="shared" si="10"/>
        <v>2.9057949442076212E-2</v>
      </c>
      <c r="E80" s="102">
        <f t="shared" si="6"/>
        <v>3.0239254248593771E-2</v>
      </c>
      <c r="F80" s="102">
        <f t="shared" si="11"/>
        <v>2.9939912138734772E-3</v>
      </c>
      <c r="G80" s="102">
        <f t="shared" si="7"/>
        <v>3.2733349143928238E-3</v>
      </c>
    </row>
    <row r="81" spans="1:7">
      <c r="A81" s="102">
        <v>75</v>
      </c>
      <c r="B81" s="102">
        <f t="shared" si="8"/>
        <v>5.7293291326653788E-7</v>
      </c>
      <c r="C81" s="102">
        <f t="shared" si="9"/>
        <v>4.6992137232045393E-8</v>
      </c>
      <c r="D81" s="102">
        <f t="shared" si="10"/>
        <v>2.5570995509027011E-2</v>
      </c>
      <c r="E81" s="102">
        <f t="shared" si="6"/>
        <v>2.6585155899458729E-2</v>
      </c>
      <c r="F81" s="102">
        <f t="shared" si="11"/>
        <v>3.8323087537580612E-3</v>
      </c>
      <c r="G81" s="102">
        <f t="shared" si="7"/>
        <v>4.095003819565993E-3</v>
      </c>
    </row>
    <row r="82" spans="1:7">
      <c r="A82" s="102">
        <v>76</v>
      </c>
      <c r="B82" s="102">
        <f t="shared" si="8"/>
        <v>3.0908222952537028E-7</v>
      </c>
      <c r="C82" s="102">
        <f t="shared" si="9"/>
        <v>2.0257333581126535E-8</v>
      </c>
      <c r="D82" s="102">
        <f t="shared" si="10"/>
        <v>2.2206390836786608E-2</v>
      </c>
      <c r="E82" s="102">
        <f t="shared" si="6"/>
        <v>2.3021155952879527E-2</v>
      </c>
      <c r="F82" s="102">
        <f t="shared" si="11"/>
        <v>4.840811057378591E-3</v>
      </c>
      <c r="G82" s="102">
        <f t="shared" si="7"/>
        <v>5.0698402929885734E-3</v>
      </c>
    </row>
    <row r="83" spans="1:7">
      <c r="A83" s="102">
        <v>77</v>
      </c>
      <c r="B83" s="102">
        <f t="shared" si="8"/>
        <v>1.6457625208493916E-7</v>
      </c>
      <c r="C83" s="102">
        <f t="shared" si="9"/>
        <v>8.5221036838111127E-9</v>
      </c>
      <c r="D83" s="102">
        <f t="shared" si="10"/>
        <v>1.903404928867428E-2</v>
      </c>
      <c r="E83" s="102">
        <f t="shared" si="6"/>
        <v>1.9635177109826336E-2</v>
      </c>
      <c r="F83" s="102">
        <f t="shared" si="11"/>
        <v>6.035296902705785E-3</v>
      </c>
      <c r="G83" s="102">
        <f t="shared" si="7"/>
        <v>6.2116981750971537E-3</v>
      </c>
    </row>
    <row r="84" spans="1:7">
      <c r="A84" s="102">
        <v>78</v>
      </c>
      <c r="B84" s="102">
        <f t="shared" si="8"/>
        <v>8.6508029942083235E-8</v>
      </c>
      <c r="C84" s="102">
        <f t="shared" si="9"/>
        <v>3.4987974340038088E-9</v>
      </c>
      <c r="D84" s="102">
        <f t="shared" si="10"/>
        <v>1.6105734013493626E-2</v>
      </c>
      <c r="E84" s="102">
        <f t="shared" si="6"/>
        <v>1.6495379045840353E-2</v>
      </c>
      <c r="F84" s="102">
        <f t="shared" si="11"/>
        <v>7.4280577264071047E-3</v>
      </c>
      <c r="G84" s="102">
        <f t="shared" si="7"/>
        <v>7.5318647208356205E-3</v>
      </c>
    </row>
    <row r="85" spans="1:7">
      <c r="A85" s="102">
        <v>79</v>
      </c>
      <c r="B85" s="102">
        <f t="shared" si="8"/>
        <v>4.4896572501587385E-8</v>
      </c>
      <c r="C85" s="102">
        <f t="shared" si="9"/>
        <v>1.4018393178796574E-9</v>
      </c>
      <c r="D85" s="102">
        <f t="shared" si="10"/>
        <v>1.3455423353045297E-2</v>
      </c>
      <c r="E85" s="102">
        <f t="shared" si="6"/>
        <v>1.3649274150932419E-2</v>
      </c>
      <c r="F85" s="102">
        <f t="shared" si="11"/>
        <v>9.0265005282921928E-3</v>
      </c>
      <c r="G85" s="102">
        <f t="shared" si="7"/>
        <v>9.0379675149659042E-3</v>
      </c>
    </row>
    <row r="86" spans="1:7">
      <c r="A86" s="102">
        <v>80</v>
      </c>
      <c r="B86" s="102">
        <f t="shared" si="8"/>
        <v>2.300949340706355E-8</v>
      </c>
      <c r="C86" s="102">
        <f t="shared" si="9"/>
        <v>5.4813196037683401E-10</v>
      </c>
      <c r="D86" s="102">
        <f t="shared" si="10"/>
        <v>1.1100724266262373E-2</v>
      </c>
      <c r="E86" s="102">
        <f t="shared" si="6"/>
        <v>1.1124399954413843E-2</v>
      </c>
      <c r="F86" s="102">
        <f t="shared" si="11"/>
        <v>1.0831800633950618E-2</v>
      </c>
      <c r="G86" s="102">
        <f t="shared" si="7"/>
        <v>1.0732851984480415E-2</v>
      </c>
    </row>
    <row r="87" spans="1:7">
      <c r="A87" s="102">
        <v>81</v>
      </c>
      <c r="B87" s="102">
        <f t="shared" si="8"/>
        <v>1.1646780613451908E-8</v>
      </c>
      <c r="C87" s="102">
        <f t="shared" si="9"/>
        <v>2.091604011902998E-10</v>
      </c>
      <c r="D87" s="102">
        <f t="shared" si="10"/>
        <v>9.0450345873248784E-3</v>
      </c>
      <c r="E87" s="102">
        <f t="shared" si="6"/>
        <v>8.9302458045832905E-3</v>
      </c>
      <c r="F87" s="102">
        <f t="shared" si="11"/>
        <v>1.2837689640237789E-2</v>
      </c>
      <c r="G87" s="102">
        <f t="shared" si="7"/>
        <v>1.2613499761410867E-2</v>
      </c>
    </row>
    <row r="88" spans="1:7">
      <c r="A88" s="102">
        <v>82</v>
      </c>
      <c r="B88" s="102">
        <f t="shared" si="8"/>
        <v>5.8233903067259691E-9</v>
      </c>
      <c r="C88" s="102">
        <f t="shared" si="9"/>
        <v>7.7889920119162005E-11</v>
      </c>
      <c r="D88" s="102">
        <f t="shared" si="10"/>
        <v>7.2801497897980738E-3</v>
      </c>
      <c r="E88" s="102">
        <f t="shared" si="6"/>
        <v>7.061061789924078E-3</v>
      </c>
      <c r="F88" s="102">
        <f t="shared" si="11"/>
        <v>1.5029490310522274E-2</v>
      </c>
      <c r="G88" s="102">
        <f t="shared" si="7"/>
        <v>1.4670069309390308E-2</v>
      </c>
    </row>
    <row r="89" spans="1:7">
      <c r="A89" s="102">
        <v>83</v>
      </c>
      <c r="B89" s="102">
        <f t="shared" si="8"/>
        <v>2.8766144888646251E-9</v>
      </c>
      <c r="C89" s="102">
        <f t="shared" si="9"/>
        <v>2.8306782136972864E-11</v>
      </c>
      <c r="D89" s="102">
        <f t="shared" si="10"/>
        <v>5.789034772610514E-3</v>
      </c>
      <c r="E89" s="102">
        <f t="shared" si="6"/>
        <v>5.4991604513084449E-3</v>
      </c>
      <c r="F89" s="102">
        <f t="shared" si="11"/>
        <v>1.7383506865182412E-2</v>
      </c>
      <c r="G89" s="102">
        <f t="shared" si="7"/>
        <v>1.6885146273238803E-2</v>
      </c>
    </row>
    <row r="90" spans="1:7">
      <c r="A90" s="102">
        <v>84</v>
      </c>
      <c r="B90" s="102">
        <f t="shared" si="8"/>
        <v>1.4040618338505811E-9</v>
      </c>
      <c r="C90" s="102">
        <f t="shared" si="9"/>
        <v>1.0039387049636044E-11</v>
      </c>
      <c r="D90" s="102">
        <f t="shared" si="10"/>
        <v>4.5485273213368444E-3</v>
      </c>
      <c r="E90" s="102">
        <f t="shared" si="6"/>
        <v>4.2183494258409161E-3</v>
      </c>
      <c r="F90" s="102">
        <f t="shared" si="11"/>
        <v>1.986686498877991E-2</v>
      </c>
      <c r="G90" s="102">
        <f t="shared" si="7"/>
        <v>1.9233290350681907E-2</v>
      </c>
    </row>
    <row r="91" spans="1:7">
      <c r="A91" s="102">
        <v>85</v>
      </c>
      <c r="B91" s="102">
        <f t="shared" si="8"/>
        <v>6.7725335515145694E-10</v>
      </c>
      <c r="C91" s="102">
        <f t="shared" si="9"/>
        <v>3.4748122605306832E-12</v>
      </c>
      <c r="D91" s="102">
        <f t="shared" si="10"/>
        <v>3.5317976848027095E-3</v>
      </c>
      <c r="E91" s="102">
        <f t="shared" si="6"/>
        <v>3.1871939491308447E-3</v>
      </c>
      <c r="F91" s="102">
        <f t="shared" si="11"/>
        <v>2.2437871046151414E-2</v>
      </c>
      <c r="G91" s="102">
        <f t="shared" si="7"/>
        <v>2.1680956979328921E-2</v>
      </c>
    </row>
    <row r="92" spans="1:7">
      <c r="A92" s="102">
        <v>86</v>
      </c>
      <c r="B92" s="102">
        <f t="shared" si="8"/>
        <v>3.2287659954895188E-10</v>
      </c>
      <c r="C92" s="102">
        <f t="shared" si="9"/>
        <v>1.1737157817094788E-12</v>
      </c>
      <c r="D92" s="102">
        <f t="shared" si="10"/>
        <v>2.7104493860114001E-3</v>
      </c>
      <c r="E92" s="102">
        <f t="shared" si="6"/>
        <v>2.3718881944437544E-3</v>
      </c>
      <c r="F92" s="102">
        <f t="shared" si="11"/>
        <v>2.5046925818959672E-2</v>
      </c>
      <c r="G92" s="102">
        <f t="shared" si="7"/>
        <v>2.418685531303694E-2</v>
      </c>
    </row>
    <row r="93" spans="1:7">
      <c r="A93" s="102">
        <v>87</v>
      </c>
      <c r="B93" s="102">
        <f t="shared" si="8"/>
        <v>1.5216023656904652E-10</v>
      </c>
      <c r="C93" s="102">
        <f t="shared" si="9"/>
        <v>3.8690290867363718E-13</v>
      </c>
      <c r="D93" s="102">
        <f t="shared" si="10"/>
        <v>2.0562029824913969E-3</v>
      </c>
      <c r="E93" s="102">
        <f t="shared" si="6"/>
        <v>1.7386001602856E-3</v>
      </c>
      <c r="F93" s="102">
        <f t="shared" si="11"/>
        <v>2.7637987110576225E-2</v>
      </c>
      <c r="G93" s="102">
        <f t="shared" si="7"/>
        <v>2.6702779204450779E-2</v>
      </c>
    </row>
    <row r="94" spans="1:7">
      <c r="A94" s="102">
        <v>88</v>
      </c>
      <c r="B94" s="102">
        <f t="shared" si="8"/>
        <v>7.0892837492396788E-11</v>
      </c>
      <c r="C94" s="102">
        <f t="shared" si="9"/>
        <v>1.2446535923464783E-13</v>
      </c>
      <c r="D94" s="102">
        <f t="shared" si="10"/>
        <v>1.5421522368685517E-3</v>
      </c>
      <c r="E94" s="102">
        <f t="shared" si="6"/>
        <v>1.2552348770460998E-3</v>
      </c>
      <c r="F94" s="102">
        <f t="shared" si="11"/>
        <v>3.015053139335587E-2</v>
      </c>
      <c r="G94" s="102">
        <f t="shared" si="7"/>
        <v>2.9174916516953722E-2</v>
      </c>
    </row>
    <row r="95" spans="1:7">
      <c r="A95" s="102">
        <v>89</v>
      </c>
      <c r="B95" s="102">
        <f t="shared" si="8"/>
        <v>3.2658498170654468E-11</v>
      </c>
      <c r="C95" s="102">
        <f t="shared" si="9"/>
        <v>3.9075311680501716E-14</v>
      </c>
      <c r="D95" s="102">
        <f t="shared" si="10"/>
        <v>1.143618512733978E-3</v>
      </c>
      <c r="E95" s="102">
        <f t="shared" si="6"/>
        <v>8.9262708544343456E-4</v>
      </c>
      <c r="F95" s="102">
        <f t="shared" si="11"/>
        <v>3.2521921502945653E-2</v>
      </c>
      <c r="G95" s="102">
        <f t="shared" si="7"/>
        <v>3.1545606265630161E-2</v>
      </c>
    </row>
    <row r="96" spans="1:7">
      <c r="A96" s="102">
        <v>90</v>
      </c>
      <c r="B96" s="102">
        <f t="shared" si="8"/>
        <v>1.4877760277742648E-11</v>
      </c>
      <c r="C96" s="102">
        <f t="shared" si="9"/>
        <v>1.1971921385944802E-14</v>
      </c>
      <c r="D96" s="102">
        <f t="shared" si="10"/>
        <v>8.3865357600491691E-4</v>
      </c>
      <c r="E96" s="102">
        <f t="shared" si="6"/>
        <v>6.2522293998585178E-4</v>
      </c>
      <c r="F96" s="102">
        <f t="shared" si="11"/>
        <v>3.4690049603141995E-2</v>
      </c>
      <c r="G96" s="102">
        <f t="shared" si="7"/>
        <v>3.375547579863386E-2</v>
      </c>
    </row>
    <row r="97" spans="1:7">
      <c r="A97" s="102">
        <v>91</v>
      </c>
      <c r="B97" s="102">
        <f t="shared" si="8"/>
        <v>6.7031667185433692E-12</v>
      </c>
      <c r="C97" s="102">
        <f t="shared" si="9"/>
        <v>3.5795852806381304E-15</v>
      </c>
      <c r="D97" s="102">
        <f t="shared" si="10"/>
        <v>6.082542419376365E-4</v>
      </c>
      <c r="E97" s="102">
        <f t="shared" si="6"/>
        <v>4.3133979583564162E-4</v>
      </c>
      <c r="F97" s="102">
        <f t="shared" si="11"/>
        <v>3.6596096284633367E-2</v>
      </c>
      <c r="G97" s="102">
        <f t="shared" si="7"/>
        <v>3.5745854940953996E-2</v>
      </c>
    </row>
    <row r="98" spans="1:7">
      <c r="A98" s="102">
        <v>92</v>
      </c>
      <c r="B98" s="102">
        <f t="shared" si="8"/>
        <v>2.9872808202204206E-12</v>
      </c>
      <c r="C98" s="102">
        <f t="shared" si="9"/>
        <v>1.0445013904575181E-15</v>
      </c>
      <c r="D98" s="102">
        <f t="shared" si="10"/>
        <v>4.363563039987372E-4</v>
      </c>
      <c r="E98" s="102">
        <f t="shared" si="6"/>
        <v>2.9310547657115054E-4</v>
      </c>
      <c r="F98" s="102">
        <f t="shared" si="11"/>
        <v>3.8187230905704396E-2</v>
      </c>
      <c r="G98" s="102">
        <f t="shared" si="7"/>
        <v>3.746133433751158E-2</v>
      </c>
    </row>
    <row r="99" spans="1:7">
      <c r="A99" s="102">
        <v>93</v>
      </c>
      <c r="B99" s="102">
        <f t="shared" si="8"/>
        <v>1.316973264828384E-12</v>
      </c>
      <c r="C99" s="102">
        <f t="shared" si="9"/>
        <v>2.9743548705602566E-16</v>
      </c>
      <c r="D99" s="102">
        <f t="shared" si="10"/>
        <v>3.0967221574103884E-4</v>
      </c>
      <c r="E99" s="102">
        <f t="shared" si="6"/>
        <v>1.9617701335545123E-4</v>
      </c>
      <c r="F99" s="102">
        <f t="shared" si="11"/>
        <v>3.9419077063952909E-2</v>
      </c>
      <c r="G99" s="102">
        <f t="shared" si="7"/>
        <v>3.8852314488921333E-2</v>
      </c>
    </row>
    <row r="100" spans="1:7">
      <c r="A100" s="102">
        <v>94</v>
      </c>
      <c r="B100" s="102">
        <f t="shared" si="8"/>
        <v>5.7442450912727472E-13</v>
      </c>
      <c r="C100" s="102">
        <f t="shared" si="9"/>
        <v>8.2657829151807034E-17</v>
      </c>
      <c r="D100" s="102">
        <f t="shared" si="10"/>
        <v>2.1742942807349608E-4</v>
      </c>
      <c r="E100" s="102">
        <f t="shared" si="6"/>
        <v>1.293278579152885E-4</v>
      </c>
      <c r="F100" s="102">
        <f t="shared" si="11"/>
        <v>4.0257780831271052E-2</v>
      </c>
      <c r="G100" s="102">
        <f t="shared" si="7"/>
        <v>3.9877382825950415E-2</v>
      </c>
    </row>
    <row r="101" spans="1:7">
      <c r="A101" s="102">
        <v>95</v>
      </c>
      <c r="B101" s="102">
        <f t="shared" si="8"/>
        <v>2.4790952499176927E-13</v>
      </c>
      <c r="C101" s="102">
        <f t="shared" si="9"/>
        <v>2.2417266718786949E-17</v>
      </c>
      <c r="D101" s="102">
        <f t="shared" si="10"/>
        <v>1.5105623424053381E-4</v>
      </c>
      <c r="E101" s="102">
        <f t="shared" si="6"/>
        <v>8.3976125023626607E-5</v>
      </c>
      <c r="F101" s="102">
        <f t="shared" si="11"/>
        <v>4.0681546945284433E-2</v>
      </c>
      <c r="G101" s="102">
        <f t="shared" si="7"/>
        <v>4.0505360229893192E-2</v>
      </c>
    </row>
    <row r="102" spans="1:7">
      <c r="A102" s="102">
        <v>96</v>
      </c>
      <c r="B102" s="102">
        <f t="shared" si="8"/>
        <v>1.0587802629856688E-13</v>
      </c>
      <c r="C102" s="102">
        <f t="shared" si="9"/>
        <v>5.9331970834155211E-18</v>
      </c>
      <c r="D102" s="102">
        <f t="shared" si="10"/>
        <v>1.0385116104036722E-4</v>
      </c>
      <c r="E102" s="102">
        <f t="shared" si="6"/>
        <v>5.3708046691290857E-5</v>
      </c>
      <c r="F102" s="102">
        <f t="shared" si="11"/>
        <v>4.0681546945284433E-2</v>
      </c>
      <c r="G102" s="102">
        <f t="shared" si="7"/>
        <v>4.0716875991909998E-2</v>
      </c>
    </row>
    <row r="103" spans="1:7">
      <c r="A103" s="102">
        <v>97</v>
      </c>
      <c r="B103" s="102">
        <f t="shared" si="8"/>
        <v>4.4752567816920237E-14</v>
      </c>
      <c r="C103" s="102">
        <f t="shared" si="9"/>
        <v>1.5325065583223097E-18</v>
      </c>
      <c r="D103" s="102">
        <f t="shared" si="10"/>
        <v>7.0661614728496886E-5</v>
      </c>
      <c r="E103" s="102">
        <f t="shared" si="6"/>
        <v>3.3833168011539651E-5</v>
      </c>
      <c r="F103" s="102">
        <f t="shared" si="11"/>
        <v>4.0262149554095933E-2</v>
      </c>
      <c r="G103" s="102">
        <f t="shared" si="7"/>
        <v>4.0505360229893192E-2</v>
      </c>
    </row>
    <row r="104" spans="1:7">
      <c r="A104" s="102">
        <v>98</v>
      </c>
      <c r="B104" s="102">
        <f t="shared" si="8"/>
        <v>1.8723013066262711E-14</v>
      </c>
      <c r="C104" s="102">
        <f t="shared" si="9"/>
        <v>3.8629880136460761E-19</v>
      </c>
      <c r="D104" s="102">
        <f t="shared" si="10"/>
        <v>4.758843440898771E-5</v>
      </c>
      <c r="E104" s="102">
        <f t="shared" si="6"/>
        <v>2.0992576939648841E-5</v>
      </c>
      <c r="F104" s="102">
        <f t="shared" si="11"/>
        <v>3.9440473032583773E-2</v>
      </c>
      <c r="G104" s="102">
        <f t="shared" si="7"/>
        <v>3.9877382825950415E-2</v>
      </c>
    </row>
    <row r="105" spans="1:7">
      <c r="A105" s="102">
        <v>99</v>
      </c>
      <c r="B105" s="102">
        <f t="shared" si="8"/>
        <v>7.7539751082502094E-15</v>
      </c>
      <c r="C105" s="102">
        <f t="shared" si="9"/>
        <v>9.5028052968566071E-20</v>
      </c>
      <c r="D105" s="102">
        <f t="shared" si="10"/>
        <v>3.1725622939325224E-5</v>
      </c>
      <c r="E105" s="102">
        <f t="shared" si="6"/>
        <v>1.2829467246836117E-5</v>
      </c>
      <c r="F105" s="102">
        <f t="shared" si="11"/>
        <v>3.8245307183111532E-2</v>
      </c>
      <c r="G105" s="102">
        <f t="shared" si="7"/>
        <v>3.8852314488921333E-2</v>
      </c>
    </row>
    <row r="106" spans="1:7">
      <c r="A106" s="102">
        <v>100</v>
      </c>
      <c r="B106" s="102">
        <f t="shared" si="8"/>
        <v>3.1791297943825792E-15</v>
      </c>
      <c r="C106" s="102">
        <f t="shared" si="9"/>
        <v>2.281328117680016E-20</v>
      </c>
      <c r="D106" s="102">
        <f t="shared" si="10"/>
        <v>2.0938911139954794E-5</v>
      </c>
      <c r="E106" s="102">
        <f t="shared" si="6"/>
        <v>7.7227374733065163E-6</v>
      </c>
      <c r="F106" s="102">
        <f t="shared" si="11"/>
        <v>3.6715494895787099E-2</v>
      </c>
      <c r="G106" s="102">
        <f t="shared" si="7"/>
        <v>3.746133433751158E-2</v>
      </c>
    </row>
    <row r="107" spans="1:7">
      <c r="A107" s="102">
        <v>101</v>
      </c>
      <c r="B107" s="102">
        <f t="shared" si="8"/>
        <v>1.2905378373236216E-15</v>
      </c>
      <c r="C107" s="102">
        <f t="shared" si="9"/>
        <v>5.3447959181711816E-21</v>
      </c>
      <c r="D107" s="102">
        <f t="shared" si="10"/>
        <v>1.3682852824128835E-5</v>
      </c>
      <c r="E107" s="102">
        <f t="shared" si="6"/>
        <v>4.5788213756336275E-6</v>
      </c>
      <c r="F107" s="102">
        <f t="shared" si="11"/>
        <v>3.4897896138569896E-2</v>
      </c>
      <c r="G107" s="102">
        <f t="shared" si="7"/>
        <v>3.5745854940953996E-2</v>
      </c>
    </row>
    <row r="108" spans="1:7">
      <c r="A108" s="102">
        <v>102</v>
      </c>
      <c r="B108" s="102">
        <f t="shared" si="8"/>
        <v>5.1874560127713849E-16</v>
      </c>
      <c r="C108" s="102">
        <f t="shared" si="9"/>
        <v>1.2220302388630229E-21</v>
      </c>
      <c r="D108" s="102">
        <f t="shared" si="10"/>
        <v>8.8536106509069153E-6</v>
      </c>
      <c r="E108" s="102">
        <f t="shared" si="6"/>
        <v>2.6739661925237216E-6</v>
      </c>
      <c r="F108" s="102">
        <f t="shared" si="11"/>
        <v>3.2845078718654004E-2</v>
      </c>
      <c r="G108" s="102">
        <f t="shared" si="7"/>
        <v>3.375547579863386E-2</v>
      </c>
    </row>
    <row r="109" spans="1:7">
      <c r="A109" s="102">
        <v>103</v>
      </c>
      <c r="B109" s="102">
        <f t="shared" si="8"/>
        <v>2.0649096749866564E-16</v>
      </c>
      <c r="C109" s="102">
        <f t="shared" si="9"/>
        <v>2.7267180290373023E-22</v>
      </c>
      <c r="D109" s="102">
        <f t="shared" si="10"/>
        <v>5.6731874073772481E-6</v>
      </c>
      <c r="E109" s="102">
        <f t="shared" si="6"/>
        <v>1.5380763812079416E-6</v>
      </c>
      <c r="F109" s="102">
        <f t="shared" si="11"/>
        <v>3.0612888902823165E-2</v>
      </c>
      <c r="G109" s="102">
        <f t="shared" si="7"/>
        <v>3.1545606265630161E-2</v>
      </c>
    </row>
    <row r="110" spans="1:7">
      <c r="A110" s="102">
        <v>104</v>
      </c>
      <c r="B110" s="102">
        <f t="shared" si="8"/>
        <v>8.1405092956204742E-17</v>
      </c>
      <c r="C110" s="102">
        <f t="shared" si="9"/>
        <v>5.9375319352574846E-23</v>
      </c>
      <c r="D110" s="102">
        <f t="shared" si="10"/>
        <v>3.6002920085278581E-6</v>
      </c>
      <c r="E110" s="102">
        <f t="shared" si="6"/>
        <v>8.7140425213846892E-7</v>
      </c>
      <c r="F110" s="102">
        <f t="shared" si="11"/>
        <v>2.8258051294913718E-2</v>
      </c>
      <c r="G110" s="102">
        <f t="shared" si="7"/>
        <v>2.9174916516953722E-2</v>
      </c>
    </row>
    <row r="111" spans="1:7">
      <c r="A111" s="102">
        <v>105</v>
      </c>
      <c r="B111" s="102">
        <f t="shared" si="8"/>
        <v>3.1786750582899129E-17</v>
      </c>
      <c r="C111" s="102">
        <f t="shared" si="9"/>
        <v>1.2617669250676034E-23</v>
      </c>
      <c r="D111" s="102">
        <f t="shared" si="10"/>
        <v>2.2630406910746601E-6</v>
      </c>
      <c r="E111" s="102">
        <f t="shared" si="6"/>
        <v>4.8627419886672986E-7</v>
      </c>
      <c r="F111" s="102">
        <f t="shared" si="11"/>
        <v>2.5835932612492517E-2</v>
      </c>
      <c r="G111" s="102">
        <f t="shared" si="7"/>
        <v>2.6702779204450779E-2</v>
      </c>
    </row>
    <row r="112" spans="1:7">
      <c r="A112" s="102">
        <v>106</v>
      </c>
      <c r="B112" s="102">
        <f t="shared" si="8"/>
        <v>1.2294875225460869E-17</v>
      </c>
      <c r="C112" s="102">
        <f t="shared" si="9"/>
        <v>2.6167351673740094E-24</v>
      </c>
      <c r="D112" s="102">
        <f t="shared" si="10"/>
        <v>1.4090630718012084E-6</v>
      </c>
      <c r="E112" s="102">
        <f t="shared" si="6"/>
        <v>2.6727759809049463E-7</v>
      </c>
      <c r="F112" s="102">
        <f t="shared" si="11"/>
        <v>2.3398580479238484E-2</v>
      </c>
      <c r="G112" s="102">
        <f t="shared" si="7"/>
        <v>2.418685531303694E-2</v>
      </c>
    </row>
    <row r="113" spans="1:7">
      <c r="A113" s="102">
        <v>107</v>
      </c>
      <c r="B113" s="102">
        <f t="shared" si="8"/>
        <v>4.7111204134943878E-18</v>
      </c>
      <c r="C113" s="102">
        <f t="shared" si="9"/>
        <v>5.2959985179008567E-25</v>
      </c>
      <c r="D113" s="102">
        <f t="shared" si="10"/>
        <v>8.691417078399984E-7</v>
      </c>
      <c r="E113" s="102">
        <f t="shared" si="6"/>
        <v>1.4469838142995715E-7</v>
      </c>
      <c r="F113" s="102">
        <f t="shared" si="11"/>
        <v>2.0993118934643899E-2</v>
      </c>
      <c r="G113" s="102">
        <f t="shared" si="7"/>
        <v>2.1680956979328921E-2</v>
      </c>
    </row>
    <row r="114" spans="1:7">
      <c r="A114" s="102">
        <v>108</v>
      </c>
      <c r="B114" s="102">
        <f t="shared" si="8"/>
        <v>1.7884808977154378E-18</v>
      </c>
      <c r="C114" s="102">
        <f t="shared" si="9"/>
        <v>1.046028193874016E-25</v>
      </c>
      <c r="D114" s="102">
        <f t="shared" si="10"/>
        <v>5.3114215479110136E-7</v>
      </c>
      <c r="E114" s="102">
        <f t="shared" si="6"/>
        <v>7.7158640534151921E-8</v>
      </c>
      <c r="F114" s="102">
        <f t="shared" si="11"/>
        <v>1.8660550164127893E-2</v>
      </c>
      <c r="G114" s="102">
        <f t="shared" si="7"/>
        <v>1.9233290350681907E-2</v>
      </c>
    </row>
    <row r="115" spans="1:7">
      <c r="A115" s="102">
        <v>109</v>
      </c>
      <c r="B115" s="102">
        <f t="shared" si="8"/>
        <v>6.7273134684709493E-19</v>
      </c>
      <c r="C115" s="102">
        <f t="shared" si="9"/>
        <v>2.016259271529312E-26</v>
      </c>
      <c r="D115" s="102">
        <f t="shared" si="10"/>
        <v>3.2160901115791759E-7</v>
      </c>
      <c r="E115" s="102">
        <f t="shared" si="6"/>
        <v>4.0525206983223504E-8</v>
      </c>
      <c r="F115" s="102">
        <f t="shared" si="11"/>
        <v>1.6434979961066774E-2</v>
      </c>
      <c r="G115" s="102">
        <f t="shared" si="7"/>
        <v>1.6885146273238803E-2</v>
      </c>
    </row>
    <row r="116" spans="1:7">
      <c r="A116" s="102">
        <v>110</v>
      </c>
      <c r="B116" s="102">
        <f t="shared" si="8"/>
        <v>2.5074532018846191E-19</v>
      </c>
      <c r="C116" s="102">
        <f t="shared" si="9"/>
        <v>3.7927726992224667E-27</v>
      </c>
      <c r="D116" s="102">
        <f t="shared" si="10"/>
        <v>1.9296540669474902E-7</v>
      </c>
      <c r="E116" s="102">
        <f t="shared" si="6"/>
        <v>2.0964557337904796E-8</v>
      </c>
      <c r="F116" s="102">
        <f t="shared" si="11"/>
        <v>1.4343255238749152E-2</v>
      </c>
      <c r="G116" s="102">
        <f t="shared" si="7"/>
        <v>1.4670069309390308E-2</v>
      </c>
    </row>
    <row r="117" spans="1:7">
      <c r="A117" s="102">
        <v>111</v>
      </c>
      <c r="B117" s="102">
        <f t="shared" si="8"/>
        <v>9.2617640790332948E-20</v>
      </c>
      <c r="C117" s="102">
        <f t="shared" si="9"/>
        <v>6.9626522788330365E-28</v>
      </c>
      <c r="D117" s="102">
        <f t="shared" si="10"/>
        <v>1.1473618776444563E-7</v>
      </c>
      <c r="E117" s="102">
        <f t="shared" si="6"/>
        <v>1.068232858232521E-8</v>
      </c>
      <c r="F117" s="102">
        <f t="shared" si="11"/>
        <v>1.2404977503783134E-2</v>
      </c>
      <c r="G117" s="102">
        <f t="shared" si="7"/>
        <v>1.2613499761410867E-2</v>
      </c>
    </row>
    <row r="118" spans="1:7">
      <c r="A118" s="102">
        <v>112</v>
      </c>
      <c r="B118" s="102">
        <f t="shared" si="8"/>
        <v>3.3904672075032615E-20</v>
      </c>
      <c r="C118" s="102">
        <f t="shared" si="9"/>
        <v>1.2473836542635657E-28</v>
      </c>
      <c r="D118" s="102">
        <f t="shared" si="10"/>
        <v>6.7612396361191595E-8</v>
      </c>
      <c r="E118" s="102">
        <f t="shared" si="6"/>
        <v>5.3612486359724055E-9</v>
      </c>
      <c r="F118" s="102">
        <f t="shared" si="11"/>
        <v>1.0632837860385526E-2</v>
      </c>
      <c r="G118" s="102">
        <f t="shared" si="7"/>
        <v>1.0732851984480415E-2</v>
      </c>
    </row>
    <row r="119" spans="1:7">
      <c r="A119" s="102">
        <v>113</v>
      </c>
      <c r="B119" s="102">
        <f t="shared" si="8"/>
        <v>1.2301695177666938E-20</v>
      </c>
      <c r="C119" s="102">
        <f t="shared" si="9"/>
        <v>2.1808853869448581E-29</v>
      </c>
      <c r="D119" s="102">
        <f t="shared" si="10"/>
        <v>3.9490426193261931E-8</v>
      </c>
      <c r="E119" s="102">
        <f t="shared" si="6"/>
        <v>2.6502433020554238E-9</v>
      </c>
      <c r="F119" s="102">
        <f t="shared" si="11"/>
        <v>9.0332073858142223E-3</v>
      </c>
      <c r="G119" s="102">
        <f t="shared" si="7"/>
        <v>9.0379675149659042E-3</v>
      </c>
    </row>
    <row r="120" spans="1:7">
      <c r="A120" s="102">
        <v>114</v>
      </c>
      <c r="B120" s="102">
        <f t="shared" si="8"/>
        <v>4.4242938796872725E-21</v>
      </c>
      <c r="C120" s="102">
        <f t="shared" si="9"/>
        <v>3.72111496523853E-30</v>
      </c>
      <c r="D120" s="102">
        <f t="shared" si="10"/>
        <v>2.2862878322414977E-8</v>
      </c>
      <c r="E120" s="102">
        <f t="shared" si="6"/>
        <v>1.2904028780522825E-9</v>
      </c>
      <c r="F120" s="102">
        <f t="shared" si="11"/>
        <v>7.6069114827909297E-3</v>
      </c>
      <c r="G120" s="102">
        <f t="shared" si="7"/>
        <v>7.5318647208356205E-3</v>
      </c>
    </row>
    <row r="121" spans="1:7">
      <c r="A121" s="102">
        <v>115</v>
      </c>
      <c r="B121" s="102">
        <f t="shared" si="8"/>
        <v>1.5773569484102099E-21</v>
      </c>
      <c r="C121" s="102">
        <f t="shared" si="9"/>
        <v>6.1961337658093937E-31</v>
      </c>
      <c r="D121" s="102">
        <f t="shared" si="10"/>
        <v>1.3121304080690329E-8</v>
      </c>
      <c r="E121" s="102">
        <f t="shared" si="6"/>
        <v>6.1884898219723675E-10</v>
      </c>
      <c r="F121" s="102">
        <f t="shared" si="11"/>
        <v>6.3501174117211109E-3</v>
      </c>
      <c r="G121" s="102">
        <f t="shared" si="7"/>
        <v>6.2116981750971537E-3</v>
      </c>
    </row>
    <row r="122" spans="1:7">
      <c r="A122" s="102">
        <v>116</v>
      </c>
      <c r="B122" s="102">
        <f t="shared" si="8"/>
        <v>5.5751409383464777E-22</v>
      </c>
      <c r="C122" s="102">
        <f t="shared" si="9"/>
        <v>1.0068758716517982E-31</v>
      </c>
      <c r="D122" s="102">
        <f t="shared" si="10"/>
        <v>7.4655695631514568E-9</v>
      </c>
      <c r="E122" s="102">
        <f t="shared" si="6"/>
        <v>2.9232356038779537E-10</v>
      </c>
      <c r="F122" s="102">
        <f t="shared" si="11"/>
        <v>5.2552695821140279E-3</v>
      </c>
      <c r="G122" s="102">
        <f t="shared" si="7"/>
        <v>5.0698402929885734E-3</v>
      </c>
    </row>
    <row r="123" spans="1:7">
      <c r="A123" s="102">
        <v>117</v>
      </c>
      <c r="B123" s="102">
        <f t="shared" si="8"/>
        <v>1.9536818672837904E-22</v>
      </c>
      <c r="C123" s="102">
        <f t="shared" si="9"/>
        <v>1.5967559168466043E-32</v>
      </c>
      <c r="D123" s="102">
        <f t="shared" si="10"/>
        <v>4.2113469330597598E-9</v>
      </c>
      <c r="E123" s="102">
        <f t="shared" si="6"/>
        <v>1.3600746271910859E-10</v>
      </c>
      <c r="F123" s="102">
        <f t="shared" si="11"/>
        <v>4.3120160673756035E-3</v>
      </c>
      <c r="G123" s="102">
        <f t="shared" si="7"/>
        <v>4.095003819565993E-3</v>
      </c>
    </row>
    <row r="124" spans="1:7">
      <c r="A124" s="102">
        <v>118</v>
      </c>
      <c r="B124" s="102">
        <f t="shared" si="8"/>
        <v>6.7882166575115449E-23</v>
      </c>
      <c r="C124" s="102">
        <f t="shared" si="9"/>
        <v>2.4712039312966995E-33</v>
      </c>
      <c r="D124" s="102">
        <f t="shared" si="10"/>
        <v>2.3554991320503942E-9</v>
      </c>
      <c r="E124" s="102">
        <f t="shared" si="6"/>
        <v>6.2327748434329855E-11</v>
      </c>
      <c r="F124" s="102">
        <f t="shared" si="11"/>
        <v>3.5080808683733708E-3</v>
      </c>
      <c r="G124" s="102">
        <f t="shared" si="7"/>
        <v>3.2733349143928238E-3</v>
      </c>
    </row>
    <row r="125" spans="1:7">
      <c r="A125" s="102">
        <v>119</v>
      </c>
      <c r="B125" s="102">
        <f t="shared" si="8"/>
        <v>2.3387973357813169E-23</v>
      </c>
      <c r="C125" s="102">
        <f t="shared" si="9"/>
        <v>3.7323820309389693E-34</v>
      </c>
      <c r="D125" s="102">
        <f t="shared" si="10"/>
        <v>1.3064112833220702E-9</v>
      </c>
      <c r="E125" s="102">
        <f t="shared" si="6"/>
        <v>2.8133250859851299E-11</v>
      </c>
      <c r="F125" s="102">
        <f t="shared" si="11"/>
        <v>2.8300484316289504E-3</v>
      </c>
      <c r="G125" s="102">
        <f t="shared" si="7"/>
        <v>2.5894210469043031E-3</v>
      </c>
    </row>
    <row r="126" spans="1:7">
      <c r="A126" s="102">
        <v>120</v>
      </c>
      <c r="B126" s="102">
        <f t="shared" si="8"/>
        <v>7.9908908972528853E-24</v>
      </c>
      <c r="C126" s="102">
        <f t="shared" si="9"/>
        <v>5.5013724125947452E-35</v>
      </c>
      <c r="D126" s="102">
        <f t="shared" si="10"/>
        <v>7.1852620582713083E-10</v>
      </c>
      <c r="E126" s="102">
        <f t="shared" si="6"/>
        <v>1.2507720839639689E-11</v>
      </c>
      <c r="F126" s="102">
        <f t="shared" si="11"/>
        <v>2.2640387453031585E-3</v>
      </c>
      <c r="G126" s="102">
        <f t="shared" si="7"/>
        <v>2.0271738887350605E-3</v>
      </c>
    </row>
    <row r="127" spans="1:7">
      <c r="A127" s="102">
        <v>121</v>
      </c>
      <c r="B127" s="102">
        <f t="shared" si="8"/>
        <v>2.707657246176567E-24</v>
      </c>
      <c r="C127" s="102">
        <f t="shared" si="9"/>
        <v>7.9134060802329222E-36</v>
      </c>
      <c r="D127" s="102">
        <f t="shared" si="10"/>
        <v>3.9192338499661808E-10</v>
      </c>
      <c r="E127" s="102">
        <f t="shared" si="6"/>
        <v>5.4771700045691153E-12</v>
      </c>
      <c r="F127" s="102">
        <f t="shared" si="11"/>
        <v>1.7962621450339094E-3</v>
      </c>
      <c r="G127" s="102">
        <f t="shared" si="7"/>
        <v>1.5705632558526447E-3</v>
      </c>
    </row>
    <row r="128" spans="1:7">
      <c r="A128" s="102">
        <v>122</v>
      </c>
      <c r="B128" s="102">
        <f t="shared" si="8"/>
        <v>9.0995038601014849E-25</v>
      </c>
      <c r="C128" s="102">
        <f t="shared" si="9"/>
        <v>1.1108701857015874E-36</v>
      </c>
      <c r="D128" s="102">
        <f t="shared" si="10"/>
        <v>2.1202412630964604E-10</v>
      </c>
      <c r="E128" s="102">
        <f t="shared" si="6"/>
        <v>2.3624033137108785E-12</v>
      </c>
      <c r="F128" s="102">
        <f t="shared" si="11"/>
        <v>1.4134521796988141E-3</v>
      </c>
      <c r="G128" s="102">
        <f t="shared" si="7"/>
        <v>1.2041926190738028E-3</v>
      </c>
    </row>
    <row r="129" spans="1:7">
      <c r="A129" s="102">
        <v>123</v>
      </c>
      <c r="B129" s="102">
        <f t="shared" si="8"/>
        <v>3.0331679533670839E-25</v>
      </c>
      <c r="C129" s="102">
        <f t="shared" si="9"/>
        <v>1.5218456995223146E-37</v>
      </c>
      <c r="D129" s="102">
        <f t="shared" si="10"/>
        <v>1.137690433856645E-10</v>
      </c>
      <c r="E129" s="102">
        <f t="shared" si="6"/>
        <v>1.0036254040109229E-12</v>
      </c>
      <c r="F129" s="102">
        <f t="shared" si="11"/>
        <v>1.1031821890332227E-3</v>
      </c>
      <c r="G129" s="102">
        <f t="shared" si="7"/>
        <v>9.1371885806819137E-4</v>
      </c>
    </row>
    <row r="130" spans="1:7">
      <c r="A130" s="102">
        <v>124</v>
      </c>
      <c r="B130" s="102">
        <f t="shared" si="8"/>
        <v>1.0029023071617064E-25</v>
      </c>
      <c r="C130" s="102">
        <f t="shared" si="9"/>
        <v>2.0346297173571063E-38</v>
      </c>
      <c r="D130" s="102">
        <f t="shared" si="10"/>
        <v>6.0554490834305023E-11</v>
      </c>
      <c r="E130" s="102">
        <f t="shared" si="6"/>
        <v>4.1996106552284528E-13</v>
      </c>
      <c r="F130" s="102">
        <f t="shared" si="11"/>
        <v>8.5407653344507755E-4</v>
      </c>
      <c r="G130" s="102">
        <f t="shared" si="7"/>
        <v>6.8612827201599983E-4</v>
      </c>
    </row>
    <row r="131" spans="1:7">
      <c r="A131" s="102">
        <v>125</v>
      </c>
      <c r="B131" s="102">
        <f t="shared" si="8"/>
        <v>3.2895195674904227E-26</v>
      </c>
      <c r="C131" s="102">
        <f t="shared" si="9"/>
        <v>2.654651999334689E-39</v>
      </c>
      <c r="D131" s="102">
        <f t="shared" si="10"/>
        <v>3.1972771160512515E-11</v>
      </c>
      <c r="E131" s="102">
        <f t="shared" si="6"/>
        <v>1.7308769429080182E-13</v>
      </c>
      <c r="F131" s="102">
        <f t="shared" si="11"/>
        <v>6.5593077768581612E-4</v>
      </c>
      <c r="G131" s="102">
        <f t="shared" si="7"/>
        <v>5.0988723615492384E-4</v>
      </c>
    </row>
    <row r="132" spans="1:7">
      <c r="A132" s="102">
        <v>126</v>
      </c>
      <c r="B132" s="102">
        <f t="shared" si="8"/>
        <v>1.0703992243421149E-26</v>
      </c>
      <c r="C132" s="102">
        <f t="shared" si="9"/>
        <v>3.3801600337724133E-40</v>
      </c>
      <c r="D132" s="102">
        <f t="shared" si="10"/>
        <v>1.6747642036459016E-11</v>
      </c>
      <c r="E132" s="102">
        <f t="shared" si="6"/>
        <v>7.026566115550269E-14</v>
      </c>
      <c r="F132" s="102">
        <f t="shared" si="11"/>
        <v>4.9975678299871813E-4</v>
      </c>
      <c r="G132" s="102">
        <f t="shared" si="7"/>
        <v>3.7498946379374516E-4</v>
      </c>
    </row>
    <row r="133" spans="1:7">
      <c r="A133" s="102">
        <v>127</v>
      </c>
      <c r="B133" s="102">
        <f t="shared" si="8"/>
        <v>3.4556195431517547E-27</v>
      </c>
      <c r="C133" s="102">
        <f t="shared" si="9"/>
        <v>4.2002426397074012E-41</v>
      </c>
      <c r="D133" s="102">
        <f t="shared" si="10"/>
        <v>8.7034990110732133E-12</v>
      </c>
      <c r="E133" s="102">
        <f t="shared" si="6"/>
        <v>2.8095700325339786E-14</v>
      </c>
      <c r="F133" s="102">
        <f t="shared" si="11"/>
        <v>3.7776890683367619E-4</v>
      </c>
      <c r="G133" s="102">
        <f t="shared" si="7"/>
        <v>2.7292297040788424E-4</v>
      </c>
    </row>
    <row r="134" spans="1:7">
      <c r="A134" s="102">
        <v>128</v>
      </c>
      <c r="B134" s="102">
        <f t="shared" si="8"/>
        <v>1.1068781349157917E-27</v>
      </c>
      <c r="C134" s="102">
        <f t="shared" si="9"/>
        <v>5.0935309347765977E-42</v>
      </c>
      <c r="D134" s="102">
        <f t="shared" si="10"/>
        <v>4.4877416775846557E-12</v>
      </c>
      <c r="E134" s="102">
        <f t="shared" ref="E134:E197" si="12">IF(E$4,NORMDIST($A134,D$3,SQRT(D$3),FALSE),#N/A)</f>
        <v>1.1065126097211448E-14</v>
      </c>
      <c r="F134" s="102">
        <f t="shared" si="11"/>
        <v>2.8332668012525785E-4</v>
      </c>
      <c r="G134" s="102">
        <f t="shared" ref="G134:G197" si="13">IF(G$4,NORMDIST($A134,F$3,SQRT(F$3),FALSE),#N/A)</f>
        <v>1.9657904119397711E-4</v>
      </c>
    </row>
    <row r="135" spans="1:7">
      <c r="A135" s="102">
        <v>129</v>
      </c>
      <c r="B135" s="102">
        <f t="shared" ref="B135:B198" si="14">IF(B$4,POISSON($A135,B$3,FALSE),#N/A)</f>
        <v>3.5179847698873724E-28</v>
      </c>
      <c r="C135" s="102">
        <f t="shared" ref="C135:C198" si="15">IF(C$4,NORMDIST($A135,B$3,SQRT(B$3),FALSE),#N/A)</f>
        <v>6.0279684204696581E-43</v>
      </c>
      <c r="D135" s="102">
        <f t="shared" ref="D135:D198" si="16">IF(D$4,POISSON($A135,D$3,FALSE),#N/A)</f>
        <v>2.2960538815549478E-12</v>
      </c>
      <c r="E135" s="102">
        <f t="shared" si="12"/>
        <v>4.2923255508569365E-15</v>
      </c>
      <c r="F135" s="102">
        <f t="shared" ref="F135:F198" si="17">IF(F$4,POISSON($A135,F$3,FALSE),#N/A)</f>
        <v>2.1084776195368061E-4</v>
      </c>
      <c r="G135" s="102">
        <f t="shared" si="13"/>
        <v>1.4012332518463326E-4</v>
      </c>
    </row>
    <row r="136" spans="1:7">
      <c r="A136" s="102">
        <v>130</v>
      </c>
      <c r="B136" s="102">
        <f t="shared" si="14"/>
        <v>1.1095182735798562E-28</v>
      </c>
      <c r="C136" s="102">
        <f t="shared" si="15"/>
        <v>6.961942634624704E-44</v>
      </c>
      <c r="D136" s="102">
        <f t="shared" si="16"/>
        <v>1.1656888937124921E-12</v>
      </c>
      <c r="E136" s="102">
        <f t="shared" si="12"/>
        <v>1.640018398531213E-15</v>
      </c>
      <c r="F136" s="102">
        <f t="shared" si="17"/>
        <v>1.5570296267348668E-4</v>
      </c>
      <c r="G136" s="102">
        <f t="shared" si="13"/>
        <v>9.8846149479582123E-5</v>
      </c>
    </row>
    <row r="137" spans="1:7">
      <c r="A137" s="102">
        <v>131</v>
      </c>
      <c r="B137" s="102">
        <f t="shared" si="14"/>
        <v>3.4725381081506328E-29</v>
      </c>
      <c r="C137" s="102">
        <f t="shared" si="15"/>
        <v>7.8468863774541383E-45</v>
      </c>
      <c r="D137" s="102">
        <f t="shared" si="16"/>
        <v>5.8729364110706565E-13</v>
      </c>
      <c r="E137" s="102">
        <f t="shared" si="12"/>
        <v>6.1719808150478501E-16</v>
      </c>
      <c r="F137" s="102">
        <f t="shared" si="17"/>
        <v>1.1410293447828088E-4</v>
      </c>
      <c r="G137" s="102">
        <f t="shared" si="13"/>
        <v>6.900573352376024E-5</v>
      </c>
    </row>
    <row r="138" spans="1:7">
      <c r="A138" s="102">
        <v>132</v>
      </c>
      <c r="B138" s="102">
        <f t="shared" si="14"/>
        <v>1.0785913820771178E-29</v>
      </c>
      <c r="C138" s="102">
        <f t="shared" si="15"/>
        <v>8.6312111158318996E-46</v>
      </c>
      <c r="D138" s="102">
        <f t="shared" si="16"/>
        <v>2.9364682055353409E-13</v>
      </c>
      <c r="E138" s="102">
        <f t="shared" si="12"/>
        <v>2.287811271051577E-16</v>
      </c>
      <c r="F138" s="102">
        <f t="shared" si="17"/>
        <v>8.2983952347840428E-5</v>
      </c>
      <c r="G138" s="102">
        <f t="shared" si="13"/>
        <v>4.7674560321208856E-5</v>
      </c>
    </row>
    <row r="139" spans="1:7">
      <c r="A139" s="102">
        <v>133</v>
      </c>
      <c r="B139" s="102">
        <f t="shared" si="14"/>
        <v>3.3249809522678113E-30</v>
      </c>
      <c r="C139" s="102">
        <f t="shared" si="15"/>
        <v>9.2651737139303647E-47</v>
      </c>
      <c r="D139" s="102">
        <f t="shared" si="16"/>
        <v>1.4571947486115095E-13</v>
      </c>
      <c r="E139" s="102">
        <f t="shared" si="12"/>
        <v>8.3528677173543451E-17</v>
      </c>
      <c r="F139" s="102">
        <f t="shared" si="17"/>
        <v>5.9898191168366247E-5</v>
      </c>
      <c r="G139" s="102">
        <f t="shared" si="13"/>
        <v>3.2596000463983728E-5</v>
      </c>
    </row>
    <row r="140" spans="1:7">
      <c r="A140" s="102">
        <v>134</v>
      </c>
      <c r="B140" s="102">
        <f t="shared" si="14"/>
        <v>1.0173449182312146E-30</v>
      </c>
      <c r="C140" s="102">
        <f t="shared" si="15"/>
        <v>9.7060571692535239E-48</v>
      </c>
      <c r="D140" s="102">
        <f t="shared" si="16"/>
        <v>7.1772278662954767E-14</v>
      </c>
      <c r="E140" s="102">
        <f t="shared" si="12"/>
        <v>3.0037984758377725E-17</v>
      </c>
      <c r="F140" s="102">
        <f t="shared" si="17"/>
        <v>4.2912136956441317E-5</v>
      </c>
      <c r="G140" s="102">
        <f t="shared" si="13"/>
        <v>2.2055557163434812E-5</v>
      </c>
    </row>
    <row r="141" spans="1:7">
      <c r="A141" s="102">
        <v>135</v>
      </c>
      <c r="B141" s="102">
        <f t="shared" si="14"/>
        <v>3.0897141961095965E-31</v>
      </c>
      <c r="C141" s="102">
        <f t="shared" si="15"/>
        <v>9.9229219484070943E-49</v>
      </c>
      <c r="D141" s="102">
        <f t="shared" si="16"/>
        <v>3.5088669568555965E-14</v>
      </c>
      <c r="E141" s="102">
        <f t="shared" si="12"/>
        <v>1.0639611302147294E-17</v>
      </c>
      <c r="F141" s="102">
        <f t="shared" si="17"/>
        <v>3.0515297391247294E-5</v>
      </c>
      <c r="G141" s="102">
        <f t="shared" si="13"/>
        <v>1.4768889817490315E-5</v>
      </c>
    </row>
    <row r="142" spans="1:7">
      <c r="A142" s="102">
        <v>136</v>
      </c>
      <c r="B142" s="102">
        <f t="shared" si="14"/>
        <v>9.3145795618009797E-32</v>
      </c>
      <c r="C142" s="102">
        <f t="shared" si="15"/>
        <v>9.9001951927873524E-50</v>
      </c>
      <c r="D142" s="102">
        <f t="shared" si="16"/>
        <v>1.702832493768162E-14</v>
      </c>
      <c r="E142" s="102">
        <f t="shared" si="12"/>
        <v>3.7119362786432304E-18</v>
      </c>
      <c r="F142" s="102">
        <f t="shared" si="17"/>
        <v>2.1540209923233294E-5</v>
      </c>
      <c r="G142" s="102">
        <f t="shared" si="13"/>
        <v>9.7870941636136889E-6</v>
      </c>
    </row>
    <row r="143" spans="1:7">
      <c r="A143" s="102">
        <v>137</v>
      </c>
      <c r="B143" s="102">
        <f t="shared" si="14"/>
        <v>2.7875749053565045E-32</v>
      </c>
      <c r="C143" s="102">
        <f t="shared" si="15"/>
        <v>9.6395196033225198E-51</v>
      </c>
      <c r="D143" s="102">
        <f t="shared" si="16"/>
        <v>8.2034266123136808E-15</v>
      </c>
      <c r="E143" s="102">
        <f t="shared" si="12"/>
        <v>1.2755428213982582E-18</v>
      </c>
      <c r="F143" s="102">
        <f t="shared" si="17"/>
        <v>1.5093869727229125E-5</v>
      </c>
      <c r="G143" s="102">
        <f t="shared" si="13"/>
        <v>6.418533056319722E-6</v>
      </c>
    </row>
    <row r="144" spans="1:7">
      <c r="A144" s="102">
        <v>138</v>
      </c>
      <c r="B144" s="102">
        <f t="shared" si="14"/>
        <v>8.2819254434502783E-33</v>
      </c>
      <c r="C144" s="102">
        <f t="shared" si="15"/>
        <v>9.1595571377416926E-52</v>
      </c>
      <c r="D144" s="102">
        <f t="shared" si="16"/>
        <v>3.9233779450196299E-15</v>
      </c>
      <c r="E144" s="102">
        <f t="shared" si="12"/>
        <v>4.3172714328641071E-19</v>
      </c>
      <c r="F144" s="102">
        <f t="shared" si="17"/>
        <v>1.0500083288507177E-5</v>
      </c>
      <c r="G144" s="102">
        <f t="shared" si="13"/>
        <v>4.1657566551620501E-6</v>
      </c>
    </row>
    <row r="145" spans="1:7">
      <c r="A145" s="102">
        <v>139</v>
      </c>
      <c r="B145" s="102">
        <f t="shared" si="14"/>
        <v>2.4428700948306893E-33</v>
      </c>
      <c r="C145" s="102">
        <f t="shared" si="15"/>
        <v>8.4937800993388979E-53</v>
      </c>
      <c r="D145" s="102">
        <f t="shared" si="16"/>
        <v>1.8628988803690246E-15</v>
      </c>
      <c r="E145" s="102">
        <f t="shared" si="12"/>
        <v>1.4392738872622037E-19</v>
      </c>
      <c r="F145" s="102">
        <f t="shared" si="17"/>
        <v>7.2518560841488884E-6</v>
      </c>
      <c r="G145" s="102">
        <f t="shared" si="13"/>
        <v>2.6756426532307088E-6</v>
      </c>
    </row>
    <row r="146" spans="1:7">
      <c r="A146" s="102">
        <v>140</v>
      </c>
      <c r="B146" s="102">
        <f t="shared" si="14"/>
        <v>7.1541195634326407E-34</v>
      </c>
      <c r="C146" s="102">
        <f t="shared" si="15"/>
        <v>7.6866127452457266E-54</v>
      </c>
      <c r="D146" s="102">
        <f t="shared" si="16"/>
        <v>8.7822375788825901E-16</v>
      </c>
      <c r="E146" s="102">
        <f t="shared" si="12"/>
        <v>4.7260391883899954E-20</v>
      </c>
      <c r="F146" s="102">
        <f t="shared" si="17"/>
        <v>4.9727013148449968E-6</v>
      </c>
      <c r="G146" s="102">
        <f t="shared" si="13"/>
        <v>1.7007419477319835E-6</v>
      </c>
    </row>
    <row r="147" spans="1:7">
      <c r="A147" s="102">
        <v>141</v>
      </c>
      <c r="B147" s="102">
        <f t="shared" si="14"/>
        <v>2.0802759014237192E-34</v>
      </c>
      <c r="C147" s="102">
        <f t="shared" si="15"/>
        <v>6.7885409474210522E-55</v>
      </c>
      <c r="D147" s="102">
        <f t="shared" si="16"/>
        <v>4.1108346113918357E-16</v>
      </c>
      <c r="E147" s="102">
        <f t="shared" si="12"/>
        <v>1.5285194574365488E-20</v>
      </c>
      <c r="F147" s="102">
        <f t="shared" si="17"/>
        <v>3.3856689803199736E-6</v>
      </c>
      <c r="G147" s="102">
        <f t="shared" si="13"/>
        <v>1.0698547900446279E-6</v>
      </c>
    </row>
    <row r="148" spans="1:7">
      <c r="A148" s="102">
        <v>142</v>
      </c>
      <c r="B148" s="102">
        <f t="shared" si="14"/>
        <v>6.0064304196036702E-35</v>
      </c>
      <c r="C148" s="102">
        <f t="shared" si="15"/>
        <v>5.850935814375196E-56</v>
      </c>
      <c r="D148" s="102">
        <f t="shared" si="16"/>
        <v>1.9106696081117184E-16</v>
      </c>
      <c r="E148" s="102">
        <f t="shared" si="12"/>
        <v>4.8692761477160123E-21</v>
      </c>
      <c r="F148" s="102">
        <f t="shared" si="17"/>
        <v>2.2889029726106705E-6</v>
      </c>
      <c r="G148" s="102">
        <f t="shared" si="13"/>
        <v>6.6602011625710327E-7</v>
      </c>
    </row>
    <row r="149" spans="1:7">
      <c r="A149" s="102">
        <v>143</v>
      </c>
      <c r="B149" s="102">
        <f t="shared" si="14"/>
        <v>1.7221234070192157E-35</v>
      </c>
      <c r="C149" s="102">
        <f t="shared" si="15"/>
        <v>4.9213208189709508E-57</v>
      </c>
      <c r="D149" s="102">
        <f t="shared" si="16"/>
        <v>8.8184751143617477E-17</v>
      </c>
      <c r="E149" s="102">
        <f t="shared" si="12"/>
        <v>1.5278390966964233E-21</v>
      </c>
      <c r="F149" s="102">
        <f t="shared" si="17"/>
        <v>1.5366061914029657E-6</v>
      </c>
      <c r="G149" s="102">
        <f t="shared" si="13"/>
        <v>4.1032309037507103E-7</v>
      </c>
    </row>
    <row r="150" spans="1:7">
      <c r="A150" s="102">
        <v>144</v>
      </c>
      <c r="B150" s="102">
        <f t="shared" si="14"/>
        <v>4.9032680338742905E-36</v>
      </c>
      <c r="C150" s="102">
        <f t="shared" si="15"/>
        <v>4.03966612652995E-58</v>
      </c>
      <c r="D150" s="102">
        <f t="shared" si="16"/>
        <v>4.0418010940824938E-17</v>
      </c>
      <c r="E150" s="102">
        <f t="shared" si="12"/>
        <v>4.7218329011923353E-22</v>
      </c>
      <c r="F150" s="102">
        <f t="shared" si="17"/>
        <v>1.0244041276019786E-6</v>
      </c>
      <c r="G150" s="102">
        <f t="shared" si="13"/>
        <v>2.5017313245842577E-7</v>
      </c>
    </row>
    <row r="151" spans="1:7">
      <c r="A151" s="102">
        <v>145</v>
      </c>
      <c r="B151" s="102">
        <f t="shared" si="14"/>
        <v>1.3864413061299392E-36</v>
      </c>
      <c r="C151" s="102">
        <f t="shared" si="15"/>
        <v>3.2360611496690607E-59</v>
      </c>
      <c r="D151" s="102">
        <f t="shared" si="16"/>
        <v>1.8397163600651189E-17</v>
      </c>
      <c r="E151" s="102">
        <f t="shared" si="12"/>
        <v>1.437352832918204E-22</v>
      </c>
      <c r="F151" s="102">
        <f t="shared" si="17"/>
        <v>6.7822618103303071E-7</v>
      </c>
      <c r="G151" s="102">
        <f t="shared" si="13"/>
        <v>1.5094942918692035E-7</v>
      </c>
    </row>
    <row r="152" spans="1:7">
      <c r="A152" s="102">
        <v>146</v>
      </c>
      <c r="B152" s="102">
        <f t="shared" si="14"/>
        <v>3.8934310651595057E-37</v>
      </c>
      <c r="C152" s="102">
        <f t="shared" si="15"/>
        <v>2.5298537655491893E-60</v>
      </c>
      <c r="D152" s="102">
        <f t="shared" si="16"/>
        <v>8.3165260112532903E-18</v>
      </c>
      <c r="E152" s="102">
        <f t="shared" si="12"/>
        <v>4.30958990439677E-23</v>
      </c>
      <c r="F152" s="102">
        <f t="shared" si="17"/>
        <v>4.4595694095323274E-7</v>
      </c>
      <c r="G152" s="102">
        <f t="shared" si="13"/>
        <v>9.0136021074936757E-8</v>
      </c>
    </row>
    <row r="153" spans="1:7">
      <c r="A153" s="102">
        <v>147</v>
      </c>
      <c r="B153" s="102">
        <f t="shared" si="14"/>
        <v>1.0859229501465312E-37</v>
      </c>
      <c r="C153" s="102">
        <f t="shared" si="15"/>
        <v>1.9301078113843501E-61</v>
      </c>
      <c r="D153" s="102">
        <f t="shared" si="16"/>
        <v>3.7339504540321258E-18</v>
      </c>
      <c r="E153" s="102">
        <f t="shared" si="12"/>
        <v>1.2727065570739951E-23</v>
      </c>
      <c r="F153" s="102">
        <f t="shared" si="17"/>
        <v>2.9123718592863791E-7</v>
      </c>
      <c r="G153" s="102">
        <f t="shared" si="13"/>
        <v>5.3264933575638518E-8</v>
      </c>
    </row>
    <row r="154" spans="1:7">
      <c r="A154" s="102">
        <v>148</v>
      </c>
      <c r="B154" s="102">
        <f t="shared" si="14"/>
        <v>3.0083000645951135E-38</v>
      </c>
      <c r="C154" s="102">
        <f t="shared" si="15"/>
        <v>1.4370608905221625E-62</v>
      </c>
      <c r="D154" s="102">
        <f t="shared" si="16"/>
        <v>1.6651400673386354E-18</v>
      </c>
      <c r="E154" s="102">
        <f t="shared" si="12"/>
        <v>3.7020339626516564E-24</v>
      </c>
      <c r="F154" s="102">
        <f t="shared" si="17"/>
        <v>1.8891060708884695E-7</v>
      </c>
      <c r="G154" s="102">
        <f t="shared" si="13"/>
        <v>3.1150175357581434E-8</v>
      </c>
    </row>
    <row r="155" spans="1:7">
      <c r="A155" s="102">
        <v>149</v>
      </c>
      <c r="B155" s="102">
        <f t="shared" si="14"/>
        <v>8.2778726609661613E-39</v>
      </c>
      <c r="C155" s="102">
        <f t="shared" si="15"/>
        <v>1.0441820514520103E-63</v>
      </c>
      <c r="D155" s="102">
        <f t="shared" si="16"/>
        <v>7.3757882177413795E-19</v>
      </c>
      <c r="E155" s="102">
        <f t="shared" si="12"/>
        <v>1.060650488439037E-24</v>
      </c>
      <c r="F155" s="102">
        <f t="shared" si="17"/>
        <v>1.2171421664784893E-7</v>
      </c>
      <c r="G155" s="102">
        <f t="shared" si="13"/>
        <v>1.8028338385960898E-8</v>
      </c>
    </row>
    <row r="156" spans="1:7">
      <c r="A156" s="102">
        <v>150</v>
      </c>
      <c r="B156" s="102">
        <f t="shared" si="14"/>
        <v>2.2626185273308086E-39</v>
      </c>
      <c r="C156" s="102">
        <f t="shared" si="15"/>
        <v>7.4043123140139426E-65</v>
      </c>
      <c r="D156" s="102">
        <f t="shared" si="16"/>
        <v>3.2453468158061763E-19</v>
      </c>
      <c r="E156" s="102">
        <f t="shared" si="12"/>
        <v>2.9931189358542989E-25</v>
      </c>
      <c r="F156" s="102">
        <f t="shared" si="17"/>
        <v>7.7897098654622317E-8</v>
      </c>
      <c r="G156" s="102">
        <f t="shared" si="13"/>
        <v>1.0325878376445281E-8</v>
      </c>
    </row>
    <row r="157" spans="1:7">
      <c r="A157" s="102">
        <v>151</v>
      </c>
      <c r="B157" s="102">
        <f t="shared" si="14"/>
        <v>6.1435337497060808E-40</v>
      </c>
      <c r="C157" s="102">
        <f t="shared" si="15"/>
        <v>5.1239004788446895E-66</v>
      </c>
      <c r="D157" s="102">
        <f t="shared" si="16"/>
        <v>1.4184959592265611E-19</v>
      </c>
      <c r="E157" s="102">
        <f t="shared" si="12"/>
        <v>8.319465656387922E-26</v>
      </c>
      <c r="F157" s="102">
        <f t="shared" si="17"/>
        <v>4.9523983250620921E-8</v>
      </c>
      <c r="G157" s="102">
        <f t="shared" si="13"/>
        <v>5.852944539373444E-9</v>
      </c>
    </row>
    <row r="158" spans="1:7">
      <c r="A158" s="102">
        <v>152</v>
      </c>
      <c r="B158" s="102">
        <f t="shared" si="14"/>
        <v>1.6571373930127931E-40</v>
      </c>
      <c r="C158" s="102">
        <f t="shared" si="15"/>
        <v>3.4603823995663939E-67</v>
      </c>
      <c r="D158" s="102">
        <f t="shared" si="16"/>
        <v>6.1592587703258736E-20</v>
      </c>
      <c r="E158" s="102">
        <f t="shared" si="12"/>
        <v>2.27764834563096E-26</v>
      </c>
      <c r="F158" s="102">
        <f t="shared" si="17"/>
        <v>3.1278305210918462E-8</v>
      </c>
      <c r="G158" s="102">
        <f t="shared" si="13"/>
        <v>3.2832043276551788E-9</v>
      </c>
    </row>
    <row r="159" spans="1:7">
      <c r="A159" s="102">
        <v>153</v>
      </c>
      <c r="B159" s="102">
        <f t="shared" si="14"/>
        <v>4.4406949747402355E-41</v>
      </c>
      <c r="C159" s="102">
        <f t="shared" si="15"/>
        <v>2.2806306393817325E-68</v>
      </c>
      <c r="D159" s="102">
        <f t="shared" si="16"/>
        <v>2.6569351558268724E-20</v>
      </c>
      <c r="E159" s="102">
        <f t="shared" si="12"/>
        <v>6.1418286018578373E-27</v>
      </c>
      <c r="F159" s="102">
        <f t="shared" si="17"/>
        <v>1.9625603269595978E-8</v>
      </c>
      <c r="G159" s="102">
        <f t="shared" si="13"/>
        <v>1.8226257989542314E-9</v>
      </c>
    </row>
    <row r="160" spans="1:7">
      <c r="A160" s="102">
        <v>154</v>
      </c>
      <c r="B160" s="102">
        <f t="shared" si="14"/>
        <v>1.1822629478204766E-41</v>
      </c>
      <c r="C160" s="102">
        <f t="shared" si="15"/>
        <v>1.466875538764546E-69</v>
      </c>
      <c r="D160" s="102">
        <f t="shared" si="16"/>
        <v>1.1386864953543572E-20</v>
      </c>
      <c r="E160" s="102">
        <f t="shared" si="12"/>
        <v>1.631279930230703E-27</v>
      </c>
      <c r="F160" s="102">
        <f t="shared" si="17"/>
        <v>1.2234142297929914E-8</v>
      </c>
      <c r="G160" s="102">
        <f t="shared" si="13"/>
        <v>1.0013207460924046E-9</v>
      </c>
    </row>
    <row r="161" spans="1:7">
      <c r="A161" s="102">
        <v>155</v>
      </c>
      <c r="B161" s="102">
        <f t="shared" si="14"/>
        <v>3.1272761845573539E-42</v>
      </c>
      <c r="C161" s="102">
        <f t="shared" si="15"/>
        <v>9.2074428090301643E-71</v>
      </c>
      <c r="D161" s="102">
        <f t="shared" si="16"/>
        <v>4.8486005608637986E-21</v>
      </c>
      <c r="E161" s="102">
        <f t="shared" si="12"/>
        <v>4.2675544807599732E-28</v>
      </c>
      <c r="F161" s="102">
        <f t="shared" si="17"/>
        <v>7.5772752296856616E-9</v>
      </c>
      <c r="G161" s="102">
        <f t="shared" si="13"/>
        <v>5.4440864670816203E-10</v>
      </c>
    </row>
    <row r="162" spans="1:7">
      <c r="A162" s="102">
        <v>156</v>
      </c>
      <c r="B162" s="102">
        <f t="shared" si="14"/>
        <v>8.2191233055675898E-43</v>
      </c>
      <c r="C162" s="102">
        <f t="shared" si="15"/>
        <v>5.6401706612349677E-72</v>
      </c>
      <c r="D162" s="102">
        <f t="shared" si="16"/>
        <v>2.0513310065192734E-21</v>
      </c>
      <c r="E162" s="102">
        <f t="shared" si="12"/>
        <v>1.0996372316239312E-28</v>
      </c>
      <c r="F162" s="102">
        <f t="shared" si="17"/>
        <v>4.662938602883485E-9</v>
      </c>
      <c r="G162" s="102">
        <f t="shared" si="13"/>
        <v>2.9292262246506129E-10</v>
      </c>
    </row>
    <row r="163" spans="1:7">
      <c r="A163" s="102">
        <v>157</v>
      </c>
      <c r="B163" s="102">
        <f t="shared" si="14"/>
        <v>2.1463952581418449E-43</v>
      </c>
      <c r="C163" s="102">
        <f t="shared" si="15"/>
        <v>3.3717309462402927E-73</v>
      </c>
      <c r="D163" s="102">
        <f t="shared" si="16"/>
        <v>8.6234297089346122E-22</v>
      </c>
      <c r="E163" s="102">
        <f t="shared" si="12"/>
        <v>2.7908698118365486E-29</v>
      </c>
      <c r="F163" s="102">
        <f t="shared" si="17"/>
        <v>2.8512236043109046E-9</v>
      </c>
      <c r="G163" s="102">
        <f t="shared" si="13"/>
        <v>1.5597568873405295E-10</v>
      </c>
    </row>
    <row r="164" spans="1:7">
      <c r="A164" s="102">
        <v>158</v>
      </c>
      <c r="B164" s="102">
        <f t="shared" si="14"/>
        <v>5.5697598470769378E-44</v>
      </c>
      <c r="C164" s="102">
        <f t="shared" si="15"/>
        <v>1.9670755054359408E-74</v>
      </c>
      <c r="D164" s="102">
        <f t="shared" si="16"/>
        <v>3.6021921568967117E-22</v>
      </c>
      <c r="E164" s="102">
        <f t="shared" si="12"/>
        <v>6.9766912008667E-30</v>
      </c>
      <c r="F164" s="102">
        <f t="shared" si="17"/>
        <v>1.7323890254041097E-9</v>
      </c>
      <c r="G164" s="102">
        <f t="shared" si="13"/>
        <v>8.2193412065076349E-11</v>
      </c>
    </row>
    <row r="165" spans="1:7">
      <c r="A165" s="102">
        <v>159</v>
      </c>
      <c r="B165" s="102">
        <f t="shared" si="14"/>
        <v>1.4362273819506133E-44</v>
      </c>
      <c r="C165" s="102">
        <f t="shared" si="15"/>
        <v>1.1199447561406552E-75</v>
      </c>
      <c r="D165" s="102">
        <f t="shared" si="16"/>
        <v>1.495249574560886E-22</v>
      </c>
      <c r="E165" s="102">
        <f t="shared" si="12"/>
        <v>1.7178261288406765E-30</v>
      </c>
      <c r="F165" s="102">
        <f t="shared" si="17"/>
        <v>1.0459707323194481E-9</v>
      </c>
      <c r="G165" s="102">
        <f t="shared" si="13"/>
        <v>4.2864050330411014E-11</v>
      </c>
    </row>
    <row r="166" spans="1:7">
      <c r="A166" s="102">
        <v>160</v>
      </c>
      <c r="B166" s="102">
        <f t="shared" si="14"/>
        <v>3.6803326662484672E-45</v>
      </c>
      <c r="C166" s="102">
        <f t="shared" si="15"/>
        <v>6.2227108685759768E-77</v>
      </c>
      <c r="D166" s="102">
        <f t="shared" si="16"/>
        <v>6.1679044950637351E-23</v>
      </c>
      <c r="E166" s="102">
        <f t="shared" si="12"/>
        <v>4.1660903880364112E-31</v>
      </c>
      <c r="F166" s="102">
        <f t="shared" si="17"/>
        <v>6.2758243939167383E-10</v>
      </c>
      <c r="G166" s="102">
        <f t="shared" si="13"/>
        <v>2.2122056746908551E-11</v>
      </c>
    </row>
    <row r="167" spans="1:7">
      <c r="A167" s="102">
        <v>161</v>
      </c>
      <c r="B167" s="102">
        <f t="shared" si="14"/>
        <v>9.3722757339248119E-46</v>
      </c>
      <c r="C167" s="102">
        <f t="shared" si="15"/>
        <v>3.3741943658601505E-78</v>
      </c>
      <c r="D167" s="102">
        <f t="shared" si="16"/>
        <v>2.5284577433180211E-23</v>
      </c>
      <c r="E167" s="102">
        <f t="shared" si="12"/>
        <v>9.9517155200020924E-32</v>
      </c>
      <c r="F167" s="102">
        <f t="shared" si="17"/>
        <v>3.7421064709068889E-10</v>
      </c>
      <c r="G167" s="102">
        <f t="shared" si="13"/>
        <v>1.1298840995144828E-11</v>
      </c>
    </row>
    <row r="168" spans="1:7">
      <c r="A168" s="102">
        <v>162</v>
      </c>
      <c r="B168" s="102">
        <f t="shared" si="14"/>
        <v>2.3719957104377027E-46</v>
      </c>
      <c r="C168" s="102">
        <f t="shared" si="15"/>
        <v>1.785533575063996E-79</v>
      </c>
      <c r="D168" s="102">
        <f t="shared" si="16"/>
        <v>1.0301124139443833E-23</v>
      </c>
      <c r="E168" s="102">
        <f t="shared" si="12"/>
        <v>2.3414613743920729E-32</v>
      </c>
      <c r="F168" s="102">
        <f t="shared" si="17"/>
        <v>2.2175445753522043E-10</v>
      </c>
      <c r="G168" s="102">
        <f t="shared" si="13"/>
        <v>5.7110819380593537E-12</v>
      </c>
    </row>
    <row r="169" spans="1:7">
      <c r="A169" s="102">
        <v>163</v>
      </c>
      <c r="B169" s="102">
        <f t="shared" si="14"/>
        <v>5.9663695784016416E-47</v>
      </c>
      <c r="C169" s="102">
        <f t="shared" si="15"/>
        <v>9.2209018194886817E-81</v>
      </c>
      <c r="D169" s="102">
        <f t="shared" si="16"/>
        <v>4.1710073202656428E-24</v>
      </c>
      <c r="E169" s="102">
        <f t="shared" si="12"/>
        <v>5.4262003318668951E-33</v>
      </c>
      <c r="F169" s="102">
        <f t="shared" si="17"/>
        <v>1.306038522906831E-10</v>
      </c>
      <c r="G169" s="102">
        <f t="shared" si="13"/>
        <v>2.8567943902745182E-12</v>
      </c>
    </row>
    <row r="170" spans="1:7">
      <c r="A170" s="102">
        <v>164</v>
      </c>
      <c r="B170" s="102">
        <f t="shared" si="14"/>
        <v>1.491592394600442E-47</v>
      </c>
      <c r="C170" s="102">
        <f t="shared" si="15"/>
        <v>4.6471450297987025E-82</v>
      </c>
      <c r="D170" s="102">
        <f t="shared" si="16"/>
        <v>1.6785761166922596E-24</v>
      </c>
      <c r="E170" s="102">
        <f t="shared" si="12"/>
        <v>1.2385810464537148E-33</v>
      </c>
      <c r="F170" s="102">
        <f t="shared" si="17"/>
        <v>7.6451035487230669E-11</v>
      </c>
      <c r="G170" s="102">
        <f t="shared" si="13"/>
        <v>1.4142157733232786E-12</v>
      </c>
    </row>
    <row r="171" spans="1:7">
      <c r="A171" s="102">
        <v>165</v>
      </c>
      <c r="B171" s="102">
        <f t="shared" si="14"/>
        <v>3.706381101734343E-48</v>
      </c>
      <c r="C171" s="102">
        <f t="shared" si="15"/>
        <v>2.2856330455884349E-83</v>
      </c>
      <c r="D171" s="102">
        <f t="shared" si="16"/>
        <v>6.7143044667691205E-25</v>
      </c>
      <c r="E171" s="102">
        <f t="shared" si="12"/>
        <v>2.7846641052557244E-34</v>
      </c>
      <c r="F171" s="102">
        <f t="shared" si="17"/>
        <v>4.4480602465296419E-11</v>
      </c>
      <c r="G171" s="102">
        <f t="shared" si="13"/>
        <v>6.9283284554246819E-13</v>
      </c>
    </row>
    <row r="172" spans="1:7">
      <c r="A172" s="102">
        <v>166</v>
      </c>
      <c r="B172" s="102">
        <f t="shared" si="14"/>
        <v>9.1543147693440185E-49</v>
      </c>
      <c r="C172" s="102">
        <f t="shared" si="15"/>
        <v>1.0970697449190175E-84</v>
      </c>
      <c r="D172" s="102">
        <f t="shared" si="16"/>
        <v>2.6695427397997805E-25</v>
      </c>
      <c r="E172" s="102">
        <f t="shared" si="12"/>
        <v>6.1665319238932443E-35</v>
      </c>
      <c r="F172" s="102">
        <f t="shared" si="17"/>
        <v>2.5723721907641355E-11</v>
      </c>
      <c r="G172" s="102">
        <f t="shared" si="13"/>
        <v>3.3590568885746191E-13</v>
      </c>
    </row>
    <row r="173" spans="1:7">
      <c r="A173" s="102">
        <v>167</v>
      </c>
      <c r="B173" s="102">
        <f t="shared" si="14"/>
        <v>2.2474665002580973E-49</v>
      </c>
      <c r="C173" s="102">
        <f t="shared" si="15"/>
        <v>5.1388911846772105E-86</v>
      </c>
      <c r="D173" s="102">
        <f t="shared" si="16"/>
        <v>1.0550288672262384E-25</v>
      </c>
      <c r="E173" s="102">
        <f t="shared" si="12"/>
        <v>1.3450205883642783E-35</v>
      </c>
      <c r="F173" s="102">
        <f t="shared" si="17"/>
        <v>1.4787289240321029E-11</v>
      </c>
      <c r="G173" s="102">
        <f t="shared" si="13"/>
        <v>1.6116931085533635E-13</v>
      </c>
    </row>
    <row r="174" spans="1:7">
      <c r="A174" s="102">
        <v>168</v>
      </c>
      <c r="B174" s="102">
        <f t="shared" si="14"/>
        <v>5.4848884827728227E-50</v>
      </c>
      <c r="C174" s="102">
        <f t="shared" si="15"/>
        <v>2.3491570759022824E-87</v>
      </c>
      <c r="D174" s="102">
        <f t="shared" si="16"/>
        <v>4.1447562641031168E-26</v>
      </c>
      <c r="E174" s="102">
        <f t="shared" si="12"/>
        <v>2.8895928949025318E-36</v>
      </c>
      <c r="F174" s="102">
        <f t="shared" si="17"/>
        <v>8.4498795658977026E-12</v>
      </c>
      <c r="G174" s="102">
        <f t="shared" si="13"/>
        <v>7.6528541746243213E-14</v>
      </c>
    </row>
    <row r="175" spans="1:7">
      <c r="A175" s="102">
        <v>169</v>
      </c>
      <c r="B175" s="102">
        <f t="shared" si="14"/>
        <v>1.3306534188975045E-50</v>
      </c>
      <c r="C175" s="102">
        <f t="shared" si="15"/>
        <v>1.0480020773894201E-88</v>
      </c>
      <c r="D175" s="102">
        <f t="shared" si="16"/>
        <v>1.6186622096497423E-26</v>
      </c>
      <c r="E175" s="102">
        <f t="shared" si="12"/>
        <v>6.1145453434804929E-37</v>
      </c>
      <c r="F175" s="102">
        <f t="shared" si="17"/>
        <v>4.7999315877288094E-12</v>
      </c>
      <c r="G175" s="102">
        <f t="shared" si="13"/>
        <v>3.5961734142163264E-14</v>
      </c>
    </row>
    <row r="176" spans="1:7">
      <c r="A176" s="102">
        <v>170</v>
      </c>
      <c r="B176" s="102">
        <f t="shared" si="14"/>
        <v>3.2092229514587944E-51</v>
      </c>
      <c r="C176" s="102">
        <f t="shared" si="15"/>
        <v>4.5626765436715731E-90</v>
      </c>
      <c r="D176" s="102">
        <f t="shared" si="16"/>
        <v>6.2842179904048263E-27</v>
      </c>
      <c r="E176" s="102">
        <f t="shared" si="12"/>
        <v>1.2744167171206902E-37</v>
      </c>
      <c r="F176" s="102">
        <f t="shared" si="17"/>
        <v>2.7105496024821612E-12</v>
      </c>
      <c r="G176" s="102">
        <f t="shared" si="13"/>
        <v>1.6723759496300945E-14</v>
      </c>
    </row>
    <row r="177" spans="1:7">
      <c r="A177" s="102">
        <v>171</v>
      </c>
      <c r="B177" s="102">
        <f t="shared" si="14"/>
        <v>7.6946281292284339E-52</v>
      </c>
      <c r="C177" s="102">
        <f t="shared" si="15"/>
        <v>1.9385842144616157E-91</v>
      </c>
      <c r="D177" s="102">
        <f t="shared" si="16"/>
        <v>2.4254876454194137E-27</v>
      </c>
      <c r="E177" s="102">
        <f t="shared" si="12"/>
        <v>2.616245714718198E-38</v>
      </c>
      <c r="F177" s="102">
        <f t="shared" si="17"/>
        <v>1.5217120575338525E-12</v>
      </c>
      <c r="G177" s="102">
        <f t="shared" si="13"/>
        <v>7.6966776827118718E-15</v>
      </c>
    </row>
    <row r="178" spans="1:7">
      <c r="A178" s="102">
        <v>172</v>
      </c>
      <c r="B178" s="102">
        <f t="shared" si="14"/>
        <v>1.8341846121998161E-52</v>
      </c>
      <c r="C178" s="102">
        <f t="shared" si="15"/>
        <v>8.0381686469212684E-93</v>
      </c>
      <c r="D178" s="102">
        <f t="shared" si="16"/>
        <v>9.3071037556792229E-28</v>
      </c>
      <c r="E178" s="102">
        <f t="shared" si="12"/>
        <v>5.2901182617453044E-39</v>
      </c>
      <c r="F178" s="102">
        <f t="shared" si="17"/>
        <v>8.4932766001888199E-13</v>
      </c>
      <c r="G178" s="102">
        <f t="shared" si="13"/>
        <v>3.505490426400987E-15</v>
      </c>
    </row>
    <row r="179" spans="1:7">
      <c r="A179" s="102">
        <v>173</v>
      </c>
      <c r="B179" s="102">
        <f t="shared" si="14"/>
        <v>4.3469115086816395E-53</v>
      </c>
      <c r="C179" s="102">
        <f t="shared" si="15"/>
        <v>3.2526475544083889E-94</v>
      </c>
      <c r="D179" s="102">
        <f t="shared" si="16"/>
        <v>3.5506869819354233E-28</v>
      </c>
      <c r="E179" s="102">
        <f t="shared" si="12"/>
        <v>1.0535909035249859E-39</v>
      </c>
      <c r="F179" s="102">
        <f t="shared" si="17"/>
        <v>4.7130321018390394E-13</v>
      </c>
      <c r="G179" s="102">
        <f t="shared" si="13"/>
        <v>1.5800483259868516E-15</v>
      </c>
    </row>
    <row r="180" spans="1:7">
      <c r="A180" s="102">
        <v>174</v>
      </c>
      <c r="B180" s="102">
        <f t="shared" si="14"/>
        <v>1.0242722520456631E-53</v>
      </c>
      <c r="C180" s="102">
        <f t="shared" si="15"/>
        <v>1.2844711442727273E-95</v>
      </c>
      <c r="D180" s="102">
        <f t="shared" si="16"/>
        <v>1.3468123034927333E-28</v>
      </c>
      <c r="E180" s="102">
        <f t="shared" si="12"/>
        <v>2.0667998645764561E-40</v>
      </c>
      <c r="F180" s="102">
        <f t="shared" si="17"/>
        <v>2.6002935734284058E-13</v>
      </c>
      <c r="G180" s="102">
        <f t="shared" si="13"/>
        <v>7.048035030988814E-16</v>
      </c>
    </row>
    <row r="181" spans="1:7">
      <c r="A181" s="102">
        <v>175</v>
      </c>
      <c r="B181" s="102">
        <f t="shared" si="14"/>
        <v>2.3997235619355727E-54</v>
      </c>
      <c r="C181" s="102">
        <f t="shared" si="15"/>
        <v>4.9501590024316837E-97</v>
      </c>
      <c r="D181" s="102">
        <f t="shared" si="16"/>
        <v>5.0794064017440654E-29</v>
      </c>
      <c r="E181" s="102">
        <f t="shared" si="12"/>
        <v>3.9934165829936907E-41</v>
      </c>
      <c r="F181" s="102">
        <f t="shared" si="17"/>
        <v>1.4264467602807098E-13</v>
      </c>
      <c r="G181" s="102">
        <f t="shared" si="13"/>
        <v>3.1112996277365121E-16</v>
      </c>
    </row>
    <row r="182" spans="1:7">
      <c r="A182" s="102">
        <v>176</v>
      </c>
      <c r="B182" s="102">
        <f t="shared" si="14"/>
        <v>5.5902651158724798E-55</v>
      </c>
      <c r="C182" s="102">
        <f t="shared" si="15"/>
        <v>1.8617501494528379E-98</v>
      </c>
      <c r="D182" s="102">
        <f t="shared" si="16"/>
        <v>1.904777400654079E-29</v>
      </c>
      <c r="E182" s="102">
        <f t="shared" si="12"/>
        <v>7.5999474657371668E-42</v>
      </c>
      <c r="F182" s="102">
        <f t="shared" si="17"/>
        <v>7.7806186924403065E-14</v>
      </c>
      <c r="G182" s="102">
        <f t="shared" si="13"/>
        <v>1.3592261434538367E-16</v>
      </c>
    </row>
    <row r="183" spans="1:7">
      <c r="A183" s="102">
        <v>177</v>
      </c>
      <c r="B183" s="102">
        <f t="shared" si="14"/>
        <v>1.2949201680834991E-55</v>
      </c>
      <c r="C183" s="102">
        <f t="shared" si="15"/>
        <v>6.833309591746604E-100</v>
      </c>
      <c r="D183" s="102">
        <f t="shared" si="16"/>
        <v>7.1025597990490944E-30</v>
      </c>
      <c r="E183" s="102">
        <f t="shared" si="12"/>
        <v>1.4246111661452093E-42</v>
      </c>
      <c r="F183" s="102">
        <f t="shared" si="17"/>
        <v>4.2199965789506155E-14</v>
      </c>
      <c r="G183" s="102">
        <f t="shared" si="13"/>
        <v>5.8764859279701269E-17</v>
      </c>
    </row>
    <row r="184" spans="1:7">
      <c r="A184" s="102">
        <v>178</v>
      </c>
      <c r="B184" s="102">
        <f t="shared" si="14"/>
        <v>2.9826812860350288E-56</v>
      </c>
      <c r="C184" s="102">
        <f t="shared" si="15"/>
        <v>2.4476439857168115E-101</v>
      </c>
      <c r="D184" s="102">
        <f t="shared" si="16"/>
        <v>2.6335334086361284E-30</v>
      </c>
      <c r="E184" s="102">
        <f t="shared" si="12"/>
        <v>2.6302793682645234E-43</v>
      </c>
      <c r="F184" s="102">
        <f t="shared" si="17"/>
        <v>2.2759532111194244E-14</v>
      </c>
      <c r="G184" s="102">
        <f t="shared" si="13"/>
        <v>2.5143155480669709E-17</v>
      </c>
    </row>
    <row r="185" spans="1:7">
      <c r="A185" s="102">
        <v>179</v>
      </c>
      <c r="B185" s="102">
        <f t="shared" si="14"/>
        <v>6.8318398171751027E-57</v>
      </c>
      <c r="C185" s="102">
        <f t="shared" si="15"/>
        <v>8.5560409113418413E-103</v>
      </c>
      <c r="D185" s="102">
        <f t="shared" si="16"/>
        <v>9.7102349145241296E-31</v>
      </c>
      <c r="E185" s="102">
        <f t="shared" si="12"/>
        <v>4.7832953018427985E-44</v>
      </c>
      <c r="F185" s="102">
        <f t="shared" si="17"/>
        <v>1.220622951214906E-14</v>
      </c>
      <c r="G185" s="102">
        <f t="shared" si="13"/>
        <v>1.0646281876493047E-17</v>
      </c>
    </row>
    <row r="186" spans="1:7">
      <c r="A186" s="102">
        <v>180</v>
      </c>
      <c r="B186" s="102">
        <f t="shared" si="14"/>
        <v>1.5561412916899235E-57</v>
      </c>
      <c r="C186" s="102">
        <f t="shared" si="15"/>
        <v>2.9188038306426355E-104</v>
      </c>
      <c r="D186" s="102">
        <f t="shared" si="16"/>
        <v>3.5604194686589388E-31</v>
      </c>
      <c r="E186" s="102">
        <f t="shared" si="12"/>
        <v>8.5678585676772215E-45</v>
      </c>
      <c r="F186" s="102">
        <f t="shared" si="17"/>
        <v>6.5099890731461604E-15</v>
      </c>
      <c r="G186" s="102">
        <f t="shared" si="13"/>
        <v>4.4612056069109722E-18</v>
      </c>
    </row>
    <row r="187" spans="1:7">
      <c r="A187" s="102">
        <v>181</v>
      </c>
      <c r="B187" s="102">
        <f t="shared" si="14"/>
        <v>3.5249609369771417E-58</v>
      </c>
      <c r="C187" s="102">
        <f t="shared" si="15"/>
        <v>9.7172732269551841E-106</v>
      </c>
      <c r="D187" s="102">
        <f t="shared" si="16"/>
        <v>1.2982745023838923E-31</v>
      </c>
      <c r="E187" s="102">
        <f t="shared" si="12"/>
        <v>1.5116009804649883E-45</v>
      </c>
      <c r="F187" s="102">
        <f t="shared" si="17"/>
        <v>3.4528118840996086E-15</v>
      </c>
      <c r="G187" s="102">
        <f t="shared" si="13"/>
        <v>1.8500463847632019E-18</v>
      </c>
    </row>
    <row r="188" spans="1:7">
      <c r="A188" s="102">
        <v>182</v>
      </c>
      <c r="B188" s="102">
        <f t="shared" si="14"/>
        <v>7.9408460668165017E-59</v>
      </c>
      <c r="C188" s="102">
        <f t="shared" si="15"/>
        <v>3.1571220584042111E-107</v>
      </c>
      <c r="D188" s="102">
        <f t="shared" si="16"/>
        <v>4.7080284152382111E-32</v>
      </c>
      <c r="E188" s="102">
        <f t="shared" si="12"/>
        <v>2.6267686329895281E-46</v>
      </c>
      <c r="F188" s="102">
        <f t="shared" si="17"/>
        <v>1.8212634113932121E-15</v>
      </c>
      <c r="G188" s="102">
        <f t="shared" si="13"/>
        <v>7.5925750649675212E-19</v>
      </c>
    </row>
    <row r="189" spans="1:7">
      <c r="A189" s="102">
        <v>183</v>
      </c>
      <c r="B189" s="102">
        <f t="shared" si="14"/>
        <v>1.7790966597785591E-59</v>
      </c>
      <c r="C189" s="102">
        <f t="shared" si="15"/>
        <v>1.0010269793923984E-108</v>
      </c>
      <c r="D189" s="102">
        <f t="shared" si="16"/>
        <v>1.6979774612334527E-32</v>
      </c>
      <c r="E189" s="102">
        <f t="shared" si="12"/>
        <v>4.4959995475470077E-47</v>
      </c>
      <c r="F189" s="102">
        <f t="shared" si="17"/>
        <v>9.5541687155053552E-16</v>
      </c>
      <c r="G189" s="102">
        <f t="shared" si="13"/>
        <v>3.0836968029553736E-19</v>
      </c>
    </row>
    <row r="190" spans="1:7">
      <c r="A190" s="102">
        <v>184</v>
      </c>
      <c r="B190" s="102">
        <f t="shared" si="14"/>
        <v>3.964291470158723E-60</v>
      </c>
      <c r="C190" s="102">
        <f t="shared" si="15"/>
        <v>3.0974738193567381E-110</v>
      </c>
      <c r="D190" s="102">
        <f t="shared" si="16"/>
        <v>6.0905713283373525E-33</v>
      </c>
      <c r="E190" s="102">
        <f t="shared" si="12"/>
        <v>7.5796731194995732E-48</v>
      </c>
      <c r="F190" s="102">
        <f t="shared" si="17"/>
        <v>4.9847836776548814E-16</v>
      </c>
      <c r="G190" s="102">
        <f t="shared" si="13"/>
        <v>1.2394538073257607E-19</v>
      </c>
    </row>
    <row r="191" spans="1:7">
      <c r="A191" s="102">
        <v>185</v>
      </c>
      <c r="B191" s="102">
        <f t="shared" si="14"/>
        <v>8.785727041973948E-61</v>
      </c>
      <c r="C191" s="102">
        <f t="shared" si="15"/>
        <v>9.3535604563708741E-112</v>
      </c>
      <c r="D191" s="102">
        <f t="shared" si="16"/>
        <v>2.1728524738933418E-33</v>
      </c>
      <c r="E191" s="102">
        <f t="shared" si="12"/>
        <v>1.2586195551240674E-48</v>
      </c>
      <c r="F191" s="102">
        <f t="shared" si="17"/>
        <v>2.5866985570533868E-16</v>
      </c>
      <c r="G191" s="102">
        <f t="shared" si="13"/>
        <v>4.930206618432678E-20</v>
      </c>
    </row>
    <row r="192" spans="1:7">
      <c r="A192" s="102">
        <v>186</v>
      </c>
      <c r="B192" s="102">
        <f t="shared" si="14"/>
        <v>1.9366387565641046E-61</v>
      </c>
      <c r="C192" s="102">
        <f t="shared" si="15"/>
        <v>2.7564728715769175E-113</v>
      </c>
      <c r="D192" s="102">
        <f t="shared" si="16"/>
        <v>7.7101216815570599E-34</v>
      </c>
      <c r="E192" s="102">
        <f t="shared" si="12"/>
        <v>2.0585349934665411E-49</v>
      </c>
      <c r="F192" s="102">
        <f t="shared" si="17"/>
        <v>1.3350702229953015E-16</v>
      </c>
      <c r="G192" s="102">
        <f t="shared" si="13"/>
        <v>1.9407785964606643E-20</v>
      </c>
    </row>
    <row r="193" spans="1:7">
      <c r="A193" s="102">
        <v>187</v>
      </c>
      <c r="B193" s="102">
        <f t="shared" si="14"/>
        <v>4.2461063646592713E-62</v>
      </c>
      <c r="C193" s="102">
        <f t="shared" si="15"/>
        <v>7.9275308232334513E-115</v>
      </c>
      <c r="D193" s="102">
        <f t="shared" si="16"/>
        <v>2.7212194170201043E-34</v>
      </c>
      <c r="E193" s="102">
        <f t="shared" si="12"/>
        <v>3.3162083891098799E-50</v>
      </c>
      <c r="F193" s="102">
        <f t="shared" si="17"/>
        <v>6.8538364389063109E-17</v>
      </c>
      <c r="G193" s="102">
        <f t="shared" si="13"/>
        <v>7.5607167250839036E-21</v>
      </c>
    </row>
    <row r="194" spans="1:7">
      <c r="A194" s="102">
        <v>188</v>
      </c>
      <c r="B194" s="102">
        <f t="shared" si="14"/>
        <v>9.2601255825017835E-63</v>
      </c>
      <c r="C194" s="102">
        <f t="shared" si="15"/>
        <v>2.2249979112417255E-116</v>
      </c>
      <c r="D194" s="102">
        <f t="shared" si="16"/>
        <v>9.5532171023049482E-35</v>
      </c>
      <c r="E194" s="102">
        <f t="shared" si="12"/>
        <v>5.2619310592251489E-51</v>
      </c>
      <c r="F194" s="102">
        <f t="shared" si="17"/>
        <v>3.4998313730586063E-17</v>
      </c>
      <c r="G194" s="102">
        <f t="shared" si="13"/>
        <v>2.9149159640950115E-21</v>
      </c>
    </row>
    <row r="195" spans="1:7">
      <c r="A195" s="102">
        <v>189</v>
      </c>
      <c r="B195" s="102">
        <f t="shared" si="14"/>
        <v>2.0088103115479836E-63</v>
      </c>
      <c r="C195" s="102">
        <f t="shared" si="15"/>
        <v>6.0943687387714004E-118</v>
      </c>
      <c r="D195" s="102">
        <f t="shared" si="16"/>
        <v>3.3360440674714859E-35</v>
      </c>
      <c r="E195" s="102">
        <f t="shared" si="12"/>
        <v>8.223719230223199E-52</v>
      </c>
      <c r="F195" s="102">
        <f t="shared" si="17"/>
        <v>1.7776921259980005E-17</v>
      </c>
      <c r="G195" s="102">
        <f t="shared" si="13"/>
        <v>1.1121547212188415E-21</v>
      </c>
    </row>
    <row r="196" spans="1:7">
      <c r="A196" s="102">
        <v>190</v>
      </c>
      <c r="B196" s="102">
        <f t="shared" si="14"/>
        <v>4.334801198603638E-64</v>
      </c>
      <c r="C196" s="102">
        <f t="shared" si="15"/>
        <v>1.6290533198187115E-119</v>
      </c>
      <c r="D196" s="102">
        <f t="shared" si="16"/>
        <v>1.158836360279611E-35</v>
      </c>
      <c r="E196" s="102">
        <f t="shared" si="12"/>
        <v>1.265934325297516E-52</v>
      </c>
      <c r="F196" s="102">
        <f t="shared" si="17"/>
        <v>8.9820233734633833E-18</v>
      </c>
      <c r="G196" s="102">
        <f t="shared" si="13"/>
        <v>4.1993345976076775E-22</v>
      </c>
    </row>
    <row r="197" spans="1:7">
      <c r="A197" s="102">
        <v>191</v>
      </c>
      <c r="B197" s="102">
        <f t="shared" si="14"/>
        <v>9.3050706357458201E-65</v>
      </c>
      <c r="C197" s="102">
        <f t="shared" si="15"/>
        <v>4.2496124191501907E-121</v>
      </c>
      <c r="D197" s="102">
        <f t="shared" si="16"/>
        <v>4.0043560093431837E-36</v>
      </c>
      <c r="E197" s="102">
        <f t="shared" si="12"/>
        <v>1.9194369796183926E-53</v>
      </c>
      <c r="F197" s="102">
        <f t="shared" si="17"/>
        <v>4.5145248369241864E-18</v>
      </c>
      <c r="G197" s="102">
        <f t="shared" si="13"/>
        <v>1.5691766947972615E-22</v>
      </c>
    </row>
    <row r="198" spans="1:7">
      <c r="A198" s="102">
        <v>192</v>
      </c>
      <c r="B198" s="102">
        <f t="shared" si="14"/>
        <v>1.9870202920081397E-65</v>
      </c>
      <c r="C198" s="102">
        <f t="shared" si="15"/>
        <v>1.0818593367404558E-122</v>
      </c>
      <c r="D198" s="102">
        <f t="shared" si="16"/>
        <v>1.3764973782116823E-36</v>
      </c>
      <c r="E198" s="102">
        <f t="shared" ref="E198:E261" si="18">IF(E$4,NORMDIST($A198,D$3,SQRT(D$3),FALSE),#N/A)</f>
        <v>2.8665288697189264E-54</v>
      </c>
      <c r="F198" s="102">
        <f t="shared" si="17"/>
        <v>2.2572624184620608E-18</v>
      </c>
      <c r="G198" s="102">
        <f t="shared" ref="G198:G261" si="19">IF(G$4,NORMDIST($A198,F$3,SQRT(F$3),FALSE),#N/A)</f>
        <v>5.8028229225086403E-23</v>
      </c>
    </row>
    <row r="199" spans="1:7">
      <c r="A199" s="102">
        <v>193</v>
      </c>
      <c r="B199" s="102">
        <f t="shared" ref="B199:B262" si="20">IF(B$4,POISSON($A199,B$3,FALSE),#N/A)</f>
        <v>4.2211311902764974E-66</v>
      </c>
      <c r="C199" s="102">
        <f t="shared" ref="C199:C262" si="21">IF(C$4,NORMDIST($A199,B$3,SQRT(B$3),FALSE),#N/A)</f>
        <v>2.6878171713296492E-124</v>
      </c>
      <c r="D199" s="102">
        <f t="shared" ref="D199:D262" si="22">IF(D$4,POISSON($A199,D$3,FALSE),#N/A)</f>
        <v>4.7071931068378999E-37</v>
      </c>
      <c r="E199" s="102">
        <f t="shared" si="18"/>
        <v>4.2165627041564073E-55</v>
      </c>
      <c r="F199" s="102">
        <f t="shared" ref="F199:F262" si="23">IF(F$4,POISSON($A199,F$3,FALSE),#N/A)</f>
        <v>1.1227833791313756E-18</v>
      </c>
      <c r="G199" s="102">
        <f t="shared" si="19"/>
        <v>2.1236497243867914E-23</v>
      </c>
    </row>
    <row r="200" spans="1:7">
      <c r="A200" s="102">
        <v>194</v>
      </c>
      <c r="B200" s="102">
        <f t="shared" si="20"/>
        <v>8.9209473608939243E-67</v>
      </c>
      <c r="C200" s="102">
        <f t="shared" si="21"/>
        <v>6.5168256546284567E-126</v>
      </c>
      <c r="D200" s="102">
        <f t="shared" si="22"/>
        <v>1.6014162116046545E-37</v>
      </c>
      <c r="E200" s="102">
        <f t="shared" si="18"/>
        <v>6.1091471588400249E-56</v>
      </c>
      <c r="F200" s="102">
        <f t="shared" si="23"/>
        <v>5.5560414637427902E-19</v>
      </c>
      <c r="G200" s="102">
        <f t="shared" si="19"/>
        <v>7.6913496062750084E-24</v>
      </c>
    </row>
    <row r="201" spans="1:7">
      <c r="A201" s="102">
        <v>195</v>
      </c>
      <c r="B201" s="102">
        <f t="shared" si="20"/>
        <v>1.8756863681879265E-67</v>
      </c>
      <c r="C201" s="102">
        <f t="shared" si="21"/>
        <v>1.5419842307002229E-127</v>
      </c>
      <c r="D201" s="102">
        <f t="shared" si="22"/>
        <v>5.4201779469696025E-38</v>
      </c>
      <c r="E201" s="102">
        <f t="shared" si="18"/>
        <v>8.7181109324148335E-57</v>
      </c>
      <c r="F201" s="102">
        <f t="shared" si="23"/>
        <v>2.735281951381121E-19</v>
      </c>
      <c r="G201" s="102">
        <f t="shared" si="19"/>
        <v>2.7567559360110095E-24</v>
      </c>
    </row>
    <row r="202" spans="1:7">
      <c r="A202" s="102">
        <v>196</v>
      </c>
      <c r="B202" s="102">
        <f t="shared" si="20"/>
        <v>3.9236296477399701E-68</v>
      </c>
      <c r="C202" s="102">
        <f t="shared" si="21"/>
        <v>3.5606658063271186E-129</v>
      </c>
      <c r="D202" s="102">
        <f t="shared" si="22"/>
        <v>1.8251619617346769E-38</v>
      </c>
      <c r="E202" s="102">
        <f t="shared" si="18"/>
        <v>1.2254172106559081E-57</v>
      </c>
      <c r="F202" s="102">
        <f t="shared" si="23"/>
        <v>1.3397299353703729E-19</v>
      </c>
      <c r="G202" s="102">
        <f t="shared" si="19"/>
        <v>9.778453694302966E-25</v>
      </c>
    </row>
    <row r="203" spans="1:7">
      <c r="A203" s="102">
        <v>197</v>
      </c>
      <c r="B203" s="102">
        <f t="shared" si="20"/>
        <v>8.1659297237224141E-69</v>
      </c>
      <c r="C203" s="102">
        <f t="shared" si="21"/>
        <v>8.0239820272667059E-131</v>
      </c>
      <c r="D203" s="102">
        <f t="shared" si="22"/>
        <v>6.1147558108878262E-39</v>
      </c>
      <c r="E203" s="102">
        <f t="shared" si="18"/>
        <v>1.6965448333512999E-58</v>
      </c>
      <c r="F203" s="102">
        <f t="shared" si="23"/>
        <v>6.5286331875914577E-20</v>
      </c>
      <c r="G203" s="102">
        <f t="shared" si="19"/>
        <v>3.4325600827285856E-25</v>
      </c>
    </row>
    <row r="204" spans="1:7">
      <c r="A204" s="102">
        <v>198</v>
      </c>
      <c r="B204" s="102">
        <f t="shared" si="20"/>
        <v>1.6909248417809727E-69</v>
      </c>
      <c r="C204" s="102">
        <f t="shared" si="21"/>
        <v>1.7646400520069819E-132</v>
      </c>
      <c r="D204" s="102">
        <f t="shared" si="22"/>
        <v>2.0382519369625189E-39</v>
      </c>
      <c r="E204" s="102">
        <f t="shared" si="18"/>
        <v>2.313483928323833E-59</v>
      </c>
      <c r="F204" s="102">
        <f t="shared" si="23"/>
        <v>3.1653979091353328E-20</v>
      </c>
      <c r="G204" s="102">
        <f t="shared" si="19"/>
        <v>1.1924555827448513E-25</v>
      </c>
    </row>
    <row r="205" spans="1:7">
      <c r="A205" s="102">
        <v>199</v>
      </c>
      <c r="B205" s="102">
        <f t="shared" si="20"/>
        <v>3.4838150006543178E-70</v>
      </c>
      <c r="C205" s="102">
        <f t="shared" si="21"/>
        <v>3.7873005311333588E-134</v>
      </c>
      <c r="D205" s="102">
        <f t="shared" si="22"/>
        <v>6.7600315497251375E-40</v>
      </c>
      <c r="E205" s="102">
        <f t="shared" si="18"/>
        <v>3.1073302526210121E-60</v>
      </c>
      <c r="F205" s="102">
        <f t="shared" si="23"/>
        <v>1.5270261270200811E-20</v>
      </c>
      <c r="G205" s="102">
        <f t="shared" si="19"/>
        <v>4.0996083943413162E-26</v>
      </c>
    </row>
    <row r="206" spans="1:7">
      <c r="A206" s="102">
        <v>200</v>
      </c>
      <c r="B206" s="102">
        <f t="shared" si="20"/>
        <v>7.1418207513413889E-71</v>
      </c>
      <c r="C206" s="102">
        <f t="shared" si="21"/>
        <v>7.9325141783856524E-136</v>
      </c>
      <c r="D206" s="102">
        <f t="shared" si="22"/>
        <v>2.2308104114092759E-40</v>
      </c>
      <c r="E206" s="102">
        <f t="shared" si="18"/>
        <v>4.1108167776358508E-61</v>
      </c>
      <c r="F206" s="102">
        <f t="shared" si="23"/>
        <v>7.3297254096960546E-21</v>
      </c>
      <c r="G206" s="102">
        <f t="shared" si="19"/>
        <v>1.394821507638554E-26</v>
      </c>
    </row>
    <row r="207" spans="1:7">
      <c r="A207" s="102">
        <v>201</v>
      </c>
      <c r="B207" s="102">
        <f t="shared" si="20"/>
        <v>1.4567893074874991E-71</v>
      </c>
      <c r="C207" s="102">
        <f t="shared" si="21"/>
        <v>1.6214344532293836E-137</v>
      </c>
      <c r="D207" s="102">
        <f t="shared" si="22"/>
        <v>7.3250491120902349E-41</v>
      </c>
      <c r="E207" s="102">
        <f t="shared" si="18"/>
        <v>5.3565924888629702E-62</v>
      </c>
      <c r="F207" s="102">
        <f t="shared" si="23"/>
        <v>3.5007643747802599E-21</v>
      </c>
      <c r="G207" s="102">
        <f t="shared" si="19"/>
        <v>4.6964639847846094E-27</v>
      </c>
    </row>
    <row r="208" spans="1:7">
      <c r="A208" s="102">
        <v>202</v>
      </c>
      <c r="B208" s="102">
        <f t="shared" si="20"/>
        <v>2.9568495845044359E-72</v>
      </c>
      <c r="C208" s="102">
        <f t="shared" si="21"/>
        <v>3.234412364197028E-139</v>
      </c>
      <c r="D208" s="102">
        <f t="shared" si="22"/>
        <v>2.393332878207685E-41</v>
      </c>
      <c r="E208" s="102">
        <f t="shared" si="18"/>
        <v>6.8749394290571777E-63</v>
      </c>
      <c r="F208" s="102">
        <f t="shared" si="23"/>
        <v>1.6637296038560113E-21</v>
      </c>
      <c r="G208" s="102">
        <f t="shared" si="19"/>
        <v>1.5649463598794361E-27</v>
      </c>
    </row>
    <row r="209" spans="1:7">
      <c r="A209" s="102">
        <v>203</v>
      </c>
      <c r="B209" s="102">
        <f t="shared" si="20"/>
        <v>5.9719622150091465E-73</v>
      </c>
      <c r="C209" s="102">
        <f t="shared" si="21"/>
        <v>6.2964945493427954E-141</v>
      </c>
      <c r="D209" s="102">
        <f t="shared" si="22"/>
        <v>7.7812793084585087E-42</v>
      </c>
      <c r="E209" s="102">
        <f t="shared" si="18"/>
        <v>8.690983491911671E-64</v>
      </c>
      <c r="F209" s="102">
        <f t="shared" si="23"/>
        <v>7.8678838408951557E-22</v>
      </c>
      <c r="G209" s="102">
        <f t="shared" si="19"/>
        <v>5.1606453606244931E-28</v>
      </c>
    </row>
    <row r="210" spans="1:7">
      <c r="A210" s="102">
        <v>204</v>
      </c>
      <c r="B210" s="102">
        <f t="shared" si="20"/>
        <v>1.2002473079184466E-73</v>
      </c>
      <c r="C210" s="102">
        <f t="shared" si="21"/>
        <v>1.1962163294593467E-142</v>
      </c>
      <c r="D210" s="102">
        <f t="shared" si="22"/>
        <v>2.5174727174424089E-42</v>
      </c>
      <c r="E210" s="102">
        <f t="shared" si="18"/>
        <v>1.0821532158249391E-64</v>
      </c>
      <c r="F210" s="102">
        <f t="shared" si="23"/>
        <v>3.7025335721859294E-22</v>
      </c>
      <c r="G210" s="102">
        <f t="shared" si="19"/>
        <v>1.684165139578109E-28</v>
      </c>
    </row>
    <row r="211" spans="1:7">
      <c r="A211" s="102">
        <v>205</v>
      </c>
      <c r="B211" s="102">
        <f t="shared" si="20"/>
        <v>2.4004946158368608E-74</v>
      </c>
      <c r="C211" s="102">
        <f t="shared" si="21"/>
        <v>2.21782907787459E-144</v>
      </c>
      <c r="D211" s="102">
        <f t="shared" si="22"/>
        <v>8.1050341146927578E-43</v>
      </c>
      <c r="E211" s="102">
        <f t="shared" si="18"/>
        <v>1.3271755257138395E-65</v>
      </c>
      <c r="F211" s="102">
        <f t="shared" si="23"/>
        <v>1.7338693801456543E-22</v>
      </c>
      <c r="G211" s="102">
        <f t="shared" si="19"/>
        <v>5.4392801924860431E-29</v>
      </c>
    </row>
    <row r="212" spans="1:7">
      <c r="A212" s="102">
        <v>206</v>
      </c>
      <c r="B212" s="102">
        <f t="shared" si="20"/>
        <v>4.7776834587043304E-75</v>
      </c>
      <c r="C212" s="102">
        <f t="shared" si="21"/>
        <v>4.0128587342032937E-146</v>
      </c>
      <c r="D212" s="102">
        <f t="shared" si="22"/>
        <v>2.5967585027656973E-43</v>
      </c>
      <c r="E212" s="102">
        <f t="shared" si="18"/>
        <v>1.6032001869848812E-66</v>
      </c>
      <c r="F212" s="102">
        <f t="shared" si="23"/>
        <v>8.0801679851446164E-23</v>
      </c>
      <c r="G212" s="102">
        <f t="shared" si="19"/>
        <v>1.7384983694435432E-29</v>
      </c>
    </row>
    <row r="213" spans="1:7">
      <c r="A213" s="102">
        <v>207</v>
      </c>
      <c r="B213" s="102">
        <f t="shared" si="20"/>
        <v>9.4630445317333197E-76</v>
      </c>
      <c r="C213" s="102">
        <f t="shared" si="21"/>
        <v>7.0857711422911374E-148</v>
      </c>
      <c r="D213" s="102">
        <f t="shared" si="22"/>
        <v>8.2795198638907246E-44</v>
      </c>
      <c r="E213" s="102">
        <f t="shared" si="18"/>
        <v>1.9075104504015782E-67</v>
      </c>
      <c r="F213" s="102">
        <f t="shared" si="23"/>
        <v>3.7473242829656831E-23</v>
      </c>
      <c r="G213" s="102">
        <f t="shared" si="19"/>
        <v>5.4989939695640109E-30</v>
      </c>
    </row>
    <row r="214" spans="1:7">
      <c r="A214" s="102">
        <v>208</v>
      </c>
      <c r="B214" s="102">
        <f t="shared" si="20"/>
        <v>1.8653116625051388E-76</v>
      </c>
      <c r="C214" s="102">
        <f t="shared" si="21"/>
        <v>1.2210341846524322E-149</v>
      </c>
      <c r="D214" s="102">
        <f t="shared" si="22"/>
        <v>2.627155341426772E-44</v>
      </c>
      <c r="E214" s="102">
        <f t="shared" si="18"/>
        <v>2.2354547206510772E-68</v>
      </c>
      <c r="F214" s="102">
        <f t="shared" si="23"/>
        <v>1.7295342844457225E-23</v>
      </c>
      <c r="G214" s="102">
        <f t="shared" si="19"/>
        <v>1.7213464899356092E-30</v>
      </c>
    </row>
    <row r="215" spans="1:7">
      <c r="A215" s="102">
        <v>209</v>
      </c>
      <c r="B215" s="102">
        <f t="shared" si="20"/>
        <v>3.659223835536523E-77</v>
      </c>
      <c r="C215" s="102">
        <f t="shared" si="21"/>
        <v>2.0534114342703082E-151</v>
      </c>
      <c r="D215" s="102">
        <f t="shared" si="22"/>
        <v>8.2962800255585175E-45</v>
      </c>
      <c r="E215" s="102">
        <f t="shared" si="18"/>
        <v>2.5803856014821989E-69</v>
      </c>
      <c r="F215" s="102">
        <f t="shared" si="23"/>
        <v>7.9442723113293919E-24</v>
      </c>
      <c r="G215" s="102">
        <f t="shared" si="19"/>
        <v>5.3324826650311356E-31</v>
      </c>
    </row>
    <row r="216" spans="1:7">
      <c r="A216" s="102">
        <v>210</v>
      </c>
      <c r="B216" s="102">
        <f t="shared" si="20"/>
        <v>7.1441989169993269E-78</v>
      </c>
      <c r="C216" s="102">
        <f t="shared" si="21"/>
        <v>3.3700130364907462E-153</v>
      </c>
      <c r="D216" s="102">
        <f t="shared" si="22"/>
        <v>2.6074022937468737E-45</v>
      </c>
      <c r="E216" s="102">
        <f t="shared" si="18"/>
        <v>2.9337501357537765E-70</v>
      </c>
      <c r="F216" s="102">
        <f t="shared" si="23"/>
        <v>3.6316673423220067E-24</v>
      </c>
      <c r="G216" s="102">
        <f t="shared" si="19"/>
        <v>1.6348078162734822E-31</v>
      </c>
    </row>
    <row r="217" spans="1:7">
      <c r="A217" s="102">
        <v>211</v>
      </c>
      <c r="B217" s="102">
        <f t="shared" si="20"/>
        <v>1.3882092682321463E-78</v>
      </c>
      <c r="C217" s="102">
        <f t="shared" si="21"/>
        <v>5.3975246875172363E-155</v>
      </c>
      <c r="D217" s="102">
        <f t="shared" si="22"/>
        <v>8.1558555159856588E-46</v>
      </c>
      <c r="E217" s="102">
        <f t="shared" si="18"/>
        <v>3.2853482814148783E-71</v>
      </c>
      <c r="F217" s="102">
        <f t="shared" si="23"/>
        <v>1.6523225822887308E-24</v>
      </c>
      <c r="G217" s="102">
        <f t="shared" si="19"/>
        <v>4.9599815131258856E-32</v>
      </c>
    </row>
    <row r="218" spans="1:7">
      <c r="A218" s="102">
        <v>212</v>
      </c>
      <c r="B218" s="102">
        <f t="shared" si="20"/>
        <v>2.68474433950564E-79</v>
      </c>
      <c r="C218" s="102">
        <f t="shared" si="21"/>
        <v>8.4365550672594631E-157</v>
      </c>
      <c r="D218" s="102">
        <f t="shared" si="22"/>
        <v>2.5390870945992722E-46</v>
      </c>
      <c r="E218" s="102">
        <f t="shared" si="18"/>
        <v>3.6237605279193487E-72</v>
      </c>
      <c r="F218" s="102">
        <f t="shared" si="23"/>
        <v>7.4822154669676107E-25</v>
      </c>
      <c r="G218" s="102">
        <f t="shared" si="19"/>
        <v>1.4892565169884242E-32</v>
      </c>
    </row>
    <row r="219" spans="1:7">
      <c r="A219" s="102">
        <v>213</v>
      </c>
      <c r="B219" s="102">
        <f t="shared" si="20"/>
        <v>5.1678177427104208E-80</v>
      </c>
      <c r="C219" s="102">
        <f t="shared" si="21"/>
        <v>1.2868949760896876E-158</v>
      </c>
      <c r="D219" s="102">
        <f t="shared" si="22"/>
        <v>7.867593814251097E-47</v>
      </c>
      <c r="E219" s="102">
        <f t="shared" si="18"/>
        <v>3.9369268427172942E-73</v>
      </c>
      <c r="F219" s="102">
        <f t="shared" si="23"/>
        <v>3.3722661259572273E-25</v>
      </c>
      <c r="G219" s="102">
        <f t="shared" si="19"/>
        <v>4.4252219697842803E-33</v>
      </c>
    </row>
    <row r="220" spans="1:7">
      <c r="A220" s="102">
        <v>214</v>
      </c>
      <c r="B220" s="102">
        <f t="shared" si="20"/>
        <v>9.9009592266880135E-81</v>
      </c>
      <c r="C220" s="102">
        <f t="shared" si="21"/>
        <v>1.915704489166058E-160</v>
      </c>
      <c r="D220" s="102">
        <f t="shared" si="22"/>
        <v>2.4264541670121502E-47</v>
      </c>
      <c r="E220" s="102">
        <f t="shared" si="18"/>
        <v>4.2128401405402829E-74</v>
      </c>
      <c r="F220" s="102">
        <f t="shared" si="23"/>
        <v>1.5127922808032671E-25</v>
      </c>
      <c r="G220" s="102">
        <f t="shared" si="19"/>
        <v>1.3012978420963202E-33</v>
      </c>
    </row>
    <row r="221" spans="1:7">
      <c r="A221" s="102">
        <v>215</v>
      </c>
      <c r="B221" s="102">
        <f t="shared" si="20"/>
        <v>1.8880898990428579E-81</v>
      </c>
      <c r="C221" s="102">
        <f t="shared" si="21"/>
        <v>2.7830523788150429E-162</v>
      </c>
      <c r="D221" s="102">
        <f t="shared" si="22"/>
        <v>7.4486500010601372E-48</v>
      </c>
      <c r="E221" s="102">
        <f t="shared" si="18"/>
        <v>4.4403008401602884E-75</v>
      </c>
      <c r="F221" s="102">
        <f t="shared" si="23"/>
        <v>6.7547934398656504E-26</v>
      </c>
      <c r="G221" s="102">
        <f t="shared" si="19"/>
        <v>3.7869926176519731E-34</v>
      </c>
    </row>
    <row r="222" spans="1:7">
      <c r="A222" s="102">
        <v>216</v>
      </c>
      <c r="B222" s="102">
        <f t="shared" si="20"/>
        <v>3.5838743454054399E-82</v>
      </c>
      <c r="C222" s="102">
        <f t="shared" si="21"/>
        <v>3.9456784960510286E-164</v>
      </c>
      <c r="D222" s="102">
        <f t="shared" si="22"/>
        <v>2.2759763892128301E-48</v>
      </c>
      <c r="E222" s="102">
        <f t="shared" si="18"/>
        <v>4.6096674086836822E-76</v>
      </c>
      <c r="F222" s="102">
        <f t="shared" si="23"/>
        <v>3.0021304177181177E-26</v>
      </c>
      <c r="G222" s="102">
        <f t="shared" si="19"/>
        <v>1.0906572900128452E-34</v>
      </c>
    </row>
    <row r="223" spans="1:7">
      <c r="A223" s="102">
        <v>217</v>
      </c>
      <c r="B223" s="102">
        <f t="shared" si="20"/>
        <v>6.7713754913188135E-83</v>
      </c>
      <c r="C223" s="102">
        <f t="shared" si="21"/>
        <v>5.4592057354602852E-166</v>
      </c>
      <c r="D223" s="102">
        <f t="shared" si="22"/>
        <v>6.922324501753086E-49</v>
      </c>
      <c r="E223" s="102">
        <f t="shared" si="18"/>
        <v>4.7135331813708185E-77</v>
      </c>
      <c r="F223" s="102">
        <f t="shared" si="23"/>
        <v>1.3281314290365892E-26</v>
      </c>
      <c r="G223" s="102">
        <f t="shared" si="19"/>
        <v>3.1085528380867713E-35</v>
      </c>
    </row>
    <row r="224" spans="1:7">
      <c r="A224" s="102">
        <v>218</v>
      </c>
      <c r="B224" s="102">
        <f t="shared" si="20"/>
        <v>1.2735155740553693E-83</v>
      </c>
      <c r="C224" s="102">
        <f t="shared" si="21"/>
        <v>7.3713100638004049E-168</v>
      </c>
      <c r="D224" s="102">
        <f t="shared" si="22"/>
        <v>2.0957496197969493E-49</v>
      </c>
      <c r="E224" s="102">
        <f t="shared" si="18"/>
        <v>4.7472633682333198E-78</v>
      </c>
      <c r="F224" s="102">
        <f t="shared" si="23"/>
        <v>5.8486521645645651E-27</v>
      </c>
      <c r="G224" s="102">
        <f t="shared" si="19"/>
        <v>8.7680758900692964E-36</v>
      </c>
    </row>
    <row r="225" spans="1:7">
      <c r="A225" s="102">
        <v>219</v>
      </c>
      <c r="B225" s="102">
        <f t="shared" si="20"/>
        <v>2.3842072390991264E-84</v>
      </c>
      <c r="C225" s="102">
        <f t="shared" si="21"/>
        <v>9.7133122349567264E-170</v>
      </c>
      <c r="D225" s="102">
        <f t="shared" si="22"/>
        <v>6.3159577582917273E-50</v>
      </c>
      <c r="E225" s="102">
        <f t="shared" si="18"/>
        <v>4.7093380248166933E-79</v>
      </c>
      <c r="F225" s="102">
        <f t="shared" si="23"/>
        <v>2.5637927296721705E-27</v>
      </c>
      <c r="G225" s="102">
        <f t="shared" si="19"/>
        <v>2.4475211059224935E-36</v>
      </c>
    </row>
    <row r="226" spans="1:7">
      <c r="A226" s="102">
        <v>220</v>
      </c>
      <c r="B226" s="102">
        <f t="shared" si="20"/>
        <v>4.4432953092300825E-85</v>
      </c>
      <c r="C226" s="102">
        <f t="shared" si="21"/>
        <v>1.2491007549698372E-171</v>
      </c>
      <c r="D226" s="102">
        <f t="shared" si="22"/>
        <v>1.8947873274875809E-50</v>
      </c>
      <c r="E226" s="102">
        <f t="shared" si="18"/>
        <v>4.6014656331001035E-80</v>
      </c>
      <c r="F226" s="102">
        <f t="shared" si="23"/>
        <v>1.1187459184024449E-27</v>
      </c>
      <c r="G226" s="102">
        <f t="shared" si="19"/>
        <v>6.7612141269597286E-37</v>
      </c>
    </row>
    <row r="227" spans="1:7">
      <c r="A227" s="102">
        <v>221</v>
      </c>
      <c r="B227" s="102">
        <f t="shared" si="20"/>
        <v>8.2432175420103509E-86</v>
      </c>
      <c r="C227" s="102">
        <f t="shared" si="21"/>
        <v>1.5675992390205837E-173</v>
      </c>
      <c r="D227" s="102">
        <f t="shared" si="22"/>
        <v>5.6586408875194097E-51</v>
      </c>
      <c r="E227" s="102">
        <f t="shared" si="18"/>
        <v>4.428455469249909E-81</v>
      </c>
      <c r="F227" s="102">
        <f t="shared" si="23"/>
        <v>4.8597107767706366E-28</v>
      </c>
      <c r="G227" s="102">
        <f t="shared" si="19"/>
        <v>1.8484130839342148E-37</v>
      </c>
    </row>
    <row r="228" spans="1:7">
      <c r="A228" s="102">
        <v>222</v>
      </c>
      <c r="B228" s="102">
        <f t="shared" si="20"/>
        <v>1.5223960325334804E-86</v>
      </c>
      <c r="C228" s="102">
        <f t="shared" si="21"/>
        <v>1.9199064550002911E-175</v>
      </c>
      <c r="D228" s="102">
        <f t="shared" si="22"/>
        <v>1.6822986422355178E-51</v>
      </c>
      <c r="E228" s="102">
        <f t="shared" si="18"/>
        <v>4.1978620402825404E-82</v>
      </c>
      <c r="F228" s="102">
        <f t="shared" si="23"/>
        <v>2.101496552117036E-28</v>
      </c>
      <c r="G228" s="102">
        <f t="shared" si="19"/>
        <v>5.0009150457257366E-38</v>
      </c>
    </row>
    <row r="229" spans="1:7">
      <c r="A229" s="102">
        <v>223</v>
      </c>
      <c r="B229" s="102">
        <f t="shared" si="20"/>
        <v>2.7990240956893675E-87</v>
      </c>
      <c r="C229" s="102">
        <f t="shared" si="21"/>
        <v>2.2947350292767286E-177</v>
      </c>
      <c r="D229" s="102">
        <f t="shared" si="22"/>
        <v>4.9790004658091746E-52</v>
      </c>
      <c r="E229" s="102">
        <f t="shared" si="18"/>
        <v>3.9194382087573303E-83</v>
      </c>
      <c r="F229" s="102">
        <f t="shared" si="23"/>
        <v>9.046801300593988E-29</v>
      </c>
      <c r="G229" s="102">
        <f t="shared" si="19"/>
        <v>1.3389859469912599E-38</v>
      </c>
    </row>
    <row r="230" spans="1:7">
      <c r="A230" s="102">
        <v>224</v>
      </c>
      <c r="B230" s="102">
        <f t="shared" si="20"/>
        <v>5.1232137465742596E-88</v>
      </c>
      <c r="C230" s="102">
        <f t="shared" si="21"/>
        <v>2.6766554667044357E-179</v>
      </c>
      <c r="D230" s="102">
        <f t="shared" si="22"/>
        <v>1.4670269229615823E-52</v>
      </c>
      <c r="E230" s="102">
        <f t="shared" si="18"/>
        <v>3.6044521369097099E-84</v>
      </c>
      <c r="F230" s="102">
        <f t="shared" si="23"/>
        <v>3.8772005573972044E-29</v>
      </c>
      <c r="G230" s="102">
        <f t="shared" si="19"/>
        <v>3.5479595532026275E-39</v>
      </c>
    </row>
    <row r="231" spans="1:7">
      <c r="A231" s="102">
        <v>225</v>
      </c>
      <c r="B231" s="102">
        <f t="shared" si="20"/>
        <v>9.3356339382018393E-89</v>
      </c>
      <c r="C231" s="102">
        <f t="shared" si="21"/>
        <v>3.0469115921937003E-181</v>
      </c>
      <c r="D231" s="102">
        <f t="shared" si="22"/>
        <v>4.3032789740208207E-53</v>
      </c>
      <c r="E231" s="102">
        <f t="shared" si="18"/>
        <v>3.2649345857936488E-85</v>
      </c>
      <c r="F231" s="102">
        <f t="shared" si="23"/>
        <v>1.65427223782285E-29</v>
      </c>
      <c r="G231" s="102">
        <f t="shared" si="19"/>
        <v>9.3037364735783477E-40</v>
      </c>
    </row>
    <row r="232" spans="1:7">
      <c r="A232" s="102">
        <v>226</v>
      </c>
      <c r="B232" s="102">
        <f t="shared" si="20"/>
        <v>1.6936327056030687E-89</v>
      </c>
      <c r="C232" s="102">
        <f t="shared" si="21"/>
        <v>3.384813033001017E-183</v>
      </c>
      <c r="D232" s="102">
        <f t="shared" si="22"/>
        <v>1.2567097888733259E-53</v>
      </c>
      <c r="E232" s="102">
        <f t="shared" si="18"/>
        <v>2.9129262318274541E-86</v>
      </c>
      <c r="F232" s="102">
        <f t="shared" si="23"/>
        <v>7.0269971164156711E-30</v>
      </c>
      <c r="G232" s="102">
        <f t="shared" si="19"/>
        <v>2.4144167764163234E-40</v>
      </c>
    </row>
    <row r="233" spans="1:7">
      <c r="A233" s="102">
        <v>227</v>
      </c>
      <c r="B233" s="102">
        <f t="shared" si="20"/>
        <v>3.0589841819263217E-90</v>
      </c>
      <c r="C233" s="102">
        <f t="shared" si="21"/>
        <v>3.6695851331980786E-185</v>
      </c>
      <c r="D233" s="102">
        <f t="shared" si="22"/>
        <v>3.6538698707331078E-54</v>
      </c>
      <c r="E233" s="102">
        <f t="shared" si="18"/>
        <v>2.5597895934420734E-87</v>
      </c>
      <c r="F233" s="102">
        <f t="shared" si="23"/>
        <v>2.9717697056206666E-30</v>
      </c>
      <c r="G233" s="102">
        <f t="shared" si="19"/>
        <v>6.2007351058595787E-41</v>
      </c>
    </row>
    <row r="234" spans="1:7">
      <c r="A234" s="102">
        <v>228</v>
      </c>
      <c r="B234" s="102">
        <f t="shared" si="20"/>
        <v>5.5008048885516843E-91</v>
      </c>
      <c r="C234" s="102">
        <f t="shared" si="21"/>
        <v>3.8824574289852473E-187</v>
      </c>
      <c r="D234" s="102">
        <f t="shared" si="22"/>
        <v>1.0576991731069308E-54</v>
      </c>
      <c r="E234" s="102">
        <f t="shared" si="18"/>
        <v>2.2156381394439544E-88</v>
      </c>
      <c r="F234" s="102">
        <f t="shared" si="23"/>
        <v>1.2512714549982014E-30</v>
      </c>
      <c r="G234" s="102">
        <f t="shared" si="19"/>
        <v>1.5759782393435805E-41</v>
      </c>
    </row>
    <row r="235" spans="1:7">
      <c r="A235" s="102">
        <v>229</v>
      </c>
      <c r="B235" s="102">
        <f t="shared" si="20"/>
        <v>9.8486026388917046E-92</v>
      </c>
      <c r="C235" s="102">
        <f t="shared" si="21"/>
        <v>4.0087030714022773E-189</v>
      </c>
      <c r="D235" s="102">
        <f t="shared" si="22"/>
        <v>3.0483906299151867E-55</v>
      </c>
      <c r="E235" s="102">
        <f t="shared" si="18"/>
        <v>1.8889183089953427E-89</v>
      </c>
      <c r="F235" s="102">
        <f t="shared" si="23"/>
        <v>5.2455047895122032E-31</v>
      </c>
      <c r="G235" s="102">
        <f t="shared" si="19"/>
        <v>3.9639973322695039E-42</v>
      </c>
    </row>
    <row r="236" spans="1:7">
      <c r="A236" s="102">
        <v>230</v>
      </c>
      <c r="B236" s="102">
        <f t="shared" si="20"/>
        <v>1.7556204704111235E-92</v>
      </c>
      <c r="C236" s="102">
        <f t="shared" si="21"/>
        <v>4.0393224834519981E-191</v>
      </c>
      <c r="D236" s="102">
        <f t="shared" si="22"/>
        <v>8.7475557206261568E-56</v>
      </c>
      <c r="E236" s="102">
        <f t="shared" si="18"/>
        <v>1.5861611211336644E-90</v>
      </c>
      <c r="F236" s="102">
        <f t="shared" si="23"/>
        <v>2.1894280860571627E-31</v>
      </c>
      <c r="G236" s="102">
        <f t="shared" si="19"/>
        <v>9.8671695224067155E-43</v>
      </c>
    </row>
    <row r="237" spans="1:7">
      <c r="A237" s="102">
        <v>231</v>
      </c>
      <c r="B237" s="102">
        <f t="shared" si="20"/>
        <v>3.1160363327642256E-93</v>
      </c>
      <c r="C237" s="102">
        <f t="shared" si="21"/>
        <v>3.9721040522188962E-193</v>
      </c>
      <c r="D237" s="102">
        <f t="shared" si="22"/>
        <v>2.4993016344645325E-56</v>
      </c>
      <c r="E237" s="102">
        <f t="shared" si="18"/>
        <v>1.3119014301495172E-91</v>
      </c>
      <c r="F237" s="102">
        <f t="shared" si="23"/>
        <v>9.0989219160820431E-32</v>
      </c>
      <c r="G237" s="102">
        <f t="shared" si="19"/>
        <v>2.4306807686019828E-43</v>
      </c>
    </row>
    <row r="238" spans="1:7">
      <c r="A238" s="102">
        <v>232</v>
      </c>
      <c r="B238" s="102">
        <f t="shared" si="20"/>
        <v>5.5067883466955398E-94</v>
      </c>
      <c r="C238" s="102">
        <f t="shared" si="21"/>
        <v>3.8118882301814592E-195</v>
      </c>
      <c r="D238" s="102">
        <f t="shared" si="22"/>
        <v>7.1100822359767712E-57</v>
      </c>
      <c r="E238" s="102">
        <f t="shared" si="18"/>
        <v>1.0687469566208612E-92</v>
      </c>
      <c r="F238" s="102">
        <f t="shared" si="23"/>
        <v>3.7650711376891064E-32</v>
      </c>
      <c r="G238" s="102">
        <f t="shared" si="19"/>
        <v>5.9256958873483956E-44</v>
      </c>
    </row>
    <row r="239" spans="1:7">
      <c r="A239" s="102">
        <v>233</v>
      </c>
      <c r="B239" s="102">
        <f t="shared" si="20"/>
        <v>9.6900567474040107E-95</v>
      </c>
      <c r="C239" s="102">
        <f t="shared" si="21"/>
        <v>3.5699912453801541E-197</v>
      </c>
      <c r="D239" s="102">
        <f t="shared" si="22"/>
        <v>2.0140147106200546E-57</v>
      </c>
      <c r="E239" s="102">
        <f t="shared" si="18"/>
        <v>8.5756758555457776E-94</v>
      </c>
      <c r="F239" s="102">
        <f t="shared" si="23"/>
        <v>1.5512739451422431E-32</v>
      </c>
      <c r="G239" s="102">
        <f t="shared" si="19"/>
        <v>1.429640664982789E-44</v>
      </c>
    </row>
    <row r="240" spans="1:7">
      <c r="A240" s="102">
        <v>234</v>
      </c>
      <c r="B240" s="102">
        <f t="shared" si="20"/>
        <v>1.6978304557418229E-95</v>
      </c>
      <c r="C240" s="102">
        <f t="shared" si="21"/>
        <v>3.2628837109432729E-199</v>
      </c>
      <c r="D240" s="102">
        <f t="shared" si="22"/>
        <v>5.68055431200552E-58</v>
      </c>
      <c r="E240" s="102">
        <f t="shared" si="18"/>
        <v>6.7776884824829203E-95</v>
      </c>
      <c r="F240" s="102">
        <f t="shared" si="23"/>
        <v>6.3642008005836379E-33</v>
      </c>
      <c r="G240" s="102">
        <f t="shared" si="19"/>
        <v>3.4134262620869438E-45</v>
      </c>
    </row>
    <row r="241" spans="1:7">
      <c r="A241" s="102">
        <v>235</v>
      </c>
      <c r="B241" s="102">
        <f t="shared" si="20"/>
        <v>2.9621722844854886E-96</v>
      </c>
      <c r="C241" s="102">
        <f t="shared" si="21"/>
        <v>2.9103384176558004E-201</v>
      </c>
      <c r="D241" s="102">
        <f t="shared" si="22"/>
        <v>1.595389721669595E-58</v>
      </c>
      <c r="E241" s="102">
        <f t="shared" si="18"/>
        <v>5.2761195932035022E-96</v>
      </c>
      <c r="F241" s="102">
        <f t="shared" si="23"/>
        <v>2.5998437313022928E-33</v>
      </c>
      <c r="G241" s="102">
        <f t="shared" si="19"/>
        <v>8.0654807195940897E-46</v>
      </c>
    </row>
    <row r="242" spans="1:7">
      <c r="A242" s="102">
        <v>236</v>
      </c>
      <c r="B242" s="102">
        <f t="shared" si="20"/>
        <v>5.1461467654197384E-97</v>
      </c>
      <c r="C242" s="102">
        <f t="shared" si="21"/>
        <v>2.5333362656387051E-203</v>
      </c>
      <c r="D242" s="102">
        <f t="shared" si="22"/>
        <v>4.4616831199234743E-59</v>
      </c>
      <c r="E242" s="102">
        <f t="shared" si="18"/>
        <v>4.0454555990400845E-97</v>
      </c>
      <c r="F242" s="102">
        <f t="shared" si="23"/>
        <v>1.0575635517161777E-33</v>
      </c>
      <c r="G242" s="102">
        <f t="shared" si="19"/>
        <v>1.8860191076208785E-46</v>
      </c>
    </row>
    <row r="243" spans="1:7">
      <c r="A243" s="102">
        <v>237</v>
      </c>
      <c r="B243" s="102">
        <f t="shared" si="20"/>
        <v>8.9026167671819409E-98</v>
      </c>
      <c r="C243" s="102">
        <f t="shared" si="21"/>
        <v>2.1520365345434183E-205</v>
      </c>
      <c r="D243" s="102">
        <f t="shared" si="22"/>
        <v>1.2424940333964267E-59</v>
      </c>
      <c r="E243" s="102">
        <f t="shared" si="18"/>
        <v>3.0552026871784194E-98</v>
      </c>
      <c r="F243" s="102">
        <f t="shared" si="23"/>
        <v>4.2838017284706427E-34</v>
      </c>
      <c r="G243" s="102">
        <f t="shared" si="19"/>
        <v>4.3645353813479361E-47</v>
      </c>
    </row>
    <row r="244" spans="1:7">
      <c r="A244" s="102">
        <v>238</v>
      </c>
      <c r="B244" s="102">
        <f t="shared" si="20"/>
        <v>1.5336440649347424E-98</v>
      </c>
      <c r="C244" s="102">
        <f t="shared" si="21"/>
        <v>1.7840782197224534E-207</v>
      </c>
      <c r="D244" s="102">
        <f t="shared" si="22"/>
        <v>3.4455716892504872E-60</v>
      </c>
      <c r="E244" s="102">
        <f t="shared" si="18"/>
        <v>2.2726491579576397E-99</v>
      </c>
      <c r="F244" s="102">
        <f t="shared" si="23"/>
        <v>1.7279200249293759E-34</v>
      </c>
      <c r="G244" s="102">
        <f t="shared" si="19"/>
        <v>9.995535081553774E-48</v>
      </c>
    </row>
    <row r="245" spans="1:7">
      <c r="A245" s="102">
        <v>239</v>
      </c>
      <c r="B245" s="102">
        <f t="shared" si="20"/>
        <v>2.6309375172519526E-99</v>
      </c>
      <c r="C245" s="102">
        <f t="shared" si="21"/>
        <v>1.4433963221246403E-209</v>
      </c>
      <c r="D245" s="102">
        <f t="shared" si="22"/>
        <v>9.5149678447922655E-61</v>
      </c>
      <c r="E245" s="102">
        <f t="shared" si="18"/>
        <v>1.6651161992527596E-100</v>
      </c>
      <c r="F245" s="102">
        <f t="shared" si="23"/>
        <v>6.9405992633143351E-35</v>
      </c>
      <c r="G245" s="102">
        <f t="shared" si="19"/>
        <v>2.2654275421253333E-48</v>
      </c>
    </row>
    <row r="246" spans="1:7">
      <c r="A246" s="102">
        <v>240</v>
      </c>
      <c r="B246" s="102">
        <f t="shared" si="20"/>
        <v>4.4945182586389182E-100</v>
      </c>
      <c r="C246" s="102">
        <f t="shared" si="21"/>
        <v>1.1396322982045759E-211</v>
      </c>
      <c r="D246" s="102">
        <f t="shared" si="22"/>
        <v>2.616616157317822E-61</v>
      </c>
      <c r="E246" s="102">
        <f t="shared" si="18"/>
        <v>1.2016458088891757E-101</v>
      </c>
      <c r="F246" s="102">
        <f t="shared" si="23"/>
        <v>2.7762397053257547E-35</v>
      </c>
      <c r="G246" s="102">
        <f t="shared" si="19"/>
        <v>5.0812481374969355E-49</v>
      </c>
    </row>
    <row r="247" spans="1:7">
      <c r="A247" s="102">
        <v>241</v>
      </c>
      <c r="B247" s="102">
        <f t="shared" si="20"/>
        <v>7.6462758756927358E-101</v>
      </c>
      <c r="C247" s="102">
        <f t="shared" si="21"/>
        <v>8.7811491817687721E-214</v>
      </c>
      <c r="D247" s="102">
        <f t="shared" si="22"/>
        <v>7.1658367793769908E-62</v>
      </c>
      <c r="E247" s="102">
        <f t="shared" si="18"/>
        <v>8.541382813030984E-103</v>
      </c>
      <c r="F247" s="102">
        <f t="shared" si="23"/>
        <v>1.1058880153994965E-35</v>
      </c>
      <c r="G247" s="102">
        <f t="shared" si="19"/>
        <v>1.1278899592223594E-49</v>
      </c>
    </row>
    <row r="248" spans="1:7">
      <c r="A248" s="102">
        <v>242</v>
      </c>
      <c r="B248" s="102">
        <f t="shared" si="20"/>
        <v>1.2954434334851666E-101</v>
      </c>
      <c r="C248" s="102">
        <f t="shared" si="21"/>
        <v>6.6030625817150362E-216</v>
      </c>
      <c r="D248" s="102">
        <f t="shared" si="22"/>
        <v>1.9543191216482105E-62</v>
      </c>
      <c r="E248" s="102">
        <f t="shared" si="18"/>
        <v>5.9799792645874549E-104</v>
      </c>
      <c r="F248" s="102">
        <f t="shared" si="23"/>
        <v>4.3869937800970978E-36</v>
      </c>
      <c r="G248" s="102">
        <f t="shared" si="19"/>
        <v>2.477645434034636E-50</v>
      </c>
    </row>
    <row r="249" spans="1:7">
      <c r="A249" s="102">
        <v>243</v>
      </c>
      <c r="B249" s="102">
        <f t="shared" si="20"/>
        <v>2.1857276038225938E-102</v>
      </c>
      <c r="C249" s="102">
        <f t="shared" si="21"/>
        <v>4.8455928861773699E-218</v>
      </c>
      <c r="D249" s="102">
        <f t="shared" si="22"/>
        <v>5.3080272439828169E-63</v>
      </c>
      <c r="E249" s="102">
        <f t="shared" si="18"/>
        <v>4.1237369099482168E-105</v>
      </c>
      <c r="F249" s="102">
        <f t="shared" si="23"/>
        <v>1.7331333452235497E-36</v>
      </c>
      <c r="G249" s="102">
        <f t="shared" si="19"/>
        <v>5.3862645634152237E-51</v>
      </c>
    </row>
    <row r="250" spans="1:7">
      <c r="A250" s="102">
        <v>244</v>
      </c>
      <c r="B250" s="102">
        <f t="shared" si="20"/>
        <v>3.6727390064233287E-103</v>
      </c>
      <c r="C250" s="102">
        <f t="shared" si="21"/>
        <v>3.4702110183981831E-220</v>
      </c>
      <c r="D250" s="102">
        <f t="shared" si="22"/>
        <v>1.4357778610772845E-63</v>
      </c>
      <c r="E250" s="102">
        <f t="shared" si="18"/>
        <v>2.8009283697384413E-106</v>
      </c>
      <c r="F250" s="102">
        <f t="shared" si="23"/>
        <v>6.8188852926827392E-37</v>
      </c>
      <c r="G250" s="102">
        <f t="shared" si="19"/>
        <v>1.1588101899657415E-51</v>
      </c>
    </row>
    <row r="251" spans="1:7">
      <c r="A251" s="102">
        <v>245</v>
      </c>
      <c r="B251" s="102">
        <f t="shared" si="20"/>
        <v>6.1462162964633214E-104</v>
      </c>
      <c r="C251" s="102">
        <f t="shared" si="21"/>
        <v>2.4253381456414023E-222</v>
      </c>
      <c r="D251" s="102">
        <f t="shared" si="22"/>
        <v>3.8678097482082851E-64</v>
      </c>
      <c r="E251" s="102">
        <f t="shared" si="18"/>
        <v>1.8738414241077267E-107</v>
      </c>
      <c r="F251" s="102">
        <f t="shared" si="23"/>
        <v>2.6718897473368923E-37</v>
      </c>
      <c r="G251" s="102">
        <f t="shared" si="19"/>
        <v>2.4672492680865678E-52</v>
      </c>
    </row>
    <row r="252" spans="1:7">
      <c r="A252" s="102">
        <v>246</v>
      </c>
      <c r="B252" s="102">
        <f t="shared" si="20"/>
        <v>1.0243693827439242E-104</v>
      </c>
      <c r="C252" s="102">
        <f t="shared" si="21"/>
        <v>1.6542310261911291E-224</v>
      </c>
      <c r="D252" s="102">
        <f t="shared" si="22"/>
        <v>1.0377050543973241E-64</v>
      </c>
      <c r="E252" s="102">
        <f t="shared" si="18"/>
        <v>1.2347625502542175E-108</v>
      </c>
      <c r="F252" s="102">
        <f t="shared" si="23"/>
        <v>1.0426886818875748E-37</v>
      </c>
      <c r="G252" s="102">
        <f t="shared" si="19"/>
        <v>5.1986412831655029E-53</v>
      </c>
    </row>
    <row r="253" spans="1:7">
      <c r="A253" s="102">
        <v>247</v>
      </c>
      <c r="B253" s="102">
        <f t="shared" si="20"/>
        <v>1.7003702304654969E-105</v>
      </c>
      <c r="C253" s="102">
        <f t="shared" si="21"/>
        <v>1.1011018146239492E-226</v>
      </c>
      <c r="D253" s="102">
        <f t="shared" si="22"/>
        <v>2.7728151251102108E-65</v>
      </c>
      <c r="E253" s="102">
        <f t="shared" si="18"/>
        <v>8.0140831338146846E-110</v>
      </c>
      <c r="F253" s="102">
        <f t="shared" si="23"/>
        <v>4.0525552008586878E-38</v>
      </c>
      <c r="G253" s="102">
        <f t="shared" si="19"/>
        <v>1.0840336732432007E-53</v>
      </c>
    </row>
    <row r="254" spans="1:7">
      <c r="A254" s="102">
        <v>248</v>
      </c>
      <c r="B254" s="102">
        <f t="shared" si="20"/>
        <v>2.8110959455279052E-106</v>
      </c>
      <c r="C254" s="102">
        <f t="shared" si="21"/>
        <v>7.1526380111984261E-229</v>
      </c>
      <c r="D254" s="102">
        <f t="shared" si="22"/>
        <v>7.3792660587613361E-66</v>
      </c>
      <c r="E254" s="102">
        <f t="shared" si="18"/>
        <v>5.1232319427750669E-111</v>
      </c>
      <c r="F254" s="102">
        <f t="shared" si="23"/>
        <v>1.5687310454936333E-38</v>
      </c>
      <c r="G254" s="102">
        <f t="shared" si="19"/>
        <v>2.2370299243221827E-54</v>
      </c>
    </row>
    <row r="255" spans="1:7">
      <c r="A255" s="102">
        <v>249</v>
      </c>
      <c r="B255" s="102">
        <f t="shared" si="20"/>
        <v>4.6287121994632846E-107</v>
      </c>
      <c r="C255" s="102">
        <f t="shared" si="21"/>
        <v>4.5343231289339332E-231</v>
      </c>
      <c r="D255" s="102">
        <f t="shared" si="22"/>
        <v>1.955950039671539E-66</v>
      </c>
      <c r="E255" s="102">
        <f t="shared" si="18"/>
        <v>3.2259228248954464E-112</v>
      </c>
      <c r="F255" s="102">
        <f t="shared" si="23"/>
        <v>6.0481196934695866E-39</v>
      </c>
      <c r="G255" s="102">
        <f t="shared" si="19"/>
        <v>4.5685345483947299E-55</v>
      </c>
    </row>
    <row r="256" spans="1:7">
      <c r="A256" s="102">
        <v>250</v>
      </c>
      <c r="B256" s="102">
        <f t="shared" si="20"/>
        <v>7.5910880071198772E-108</v>
      </c>
      <c r="C256" s="102">
        <f t="shared" si="21"/>
        <v>2.8052149016985737E-233</v>
      </c>
      <c r="D256" s="102">
        <f t="shared" si="22"/>
        <v>5.1637081047332196E-67</v>
      </c>
      <c r="E256" s="102">
        <f t="shared" si="18"/>
        <v>2.0007080026890505E-113</v>
      </c>
      <c r="F256" s="102">
        <f t="shared" si="23"/>
        <v>2.3224779622923139E-39</v>
      </c>
      <c r="G256" s="102">
        <f t="shared" si="19"/>
        <v>9.2333252160314133E-56</v>
      </c>
    </row>
    <row r="257" spans="1:7">
      <c r="A257" s="102">
        <v>251</v>
      </c>
      <c r="B257" s="102">
        <f t="shared" si="20"/>
        <v>1.2399785190913261E-108</v>
      </c>
      <c r="C257" s="102">
        <f t="shared" si="21"/>
        <v>1.6936640149283071E-235</v>
      </c>
      <c r="D257" s="102">
        <f t="shared" si="22"/>
        <v>1.3577877884956226E-67</v>
      </c>
      <c r="E257" s="102">
        <f t="shared" si="18"/>
        <v>1.2221745214553523E-114</v>
      </c>
      <c r="F257" s="102">
        <f t="shared" si="23"/>
        <v>8.8827842382493221E-40</v>
      </c>
      <c r="G257" s="102">
        <f t="shared" si="19"/>
        <v>1.8467812250536953E-56</v>
      </c>
    </row>
    <row r="258" spans="1:7">
      <c r="A258" s="102">
        <v>252</v>
      </c>
      <c r="B258" s="102">
        <f t="shared" si="20"/>
        <v>2.017425368362911E-109</v>
      </c>
      <c r="C258" s="102">
        <f t="shared" si="21"/>
        <v>9.9792024847449394E-238</v>
      </c>
      <c r="D258" s="102">
        <f t="shared" si="22"/>
        <v>3.5561108746312604E-68</v>
      </c>
      <c r="E258" s="102">
        <f t="shared" si="18"/>
        <v>7.3536426726976988E-116</v>
      </c>
      <c r="F258" s="102">
        <f t="shared" si="23"/>
        <v>3.3839178050474221E-40</v>
      </c>
      <c r="G258" s="102">
        <f t="shared" si="19"/>
        <v>3.6555175061245519E-57</v>
      </c>
    </row>
    <row r="259" spans="1:7">
      <c r="A259" s="102">
        <v>253</v>
      </c>
      <c r="B259" s="102">
        <f t="shared" si="20"/>
        <v>3.2693454586118892E-110</v>
      </c>
      <c r="C259" s="102">
        <f t="shared" si="21"/>
        <v>5.7381495276025653E-240</v>
      </c>
      <c r="D259" s="102">
        <f t="shared" si="22"/>
        <v>9.2768109772991053E-69</v>
      </c>
      <c r="E259" s="102">
        <f t="shared" si="18"/>
        <v>4.3580438979033636E-117</v>
      </c>
      <c r="F259" s="102">
        <f t="shared" si="23"/>
        <v>1.2840162422314723E-40</v>
      </c>
      <c r="G259" s="102">
        <f t="shared" si="19"/>
        <v>7.1607479039955187E-58</v>
      </c>
    </row>
    <row r="260" spans="1:7">
      <c r="A260" s="102">
        <v>254</v>
      </c>
      <c r="B260" s="102">
        <f t="shared" si="20"/>
        <v>5.2772899135071179E-111</v>
      </c>
      <c r="C260" s="102">
        <f t="shared" si="21"/>
        <v>3.2199960508906642E-242</v>
      </c>
      <c r="D260" s="102">
        <f t="shared" si="22"/>
        <v>2.410509938983251E-69</v>
      </c>
      <c r="E260" s="102">
        <f t="shared" si="18"/>
        <v>2.5439024802391522E-118</v>
      </c>
      <c r="F260" s="102">
        <f t="shared" si="23"/>
        <v>4.8529747737879259E-41</v>
      </c>
      <c r="G260" s="102">
        <f t="shared" si="19"/>
        <v>1.3881743011289341E-58</v>
      </c>
    </row>
    <row r="261" spans="1:7">
      <c r="A261" s="102">
        <v>255</v>
      </c>
      <c r="B261" s="102">
        <f t="shared" si="20"/>
        <v>8.4850543707374121E-112</v>
      </c>
      <c r="C261" s="102">
        <f t="shared" si="21"/>
        <v>1.7633814531339573E-244</v>
      </c>
      <c r="D261" s="102">
        <f t="shared" si="22"/>
        <v>6.2389669008978236E-70</v>
      </c>
      <c r="E261" s="102">
        <f t="shared" si="18"/>
        <v>1.462611883062583E-119</v>
      </c>
      <c r="F261" s="102">
        <f t="shared" si="23"/>
        <v>1.8270022677790583E-41</v>
      </c>
      <c r="G261" s="102">
        <f t="shared" si="19"/>
        <v>2.6632118524152735E-59</v>
      </c>
    </row>
    <row r="262" spans="1:7">
      <c r="A262" s="102">
        <v>256</v>
      </c>
      <c r="B262" s="102">
        <f t="shared" si="20"/>
        <v>1.3589344890633256E-112</v>
      </c>
      <c r="C262" s="102">
        <f t="shared" si="21"/>
        <v>9.4242033809848855E-247</v>
      </c>
      <c r="D262" s="102">
        <f t="shared" si="22"/>
        <v>1.6084836541377079E-70</v>
      </c>
      <c r="E262" s="102">
        <f t="shared" ref="E262:E325" si="24">IF(E$4,NORMDIST($A262,D$3,SQRT(D$3),FALSE),#N/A)</f>
        <v>8.282806524608204E-121</v>
      </c>
      <c r="F262" s="102">
        <f t="shared" si="23"/>
        <v>6.8512585041714061E-42</v>
      </c>
      <c r="G262" s="102">
        <f t="shared" ref="G262:G325" si="25">IF(G$4,NORMDIST($A262,F$3,SQRT(F$3),FALSE),#N/A)</f>
        <v>5.0564245222420324E-60</v>
      </c>
    </row>
    <row r="263" spans="1:7">
      <c r="A263" s="102">
        <v>257</v>
      </c>
      <c r="B263" s="102">
        <f t="shared" ref="B263:B326" si="26">IF(B$4,POISSON($A263,B$3,FALSE),#N/A)</f>
        <v>2.1679499630970596E-113</v>
      </c>
      <c r="C263" s="102">
        <f t="shared" ref="C263:C326" si="27">IF(C$4,NORMDIST($A263,B$3,SQRT(B$3),FALSE),#N/A)</f>
        <v>4.9153051290533073E-249</v>
      </c>
      <c r="D263" s="102">
        <f t="shared" ref="D263:D326" si="28">IF(D$4,POISSON($A263,D$3,FALSE),#N/A)</f>
        <v>4.1307362324157624E-71</v>
      </c>
      <c r="E263" s="102">
        <f t="shared" si="24"/>
        <v>4.6200398003163078E-122</v>
      </c>
      <c r="F263" s="102">
        <f t="shared" ref="F263:F326" si="29">IF(F$4,POISSON($A263,F$3,FALSE),#N/A)</f>
        <v>2.5592249665386443E-42</v>
      </c>
      <c r="G263" s="102">
        <f t="shared" si="25"/>
        <v>9.5007401905388007E-61</v>
      </c>
    </row>
    <row r="264" spans="1:7">
      <c r="A264" s="102">
        <v>258</v>
      </c>
      <c r="B264" s="102">
        <f t="shared" si="26"/>
        <v>3.445191801821123E-114</v>
      </c>
      <c r="C264" s="102">
        <f t="shared" si="27"/>
        <v>2.5018644000990233E-251</v>
      </c>
      <c r="D264" s="102">
        <f t="shared" si="28"/>
        <v>1.0566999664319454E-71</v>
      </c>
      <c r="E264" s="102">
        <f t="shared" si="24"/>
        <v>2.5382459238867052E-123</v>
      </c>
      <c r="F264" s="102">
        <f t="shared" si="29"/>
        <v>9.5226975499114092E-43</v>
      </c>
      <c r="G264" s="102">
        <f t="shared" si="25"/>
        <v>1.7666375377679138E-61</v>
      </c>
    </row>
    <row r="265" spans="1:7">
      <c r="A265" s="102">
        <v>259</v>
      </c>
      <c r="B265" s="102">
        <f t="shared" si="26"/>
        <v>5.4537785279791887E-115</v>
      </c>
      <c r="C265" s="102">
        <f t="shared" si="27"/>
        <v>1.2427520942692071E-253</v>
      </c>
      <c r="D265" s="102">
        <f t="shared" si="28"/>
        <v>2.6927489492087998E-72</v>
      </c>
      <c r="E265" s="102">
        <f t="shared" si="24"/>
        <v>1.3735404654124017E-124</v>
      </c>
      <c r="F265" s="102">
        <f t="shared" si="29"/>
        <v>3.5296485127084961E-43</v>
      </c>
      <c r="G265" s="102">
        <f t="shared" si="25"/>
        <v>3.2509745188824791E-62</v>
      </c>
    </row>
    <row r="266" spans="1:7">
      <c r="A266" s="102">
        <v>260</v>
      </c>
      <c r="B266" s="102">
        <f t="shared" si="26"/>
        <v>8.600189217198043E-116</v>
      </c>
      <c r="C266" s="102">
        <f t="shared" si="27"/>
        <v>6.0243846264989735E-256</v>
      </c>
      <c r="D266" s="102">
        <f t="shared" si="28"/>
        <v>6.8354396402991427E-73</v>
      </c>
      <c r="E266" s="102">
        <f t="shared" si="24"/>
        <v>7.3209762884559144E-126</v>
      </c>
      <c r="F266" s="102">
        <f t="shared" si="29"/>
        <v>1.3032548354615741E-43</v>
      </c>
      <c r="G266" s="102">
        <f t="shared" si="25"/>
        <v>5.9204644271619457E-63</v>
      </c>
    </row>
    <row r="267" spans="1:7">
      <c r="A267" s="102">
        <v>261</v>
      </c>
      <c r="B267" s="102">
        <f t="shared" si="26"/>
        <v>1.3509875781804922E-116</v>
      </c>
      <c r="C267" s="102">
        <f t="shared" si="27"/>
        <v>2.8500227790067458E-258</v>
      </c>
      <c r="D267" s="102">
        <f t="shared" si="28"/>
        <v>1.7285019780067235E-73</v>
      </c>
      <c r="E267" s="102">
        <f t="shared" si="24"/>
        <v>3.843406519672452E-127</v>
      </c>
      <c r="F267" s="102">
        <f t="shared" si="29"/>
        <v>4.7935810039967756E-44</v>
      </c>
      <c r="G267" s="102">
        <f t="shared" si="25"/>
        <v>1.0670237488745306E-63</v>
      </c>
    </row>
    <row r="268" spans="1:7">
      <c r="A268" s="102">
        <v>262</v>
      </c>
      <c r="B268" s="102">
        <f t="shared" si="26"/>
        <v>2.1141408666184249E-117</v>
      </c>
      <c r="C268" s="102">
        <f t="shared" si="27"/>
        <v>1.315804666773214E-260</v>
      </c>
      <c r="D268" s="102">
        <f t="shared" si="28"/>
        <v>4.3542416239864804E-74</v>
      </c>
      <c r="E268" s="102">
        <f t="shared" si="24"/>
        <v>1.9873914877889328E-128</v>
      </c>
      <c r="F268" s="102">
        <f t="shared" si="29"/>
        <v>1.7564266274186948E-44</v>
      </c>
      <c r="G268" s="102">
        <f t="shared" si="25"/>
        <v>1.9031301716175885E-64</v>
      </c>
    </row>
    <row r="269" spans="1:7">
      <c r="A269" s="102">
        <v>263</v>
      </c>
      <c r="B269" s="102">
        <f t="shared" si="26"/>
        <v>3.2958089555647794E-118</v>
      </c>
      <c r="C269" s="102">
        <f t="shared" si="27"/>
        <v>5.9284609731614532E-263</v>
      </c>
      <c r="D269" s="102">
        <f t="shared" si="28"/>
        <v>1.0926994189471252E-74</v>
      </c>
      <c r="E269" s="102">
        <f t="shared" si="24"/>
        <v>1.0122092663694447E-129</v>
      </c>
      <c r="F269" s="102">
        <f t="shared" si="29"/>
        <v>6.411291111489976E-45</v>
      </c>
      <c r="G269" s="102">
        <f t="shared" si="25"/>
        <v>3.359224293664904E-65</v>
      </c>
    </row>
    <row r="270" spans="1:7">
      <c r="A270" s="102">
        <v>264</v>
      </c>
      <c r="B270" s="102">
        <f t="shared" si="26"/>
        <v>5.1184911809909494E-119</v>
      </c>
      <c r="C270" s="102">
        <f t="shared" si="27"/>
        <v>2.6067534669340155E-265</v>
      </c>
      <c r="D270" s="102">
        <f t="shared" si="28"/>
        <v>2.7317485473679951E-75</v>
      </c>
      <c r="E270" s="102">
        <f t="shared" si="24"/>
        <v>5.077816152914618E-131</v>
      </c>
      <c r="F270" s="102">
        <f t="shared" si="29"/>
        <v>2.3313785859964733E-45</v>
      </c>
      <c r="G270" s="102">
        <f t="shared" si="25"/>
        <v>5.867939257053188E-66</v>
      </c>
    </row>
    <row r="271" spans="1:7">
      <c r="A271" s="102">
        <v>265</v>
      </c>
      <c r="B271" s="102">
        <f t="shared" si="26"/>
        <v>7.9191750347406824E-120</v>
      </c>
      <c r="C271" s="102">
        <f t="shared" si="27"/>
        <v>1.1185757658581733E-267</v>
      </c>
      <c r="D271" s="102">
        <f t="shared" si="28"/>
        <v>6.8036001557085585E-76</v>
      </c>
      <c r="E271" s="102">
        <f t="shared" si="24"/>
        <v>2.5090159222551187E-132</v>
      </c>
      <c r="F271" s="102">
        <f t="shared" si="29"/>
        <v>8.445748839836118E-46</v>
      </c>
      <c r="G271" s="102">
        <f t="shared" si="25"/>
        <v>1.0143978399736902E-66</v>
      </c>
    </row>
    <row r="272" spans="1:7">
      <c r="A272" s="102">
        <v>266</v>
      </c>
      <c r="B272" s="102">
        <f t="shared" si="26"/>
        <v>1.2206247233997749E-120</v>
      </c>
      <c r="C272" s="102">
        <f t="shared" si="27"/>
        <v>4.6842310000230836E-270</v>
      </c>
      <c r="D272" s="102">
        <f t="shared" si="28"/>
        <v>1.6881113168299904E-76</v>
      </c>
      <c r="E272" s="102">
        <f t="shared" si="24"/>
        <v>1.2210955330172786E-133</v>
      </c>
      <c r="F272" s="102">
        <f t="shared" si="29"/>
        <v>3.0480898068580989E-46</v>
      </c>
      <c r="G272" s="102">
        <f t="shared" si="25"/>
        <v>1.7354300816007504E-67</v>
      </c>
    </row>
    <row r="273" spans="1:7">
      <c r="A273" s="102">
        <v>267</v>
      </c>
      <c r="B273" s="102">
        <f t="shared" si="26"/>
        <v>1.8743675527863485E-121</v>
      </c>
      <c r="C273" s="102">
        <f t="shared" si="27"/>
        <v>1.9143381462064489E-272</v>
      </c>
      <c r="D273" s="102">
        <f t="shared" si="28"/>
        <v>4.1728594348606906E-77</v>
      </c>
      <c r="E273" s="102">
        <f t="shared" si="24"/>
        <v>5.8535003445307892E-135</v>
      </c>
      <c r="F273" s="102">
        <f t="shared" si="29"/>
        <v>1.0959424024658422E-46</v>
      </c>
      <c r="G273" s="102">
        <f t="shared" si="25"/>
        <v>2.9382045415860013E-68</v>
      </c>
    </row>
    <row r="274" spans="1:7">
      <c r="A274" s="102">
        <v>268</v>
      </c>
      <c r="B274" s="102">
        <f t="shared" si="26"/>
        <v>2.8675025994119768E-122</v>
      </c>
      <c r="C274" s="102">
        <f t="shared" si="27"/>
        <v>7.6349545241279117E-275</v>
      </c>
      <c r="D274" s="102">
        <f t="shared" si="28"/>
        <v>1.0276444876895538E-77</v>
      </c>
      <c r="E274" s="102">
        <f t="shared" si="24"/>
        <v>2.7637670484398099E-136</v>
      </c>
      <c r="F274" s="102">
        <f t="shared" si="29"/>
        <v>3.9257638297284211E-47</v>
      </c>
      <c r="G274" s="102">
        <f t="shared" si="25"/>
        <v>4.9230362016162112E-69</v>
      </c>
    </row>
    <row r="275" spans="1:7">
      <c r="A275" s="102">
        <v>269</v>
      </c>
      <c r="B275" s="102">
        <f t="shared" si="26"/>
        <v>4.37054299538632E-123</v>
      </c>
      <c r="C275" s="102">
        <f t="shared" si="27"/>
        <v>2.971677715200244E-277</v>
      </c>
      <c r="D275" s="102">
        <f t="shared" si="28"/>
        <v>2.521358222584057E-78</v>
      </c>
      <c r="E275" s="102">
        <f t="shared" si="24"/>
        <v>1.2853073807774515E-137</v>
      </c>
      <c r="F275" s="102">
        <f t="shared" si="29"/>
        <v>1.4010160879327497E-47</v>
      </c>
      <c r="G275" s="102">
        <f t="shared" si="25"/>
        <v>8.1631942722593343E-70</v>
      </c>
    </row>
    <row r="276" spans="1:7">
      <c r="A276" s="102">
        <v>270</v>
      </c>
      <c r="B276" s="102">
        <f t="shared" si="26"/>
        <v>6.6367504744753231E-124</v>
      </c>
      <c r="C276" s="102">
        <f t="shared" si="27"/>
        <v>1.128767280313262E-279</v>
      </c>
      <c r="D276" s="102">
        <f t="shared" si="28"/>
        <v>6.163320099649909E-79</v>
      </c>
      <c r="E276" s="102">
        <f t="shared" si="24"/>
        <v>5.8875193692278937E-139</v>
      </c>
      <c r="F276" s="102">
        <f t="shared" si="29"/>
        <v>4.9813905348721968E-48</v>
      </c>
      <c r="G276" s="102">
        <f t="shared" si="25"/>
        <v>1.3395635884342711E-70</v>
      </c>
    </row>
    <row r="277" spans="1:7">
      <c r="A277" s="102">
        <v>271</v>
      </c>
      <c r="B277" s="102">
        <f t="shared" si="26"/>
        <v>1.0040840201235776E-124</v>
      </c>
      <c r="C277" s="102">
        <f t="shared" si="27"/>
        <v>4.184220550683217E-282</v>
      </c>
      <c r="D277" s="102">
        <f t="shared" si="28"/>
        <v>1.5010299873686202E-79</v>
      </c>
      <c r="E277" s="102">
        <f t="shared" si="24"/>
        <v>2.6563021693840988E-140</v>
      </c>
      <c r="F277" s="102">
        <f t="shared" si="29"/>
        <v>1.7646254293274267E-48</v>
      </c>
      <c r="G277" s="102">
        <f t="shared" si="25"/>
        <v>2.1754175873701243E-71</v>
      </c>
    </row>
    <row r="278" spans="1:7">
      <c r="A278" s="102">
        <v>272</v>
      </c>
      <c r="B278" s="102">
        <f t="shared" si="26"/>
        <v>1.5135090009215565E-125</v>
      </c>
      <c r="C278" s="102">
        <f t="shared" si="27"/>
        <v>1.5136733892991603E-284</v>
      </c>
      <c r="D278" s="102">
        <f t="shared" si="28"/>
        <v>3.6422051164091223E-80</v>
      </c>
      <c r="E278" s="102">
        <f t="shared" si="24"/>
        <v>1.1804358363163888E-141</v>
      </c>
      <c r="F278" s="102">
        <f t="shared" si="29"/>
        <v>6.2280897505671508E-49</v>
      </c>
      <c r="G278" s="102">
        <f t="shared" si="25"/>
        <v>3.4962142257324376E-72</v>
      </c>
    </row>
    <row r="279" spans="1:7">
      <c r="A279" s="102">
        <v>273</v>
      </c>
      <c r="B279" s="102">
        <f t="shared" si="26"/>
        <v>2.2730354958896218E-126</v>
      </c>
      <c r="C279" s="102">
        <f t="shared" si="27"/>
        <v>5.3438866232237016E-287</v>
      </c>
      <c r="D279" s="102">
        <f t="shared" si="28"/>
        <v>8.8053310506590738E-81</v>
      </c>
      <c r="E279" s="102">
        <f t="shared" si="24"/>
        <v>5.1668645281473063E-143</v>
      </c>
      <c r="F279" s="102">
        <f t="shared" si="29"/>
        <v>2.1900974947050929E-49</v>
      </c>
      <c r="G279" s="102">
        <f t="shared" si="25"/>
        <v>5.5607008897583751E-73</v>
      </c>
    </row>
    <row r="280" spans="1:7">
      <c r="A280" s="102">
        <v>274</v>
      </c>
      <c r="B280" s="102">
        <f t="shared" si="26"/>
        <v>3.4012574938492615E-127</v>
      </c>
      <c r="C280" s="102">
        <f t="shared" si="27"/>
        <v>1.841152435063513E-289</v>
      </c>
      <c r="D280" s="102">
        <f t="shared" si="28"/>
        <v>2.1209921508887567E-81</v>
      </c>
      <c r="E280" s="102">
        <f t="shared" si="24"/>
        <v>2.2275709447464508E-144</v>
      </c>
      <c r="F280" s="102">
        <f t="shared" si="29"/>
        <v>7.6733342880175545E-50</v>
      </c>
      <c r="G280" s="102">
        <f t="shared" si="25"/>
        <v>8.7526010520531291E-74</v>
      </c>
    </row>
    <row r="281" spans="1:7">
      <c r="A281" s="102">
        <v>275</v>
      </c>
      <c r="B281" s="102">
        <f t="shared" si="26"/>
        <v>5.0709657181027088E-128</v>
      </c>
      <c r="C281" s="102">
        <f t="shared" si="27"/>
        <v>6.190556753836732E-292</v>
      </c>
      <c r="D281" s="102">
        <f t="shared" si="28"/>
        <v>5.090381162133046E-82</v>
      </c>
      <c r="E281" s="102">
        <f t="shared" si="24"/>
        <v>9.4592302066272996E-146</v>
      </c>
      <c r="F281" s="102">
        <f t="shared" si="29"/>
        <v>2.6786912423624657E-50</v>
      </c>
      <c r="G281" s="102">
        <f t="shared" si="25"/>
        <v>1.3633922822791871E-74</v>
      </c>
    </row>
    <row r="282" spans="1:7">
      <c r="A282" s="102">
        <v>276</v>
      </c>
      <c r="B282" s="102">
        <f t="shared" si="26"/>
        <v>7.5329563203705296E-129</v>
      </c>
      <c r="C282" s="102">
        <f t="shared" si="27"/>
        <v>2.031314291093736E-294</v>
      </c>
      <c r="D282" s="102">
        <f t="shared" si="28"/>
        <v>1.2172650605100985E-82</v>
      </c>
      <c r="E282" s="102">
        <f t="shared" si="24"/>
        <v>3.9563966533391253E-147</v>
      </c>
      <c r="F282" s="102">
        <f t="shared" si="29"/>
        <v>9.3171869299568233E-51</v>
      </c>
      <c r="G282" s="102">
        <f t="shared" si="25"/>
        <v>2.1017479288977678E-75</v>
      </c>
    </row>
    <row r="283" spans="1:7">
      <c r="A283" s="102">
        <v>277</v>
      </c>
      <c r="B283" s="102">
        <f t="shared" si="26"/>
        <v>1.1149863145674729E-129</v>
      </c>
      <c r="C283" s="102">
        <f t="shared" si="27"/>
        <v>6.5047706740935123E-297</v>
      </c>
      <c r="D283" s="102">
        <f t="shared" si="28"/>
        <v>2.9003427434534845E-83</v>
      </c>
      <c r="E283" s="102">
        <f t="shared" si="24"/>
        <v>1.6299100489421515E-148</v>
      </c>
      <c r="F283" s="102">
        <f t="shared" si="29"/>
        <v>3.2290611742809976E-51</v>
      </c>
      <c r="G283" s="102">
        <f t="shared" si="25"/>
        <v>3.206391319668706E-76</v>
      </c>
    </row>
    <row r="284" spans="1:7">
      <c r="A284" s="102">
        <v>278</v>
      </c>
      <c r="B284" s="102">
        <f t="shared" si="26"/>
        <v>1.6444042768799089E-130</v>
      </c>
      <c r="C284" s="102">
        <f t="shared" si="27"/>
        <v>2.0327983891900457E-299</v>
      </c>
      <c r="D284" s="102">
        <f t="shared" si="28"/>
        <v>6.8857057938110612E-84</v>
      </c>
      <c r="E284" s="102">
        <f t="shared" si="24"/>
        <v>6.6137416984544123E-150</v>
      </c>
      <c r="F284" s="102">
        <f t="shared" si="29"/>
        <v>1.1150714846438031E-51</v>
      </c>
      <c r="G284" s="102">
        <f t="shared" si="25"/>
        <v>4.8409268400300698E-77</v>
      </c>
    </row>
    <row r="285" spans="1:7">
      <c r="A285" s="102">
        <v>279</v>
      </c>
      <c r="B285" s="102">
        <f t="shared" si="26"/>
        <v>2.4165080771354068E-131</v>
      </c>
      <c r="C285" s="102">
        <f t="shared" si="27"/>
        <v>6.1996058209681318E-302</v>
      </c>
      <c r="D285" s="102">
        <f t="shared" si="28"/>
        <v>1.6288766393960653E-84</v>
      </c>
      <c r="E285" s="102">
        <f t="shared" si="24"/>
        <v>2.6433252351213184E-151</v>
      </c>
      <c r="F285" s="102">
        <f t="shared" si="29"/>
        <v>3.836805108451772E-52</v>
      </c>
      <c r="G285" s="102">
        <f t="shared" si="25"/>
        <v>7.2329691638321718E-78</v>
      </c>
    </row>
    <row r="286" spans="1:7">
      <c r="A286" s="102">
        <v>280</v>
      </c>
      <c r="B286" s="102">
        <f t="shared" si="26"/>
        <v>3.5384582558054182E-132</v>
      </c>
      <c r="C286" s="102">
        <f t="shared" si="27"/>
        <v>1.8451908761022542E-304</v>
      </c>
      <c r="D286" s="102">
        <f t="shared" si="28"/>
        <v>3.8394949357194085E-85</v>
      </c>
      <c r="E286" s="102">
        <f t="shared" si="24"/>
        <v>1.0405758808459049E-152</v>
      </c>
      <c r="F286" s="102">
        <f t="shared" si="29"/>
        <v>1.3154760371834078E-52</v>
      </c>
      <c r="G286" s="102">
        <f t="shared" si="25"/>
        <v>1.0695000446230469E-78</v>
      </c>
    </row>
    <row r="287" spans="1:7">
      <c r="A287" s="102">
        <v>281</v>
      </c>
      <c r="B287" s="102">
        <f t="shared" si="26"/>
        <v>5.1628750351609516E-133</v>
      </c>
      <c r="C287" s="102">
        <f t="shared" si="27"/>
        <v>5.3595209300777326E-307</v>
      </c>
      <c r="D287" s="102">
        <f t="shared" si="28"/>
        <v>9.018030809874551E-86</v>
      </c>
      <c r="E287" s="102">
        <f t="shared" si="24"/>
        <v>4.0347505468598607E-154</v>
      </c>
      <c r="F287" s="102">
        <f t="shared" si="29"/>
        <v>4.494153009594637E-53</v>
      </c>
      <c r="G287" s="102">
        <f t="shared" si="25"/>
        <v>1.5650243520050612E-79</v>
      </c>
    </row>
    <row r="288" spans="1:7">
      <c r="A288" s="102">
        <v>282</v>
      </c>
      <c r="B288" s="102">
        <f t="shared" si="26"/>
        <v>7.5063076752342504E-134</v>
      </c>
      <c r="C288" s="102">
        <f t="shared" si="27"/>
        <v>0</v>
      </c>
      <c r="D288" s="102">
        <f t="shared" si="28"/>
        <v>2.1106029555025632E-86</v>
      </c>
      <c r="E288" s="102">
        <f t="shared" si="24"/>
        <v>1.54091755712717E-155</v>
      </c>
      <c r="F288" s="102">
        <f t="shared" si="29"/>
        <v>1.5299244287982437E-53</v>
      </c>
      <c r="G288" s="102">
        <f t="shared" si="25"/>
        <v>2.2664048524828126E-80</v>
      </c>
    </row>
    <row r="289" spans="1:7">
      <c r="A289" s="102">
        <v>283</v>
      </c>
      <c r="B289" s="102">
        <f t="shared" si="26"/>
        <v>1.0874862709703078E-134</v>
      </c>
      <c r="C289" s="102">
        <f t="shared" si="27"/>
        <v>0</v>
      </c>
      <c r="D289" s="102">
        <f t="shared" si="28"/>
        <v>4.9222542425148403E-87</v>
      </c>
      <c r="E289" s="102">
        <f t="shared" si="24"/>
        <v>5.7964473904539205E-157</v>
      </c>
      <c r="F289" s="102">
        <f t="shared" si="29"/>
        <v>5.1898496524604205E-54</v>
      </c>
      <c r="G289" s="102">
        <f t="shared" si="25"/>
        <v>3.2481044182080117E-81</v>
      </c>
    </row>
    <row r="290" spans="1:7">
      <c r="A290" s="102">
        <v>284</v>
      </c>
      <c r="B290" s="102">
        <f t="shared" si="26"/>
        <v>1.5699625742879789E-135</v>
      </c>
      <c r="C290" s="102">
        <f t="shared" si="27"/>
        <v>0</v>
      </c>
      <c r="D290" s="102">
        <f t="shared" si="28"/>
        <v>1.1439041549506917E-87</v>
      </c>
      <c r="E290" s="102">
        <f t="shared" si="24"/>
        <v>2.147653301885948E-158</v>
      </c>
      <c r="F290" s="102">
        <f t="shared" si="29"/>
        <v>1.7543153754794184E-54</v>
      </c>
      <c r="G290" s="102">
        <f t="shared" si="25"/>
        <v>4.6067916636674238E-82</v>
      </c>
    </row>
    <row r="291" spans="1:7">
      <c r="A291" s="102">
        <v>285</v>
      </c>
      <c r="B291" s="102">
        <f t="shared" si="26"/>
        <v>2.2585426507301036E-136</v>
      </c>
      <c r="C291" s="102">
        <f t="shared" si="27"/>
        <v>0</v>
      </c>
      <c r="D291" s="102">
        <f t="shared" si="28"/>
        <v>2.6490412009383285E-88</v>
      </c>
      <c r="E291" s="102">
        <f t="shared" si="24"/>
        <v>7.8376565788359015E-160</v>
      </c>
      <c r="F291" s="102">
        <f t="shared" si="29"/>
        <v>5.9092728437205511E-55</v>
      </c>
      <c r="G291" s="102">
        <f t="shared" si="25"/>
        <v>6.4661125757465643E-83</v>
      </c>
    </row>
    <row r="292" spans="1:7">
      <c r="A292" s="102">
        <v>286</v>
      </c>
      <c r="B292" s="102">
        <f t="shared" si="26"/>
        <v>3.2377709328647942E-137</v>
      </c>
      <c r="C292" s="102">
        <f t="shared" si="27"/>
        <v>0</v>
      </c>
      <c r="D292" s="102">
        <f t="shared" si="28"/>
        <v>6.1131720021654735E-89</v>
      </c>
      <c r="E292" s="102">
        <f t="shared" si="24"/>
        <v>2.8172673805325643E-161</v>
      </c>
      <c r="F292" s="102">
        <f t="shared" si="29"/>
        <v>1.9835321433468447E-55</v>
      </c>
      <c r="G292" s="102">
        <f t="shared" si="25"/>
        <v>8.9818138460481646E-84</v>
      </c>
    </row>
    <row r="293" spans="1:7">
      <c r="A293" s="102">
        <v>287</v>
      </c>
      <c r="B293" s="102">
        <f t="shared" si="26"/>
        <v>4.625387046949959E-138</v>
      </c>
      <c r="C293" s="102">
        <f t="shared" si="27"/>
        <v>0</v>
      </c>
      <c r="D293" s="102">
        <f t="shared" si="28"/>
        <v>1.4058165579892302E-89</v>
      </c>
      <c r="E293" s="102">
        <f t="shared" si="24"/>
        <v>9.9744666855202672E-163</v>
      </c>
      <c r="F293" s="102">
        <f t="shared" si="29"/>
        <v>6.6348113505676317E-56</v>
      </c>
      <c r="G293" s="102">
        <f t="shared" si="25"/>
        <v>1.2346985475445767E-84</v>
      </c>
    </row>
    <row r="294" spans="1:7">
      <c r="A294" s="102">
        <v>288</v>
      </c>
      <c r="B294" s="102">
        <f t="shared" si="26"/>
        <v>6.5847523932274949E-139</v>
      </c>
      <c r="C294" s="102">
        <f t="shared" si="27"/>
        <v>0</v>
      </c>
      <c r="D294" s="102">
        <f t="shared" si="28"/>
        <v>3.2216629453921385E-90</v>
      </c>
      <c r="E294" s="102">
        <f t="shared" si="24"/>
        <v>3.4783323987337389E-164</v>
      </c>
      <c r="F294" s="102">
        <f t="shared" si="29"/>
        <v>2.2116037835224882E-56</v>
      </c>
      <c r="G294" s="102">
        <f t="shared" si="25"/>
        <v>1.6797085152849951E-85</v>
      </c>
    </row>
    <row r="295" spans="1:7">
      <c r="A295" s="102">
        <v>289</v>
      </c>
      <c r="B295" s="102">
        <f t="shared" si="26"/>
        <v>9.3416902464477383E-140</v>
      </c>
      <c r="C295" s="102">
        <f t="shared" si="27"/>
        <v>0</v>
      </c>
      <c r="D295" s="102">
        <f t="shared" si="28"/>
        <v>7.3574309479538675E-91</v>
      </c>
      <c r="E295" s="102">
        <f t="shared" si="24"/>
        <v>1.1947368536109303E-165</v>
      </c>
      <c r="F295" s="102">
        <f t="shared" si="29"/>
        <v>7.3465039175836786E-57</v>
      </c>
      <c r="G295" s="102">
        <f t="shared" si="25"/>
        <v>2.2614292733272347E-86</v>
      </c>
    </row>
    <row r="296" spans="1:7">
      <c r="A296" s="102">
        <v>290</v>
      </c>
      <c r="B296" s="102">
        <f t="shared" si="26"/>
        <v>1.3207217244977497E-140</v>
      </c>
      <c r="C296" s="102">
        <f t="shared" si="27"/>
        <v>0</v>
      </c>
      <c r="D296" s="102">
        <f t="shared" si="28"/>
        <v>1.6744498019482222E-91</v>
      </c>
      <c r="E296" s="102">
        <f t="shared" si="24"/>
        <v>4.0419712436742376E-167</v>
      </c>
      <c r="F296" s="102">
        <f t="shared" si="29"/>
        <v>2.4319461244413941E-57</v>
      </c>
      <c r="G296" s="102">
        <f t="shared" si="25"/>
        <v>3.0130628761264839E-87</v>
      </c>
    </row>
    <row r="297" spans="1:7">
      <c r="A297" s="102">
        <v>291</v>
      </c>
      <c r="B297" s="102">
        <f t="shared" si="26"/>
        <v>1.8608106771273139E-141</v>
      </c>
      <c r="C297" s="102">
        <f t="shared" si="27"/>
        <v>0</v>
      </c>
      <c r="D297" s="102">
        <f t="shared" si="28"/>
        <v>3.7977212002948421E-92</v>
      </c>
      <c r="E297" s="102">
        <f t="shared" si="24"/>
        <v>1.3468956770397471E-168</v>
      </c>
      <c r="F297" s="102">
        <f t="shared" si="29"/>
        <v>8.0229150497038116E-58</v>
      </c>
      <c r="G297" s="102">
        <f t="shared" si="25"/>
        <v>3.9729168765911796E-88</v>
      </c>
    </row>
    <row r="298" spans="1:7">
      <c r="A298" s="102">
        <v>292</v>
      </c>
      <c r="B298" s="102">
        <f t="shared" si="26"/>
        <v>2.6127821151446076E-142</v>
      </c>
      <c r="C298" s="102">
        <f t="shared" si="27"/>
        <v>0</v>
      </c>
      <c r="D298" s="102">
        <f t="shared" si="28"/>
        <v>8.5838903842283718E-93</v>
      </c>
      <c r="E298" s="102">
        <f t="shared" si="24"/>
        <v>4.4207349713457453E-170</v>
      </c>
      <c r="F298" s="102">
        <f t="shared" si="29"/>
        <v>2.6376707012725376E-58</v>
      </c>
      <c r="G298" s="102">
        <f t="shared" si="25"/>
        <v>5.184261047660399E-89</v>
      </c>
    </row>
    <row r="299" spans="1:7">
      <c r="A299" s="102">
        <v>293</v>
      </c>
      <c r="B299" s="102">
        <f t="shared" si="26"/>
        <v>3.6561114921817072E-143</v>
      </c>
      <c r="C299" s="102">
        <f t="shared" si="27"/>
        <v>0</v>
      </c>
      <c r="D299" s="102">
        <f t="shared" si="28"/>
        <v>1.9335725780172796E-93</v>
      </c>
      <c r="E299" s="102">
        <f t="shared" si="24"/>
        <v>1.4291400168553642E-171</v>
      </c>
      <c r="F299" s="102">
        <f t="shared" si="29"/>
        <v>8.6421975195274875E-59</v>
      </c>
      <c r="G299" s="102">
        <f t="shared" si="25"/>
        <v>6.694842187648318E-90</v>
      </c>
    </row>
    <row r="300" spans="1:7">
      <c r="A300" s="102">
        <v>294</v>
      </c>
      <c r="B300" s="102">
        <f t="shared" si="26"/>
        <v>5.0986588836544056E-144</v>
      </c>
      <c r="C300" s="102">
        <f t="shared" si="27"/>
        <v>0</v>
      </c>
      <c r="D300" s="102">
        <f t="shared" si="28"/>
        <v>4.3406731343245746E-94</v>
      </c>
      <c r="E300" s="102">
        <f t="shared" si="24"/>
        <v>4.5506649519480795E-173</v>
      </c>
      <c r="F300" s="102">
        <f t="shared" si="29"/>
        <v>2.821942047192649E-59</v>
      </c>
      <c r="G300" s="102">
        <f t="shared" si="25"/>
        <v>8.5559832499301246E-91</v>
      </c>
    </row>
    <row r="301" spans="1:7">
      <c r="A301" s="102">
        <v>295</v>
      </c>
      <c r="B301" s="102">
        <f t="shared" si="26"/>
        <v>7.0862716688083342E-145</v>
      </c>
      <c r="C301" s="102">
        <f t="shared" si="27"/>
        <v>0</v>
      </c>
      <c r="D301" s="102">
        <f t="shared" si="28"/>
        <v>9.711336503911939E-95</v>
      </c>
      <c r="E301" s="102">
        <f t="shared" si="24"/>
        <v>1.4272324885789164E-174</v>
      </c>
      <c r="F301" s="102">
        <f t="shared" si="29"/>
        <v>9.1832690349322784E-60</v>
      </c>
      <c r="G301" s="102">
        <f t="shared" si="25"/>
        <v>1.0821204546867201E-91</v>
      </c>
    </row>
    <row r="302" spans="1:7">
      <c r="A302" s="102">
        <v>296</v>
      </c>
      <c r="B302" s="102">
        <f t="shared" si="26"/>
        <v>9.8154438655797418E-146</v>
      </c>
      <c r="C302" s="102">
        <f t="shared" si="27"/>
        <v>0</v>
      </c>
      <c r="D302" s="102">
        <f t="shared" si="28"/>
        <v>2.1653655718183421E-95</v>
      </c>
      <c r="E302" s="102">
        <f t="shared" si="24"/>
        <v>4.408941796217182E-176</v>
      </c>
      <c r="F302" s="102">
        <f t="shared" si="29"/>
        <v>2.9783575248427072E-60</v>
      </c>
      <c r="G302" s="102">
        <f t="shared" si="25"/>
        <v>1.3544325619869875E-92</v>
      </c>
    </row>
    <row r="303" spans="1:7">
      <c r="A303" s="102">
        <v>297</v>
      </c>
      <c r="B303" s="102">
        <f t="shared" si="26"/>
        <v>1.3549939343055008E-146</v>
      </c>
      <c r="C303" s="102">
        <f t="shared" si="27"/>
        <v>0</v>
      </c>
      <c r="D303" s="102">
        <f t="shared" si="28"/>
        <v>4.8119234929292245E-96</v>
      </c>
      <c r="E303" s="102">
        <f t="shared" si="24"/>
        <v>1.3415096116736191E-177</v>
      </c>
      <c r="F303" s="102">
        <f t="shared" si="29"/>
        <v>9.6270142217138956E-61</v>
      </c>
      <c r="G303" s="102">
        <f t="shared" si="25"/>
        <v>1.6777037105956943E-93</v>
      </c>
    </row>
    <row r="304" spans="1:7">
      <c r="A304" s="102">
        <v>298</v>
      </c>
      <c r="B304" s="102">
        <f t="shared" si="26"/>
        <v>1.8642533995479519E-147</v>
      </c>
      <c r="C304" s="102">
        <f t="shared" si="27"/>
        <v>0</v>
      </c>
      <c r="D304" s="102">
        <f t="shared" si="28"/>
        <v>1.0657280219239582E-96</v>
      </c>
      <c r="E304" s="102">
        <f t="shared" si="24"/>
        <v>4.0204345111495259E-179</v>
      </c>
      <c r="F304" s="102">
        <f t="shared" si="29"/>
        <v>3.1013200177333912E-61</v>
      </c>
      <c r="G304" s="102">
        <f t="shared" si="25"/>
        <v>2.0565972140398184E-94</v>
      </c>
    </row>
    <row r="305" spans="1:7">
      <c r="A305" s="102">
        <v>299</v>
      </c>
      <c r="B305" s="102">
        <f t="shared" si="26"/>
        <v>2.5563340930256892E-148</v>
      </c>
      <c r="C305" s="102">
        <f t="shared" si="27"/>
        <v>0</v>
      </c>
      <c r="D305" s="102">
        <f t="shared" si="28"/>
        <v>2.3524431253172305E-97</v>
      </c>
      <c r="E305" s="102">
        <f t="shared" si="24"/>
        <v>1.1867848030910913E-180</v>
      </c>
      <c r="F305" s="102">
        <f t="shared" si="29"/>
        <v>9.9574154415518598E-62</v>
      </c>
      <c r="G305" s="102">
        <f t="shared" si="25"/>
        <v>2.4949354875164292E-95</v>
      </c>
    </row>
    <row r="306" spans="1:7">
      <c r="A306" s="102">
        <v>300</v>
      </c>
      <c r="B306" s="102">
        <f t="shared" si="26"/>
        <v>3.4936565938018426E-149</v>
      </c>
      <c r="C306" s="102">
        <f t="shared" si="27"/>
        <v>0</v>
      </c>
      <c r="D306" s="102">
        <f t="shared" si="28"/>
        <v>5.1753748756977144E-98</v>
      </c>
      <c r="E306" s="102">
        <f t="shared" si="24"/>
        <v>3.4505691985327145E-182</v>
      </c>
      <c r="F306" s="102">
        <f t="shared" si="29"/>
        <v>3.1863729412966079E-62</v>
      </c>
      <c r="G306" s="102">
        <f t="shared" si="25"/>
        <v>2.9953356592401627E-96</v>
      </c>
    </row>
    <row r="307" spans="1:7">
      <c r="A307" s="102">
        <v>301</v>
      </c>
      <c r="B307" s="102">
        <f t="shared" si="26"/>
        <v>4.758801340394352E-150</v>
      </c>
      <c r="C307" s="102">
        <f t="shared" si="27"/>
        <v>0</v>
      </c>
      <c r="D307" s="102">
        <f t="shared" si="28"/>
        <v>1.1347998066314134E-98</v>
      </c>
      <c r="E307" s="102">
        <f t="shared" si="24"/>
        <v>9.8816458853783756E-184</v>
      </c>
      <c r="F307" s="102">
        <f t="shared" si="29"/>
        <v>1.0162518350979241E-62</v>
      </c>
      <c r="G307" s="102">
        <f t="shared" si="25"/>
        <v>3.5588343381798453E-97</v>
      </c>
    </row>
    <row r="308" spans="1:7">
      <c r="A308" s="102">
        <v>302</v>
      </c>
      <c r="B308" s="102">
        <f t="shared" si="26"/>
        <v>6.4606243362965134E-151</v>
      </c>
      <c r="C308" s="102">
        <f t="shared" si="27"/>
        <v>0</v>
      </c>
      <c r="D308" s="102">
        <f t="shared" si="28"/>
        <v>2.4800260674723815E-99</v>
      </c>
      <c r="E308" s="102">
        <f t="shared" si="24"/>
        <v>2.7873250159999981E-185</v>
      </c>
      <c r="F308" s="102">
        <f t="shared" si="29"/>
        <v>3.2304694095828039E-63</v>
      </c>
      <c r="G308" s="102">
        <f t="shared" si="25"/>
        <v>4.1845248085251659E-98</v>
      </c>
    </row>
    <row r="309" spans="1:7">
      <c r="A309" s="102">
        <v>303</v>
      </c>
      <c r="B309" s="102">
        <f t="shared" si="26"/>
        <v>8.7420989369035828E-152</v>
      </c>
      <c r="C309" s="102">
        <f t="shared" si="27"/>
        <v>0</v>
      </c>
      <c r="D309" s="102">
        <f t="shared" si="28"/>
        <v>5.4020369786529996E-100</v>
      </c>
      <c r="E309" s="102">
        <f t="shared" si="24"/>
        <v>7.7440066828203336E-187</v>
      </c>
      <c r="F309" s="102">
        <f t="shared" si="29"/>
        <v>1.0235150604618586E-63</v>
      </c>
      <c r="G309" s="102">
        <f t="shared" si="25"/>
        <v>4.869233718930256E-99</v>
      </c>
    </row>
    <row r="310" spans="1:7">
      <c r="A310" s="102">
        <v>304</v>
      </c>
      <c r="B310" s="102">
        <f t="shared" si="26"/>
        <v>1.1790330803059683E-152</v>
      </c>
      <c r="C310" s="102">
        <f t="shared" si="27"/>
        <v>0</v>
      </c>
      <c r="D310" s="102">
        <f t="shared" si="28"/>
        <v>1.1728106598391318E-100</v>
      </c>
      <c r="E310" s="102">
        <f t="shared" si="24"/>
        <v>2.1191593085187049E-188</v>
      </c>
      <c r="F310" s="102">
        <f t="shared" si="29"/>
        <v>3.2321528225114317E-64</v>
      </c>
      <c r="G310" s="102">
        <f t="shared" si="25"/>
        <v>5.6072664509207573E-100</v>
      </c>
    </row>
    <row r="311" spans="1:7">
      <c r="A311" s="102">
        <v>305</v>
      </c>
      <c r="B311" s="102">
        <f t="shared" si="26"/>
        <v>1.5849297145095904E-153</v>
      </c>
      <c r="C311" s="102">
        <f t="shared" si="27"/>
        <v>0</v>
      </c>
      <c r="D311" s="102">
        <f t="shared" si="28"/>
        <v>2.5378853622750169E-101</v>
      </c>
      <c r="E311" s="102">
        <f t="shared" si="24"/>
        <v>5.711908921544212E-190</v>
      </c>
      <c r="F311" s="102">
        <f t="shared" si="29"/>
        <v>1.0173333474133147E-64</v>
      </c>
      <c r="G311" s="102">
        <f t="shared" si="25"/>
        <v>6.3902502484008119E-101</v>
      </c>
    </row>
    <row r="312" spans="1:7">
      <c r="A312" s="102">
        <v>306</v>
      </c>
      <c r="B312" s="102">
        <f t="shared" si="26"/>
        <v>2.1235986370881454E-154</v>
      </c>
      <c r="C312" s="102">
        <f t="shared" si="27"/>
        <v>0</v>
      </c>
      <c r="D312" s="102">
        <f t="shared" si="28"/>
        <v>5.4738703892203455E-102</v>
      </c>
      <c r="E312" s="102">
        <f t="shared" si="24"/>
        <v>1.5164172709064737E-191</v>
      </c>
      <c r="F312" s="102">
        <f t="shared" si="29"/>
        <v>3.191634031100744E-65</v>
      </c>
      <c r="G312" s="102">
        <f t="shared" si="25"/>
        <v>7.2071014789627271E-102</v>
      </c>
    </row>
    <row r="313" spans="1:7">
      <c r="A313" s="102">
        <v>307</v>
      </c>
      <c r="B313" s="102">
        <f t="shared" si="26"/>
        <v>2.8360763557206051E-155</v>
      </c>
      <c r="C313" s="102">
        <f t="shared" si="27"/>
        <v>0</v>
      </c>
      <c r="D313" s="102">
        <f t="shared" si="28"/>
        <v>1.1767929826988198E-102</v>
      </c>
      <c r="E313" s="102">
        <f t="shared" si="24"/>
        <v>3.9652990950781151E-193</v>
      </c>
      <c r="F313" s="102">
        <f t="shared" si="29"/>
        <v>9.9803539734743391E-66</v>
      </c>
      <c r="G313" s="102">
        <f t="shared" si="25"/>
        <v>8.0441379091616341E-103</v>
      </c>
    </row>
    <row r="314" spans="1:7">
      <c r="A314" s="102">
        <v>308</v>
      </c>
      <c r="B314" s="102">
        <f t="shared" si="26"/>
        <v>3.7752964475499783E-156</v>
      </c>
      <c r="C314" s="102">
        <f t="shared" si="27"/>
        <v>0</v>
      </c>
      <c r="D314" s="102">
        <f t="shared" si="28"/>
        <v>2.521699248640282E-103</v>
      </c>
      <c r="E314" s="102">
        <f t="shared" si="24"/>
        <v>1.0212991261336405E-194</v>
      </c>
      <c r="F314" s="102">
        <f t="shared" si="29"/>
        <v>3.1107596800438443E-66</v>
      </c>
      <c r="G314" s="102">
        <f t="shared" si="25"/>
        <v>8.8853487208999883E-104</v>
      </c>
    </row>
    <row r="315" spans="1:7">
      <c r="A315" s="102">
        <v>309</v>
      </c>
      <c r="B315" s="102">
        <f t="shared" si="26"/>
        <v>5.0092930210213469E-157</v>
      </c>
      <c r="C315" s="102">
        <f t="shared" si="27"/>
        <v>0</v>
      </c>
      <c r="D315" s="102">
        <f t="shared" si="28"/>
        <v>5.3861537349601917E-104</v>
      </c>
      <c r="E315" s="102">
        <f t="shared" si="24"/>
        <v>2.5908946264994703E-196</v>
      </c>
      <c r="F315" s="102">
        <f t="shared" si="29"/>
        <v>9.6644960933406048E-67</v>
      </c>
      <c r="G315" s="102">
        <f t="shared" si="25"/>
        <v>9.7128245946720793E-105</v>
      </c>
    </row>
    <row r="316" spans="1:7">
      <c r="A316" s="102">
        <v>310</v>
      </c>
      <c r="B316" s="102">
        <f t="shared" si="26"/>
        <v>6.6251939955436804E-158</v>
      </c>
      <c r="C316" s="102">
        <f t="shared" si="27"/>
        <v>0</v>
      </c>
      <c r="D316" s="102">
        <f t="shared" si="28"/>
        <v>1.1467295048624076E-104</v>
      </c>
      <c r="E316" s="102">
        <f t="shared" si="24"/>
        <v>6.4739049804792934E-198</v>
      </c>
      <c r="F316" s="102">
        <f t="shared" si="29"/>
        <v>2.9928762095507108E-67</v>
      </c>
      <c r="G316" s="102">
        <f t="shared" si="25"/>
        <v>1.0507338261396437E-105</v>
      </c>
    </row>
    <row r="317" spans="1:7">
      <c r="A317" s="102">
        <v>311</v>
      </c>
      <c r="B317" s="102">
        <f t="shared" si="26"/>
        <v>8.7341785793338786E-159</v>
      </c>
      <c r="C317" s="102">
        <f t="shared" si="27"/>
        <v>0</v>
      </c>
      <c r="D317" s="102">
        <f t="shared" si="28"/>
        <v>2.4335738688399789E-105</v>
      </c>
      <c r="E317" s="102">
        <f t="shared" si="24"/>
        <v>1.5933187686020024E-199</v>
      </c>
      <c r="F317" s="102">
        <f t="shared" si="29"/>
        <v>9.2384603253005755E-68</v>
      </c>
      <c r="G317" s="102">
        <f t="shared" si="25"/>
        <v>1.1249053458527097E-106</v>
      </c>
    </row>
    <row r="318" spans="1:7">
      <c r="A318" s="102">
        <v>312</v>
      </c>
      <c r="B318" s="102">
        <f t="shared" si="26"/>
        <v>1.1477606466433237E-159</v>
      </c>
      <c r="C318" s="102">
        <f t="shared" si="27"/>
        <v>0</v>
      </c>
      <c r="D318" s="102">
        <f t="shared" si="28"/>
        <v>5.1479447225459291E-106</v>
      </c>
      <c r="E318" s="102">
        <f t="shared" si="24"/>
        <v>3.8624138317381722E-201</v>
      </c>
      <c r="F318" s="102">
        <f t="shared" si="29"/>
        <v>2.8426031770157404E-68</v>
      </c>
      <c r="G318" s="102">
        <f t="shared" si="25"/>
        <v>1.1918328370373949E-107</v>
      </c>
    </row>
    <row r="319" spans="1:7">
      <c r="A319" s="102">
        <v>313</v>
      </c>
      <c r="B319" s="102">
        <f t="shared" si="26"/>
        <v>1.5034564380951115E-160</v>
      </c>
      <c r="C319" s="102">
        <f t="shared" si="27"/>
        <v>0</v>
      </c>
      <c r="D319" s="102">
        <f t="shared" si="28"/>
        <v>1.0855091108244292E-106</v>
      </c>
      <c r="E319" s="102">
        <f t="shared" si="24"/>
        <v>9.2222038120942637E-203</v>
      </c>
      <c r="F319" s="102">
        <f t="shared" si="29"/>
        <v>8.7185273160868625E-69</v>
      </c>
      <c r="G319" s="102">
        <f t="shared" si="25"/>
        <v>1.249656959292837E-108</v>
      </c>
    </row>
    <row r="320" spans="1:7">
      <c r="A320" s="102">
        <v>314</v>
      </c>
      <c r="B320" s="102">
        <f t="shared" si="26"/>
        <v>1.9631119096146568E-161</v>
      </c>
      <c r="C320" s="102">
        <f t="shared" si="27"/>
        <v>0</v>
      </c>
      <c r="D320" s="102">
        <f t="shared" si="28"/>
        <v>2.2816433539620714E-107</v>
      </c>
      <c r="E320" s="102">
        <f t="shared" si="24"/>
        <v>2.168854454851759E-204</v>
      </c>
      <c r="F320" s="102">
        <f t="shared" si="29"/>
        <v>2.6655370138353102E-69</v>
      </c>
      <c r="G320" s="102">
        <f t="shared" si="25"/>
        <v>1.2967085563114062E-109</v>
      </c>
    </row>
    <row r="321" spans="1:7">
      <c r="A321" s="102">
        <v>315</v>
      </c>
      <c r="B321" s="102">
        <f t="shared" si="26"/>
        <v>2.5551615331491506E-162</v>
      </c>
      <c r="C321" s="102">
        <f t="shared" si="27"/>
        <v>0</v>
      </c>
      <c r="D321" s="102">
        <f t="shared" si="28"/>
        <v>4.7805860749685344E-108</v>
      </c>
      <c r="E321" s="102">
        <f t="shared" si="24"/>
        <v>5.0239566372606254E-206</v>
      </c>
      <c r="F321" s="102">
        <f t="shared" si="29"/>
        <v>8.1235413754986151E-70</v>
      </c>
      <c r="G321" s="102">
        <f t="shared" si="25"/>
        <v>1.3315885132519742E-110</v>
      </c>
    </row>
    <row r="322" spans="1:7">
      <c r="A322" s="102">
        <v>316</v>
      </c>
      <c r="B322" s="102">
        <f t="shared" si="26"/>
        <v>3.3152412297186601E-163</v>
      </c>
      <c r="C322" s="102">
        <f t="shared" si="27"/>
        <v>0</v>
      </c>
      <c r="D322" s="102">
        <f t="shared" si="28"/>
        <v>9.9847683844271462E-109</v>
      </c>
      <c r="E322" s="102">
        <f t="shared" si="24"/>
        <v>1.1462547181037032E-207</v>
      </c>
      <c r="F322" s="102">
        <f t="shared" si="29"/>
        <v>2.4679113039489883E-70</v>
      </c>
      <c r="G322" s="102">
        <f t="shared" si="25"/>
        <v>1.3532368104401124E-111</v>
      </c>
    </row>
    <row r="323" spans="1:7">
      <c r="A323" s="102">
        <v>317</v>
      </c>
      <c r="B323" s="102">
        <f t="shared" si="26"/>
        <v>4.2878514327592672E-164</v>
      </c>
      <c r="C323" s="102">
        <f t="shared" si="27"/>
        <v>0</v>
      </c>
      <c r="D323" s="102">
        <f t="shared" si="28"/>
        <v>2.078847676253028E-109</v>
      </c>
      <c r="E323" s="102">
        <f t="shared" si="24"/>
        <v>2.575942537789869E-209</v>
      </c>
      <c r="F323" s="102">
        <f t="shared" si="29"/>
        <v>7.4738007942927056E-71</v>
      </c>
      <c r="G323" s="102">
        <f t="shared" si="25"/>
        <v>1.3609860217740572E-112</v>
      </c>
    </row>
    <row r="324" spans="1:7">
      <c r="A324" s="102">
        <v>318</v>
      </c>
      <c r="B324" s="102">
        <f t="shared" si="26"/>
        <v>5.528361910161408E-165</v>
      </c>
      <c r="C324" s="102">
        <f t="shared" si="27"/>
        <v>0</v>
      </c>
      <c r="D324" s="102">
        <f t="shared" si="28"/>
        <v>4.3145895167516381E-110</v>
      </c>
      <c r="E324" s="102">
        <f t="shared" si="24"/>
        <v>5.7017869551717553E-211</v>
      </c>
      <c r="F324" s="102">
        <f t="shared" si="29"/>
        <v>2.2562417492205694E-71</v>
      </c>
      <c r="G324" s="102">
        <f t="shared" si="25"/>
        <v>1.3545954913431892E-113</v>
      </c>
    </row>
    <row r="325" spans="1:7">
      <c r="A325" s="102">
        <v>319</v>
      </c>
      <c r="B325" s="102">
        <f t="shared" si="26"/>
        <v>7.105418129047368E-166</v>
      </c>
      <c r="C325" s="102">
        <f t="shared" si="27"/>
        <v>0</v>
      </c>
      <c r="D325" s="102">
        <f t="shared" si="28"/>
        <v>8.9267369312100273E-111</v>
      </c>
      <c r="E325" s="102">
        <f t="shared" si="24"/>
        <v>1.2430986127480326E-212</v>
      </c>
      <c r="F325" s="102">
        <f t="shared" si="29"/>
        <v>6.7899438221058702E-72</v>
      </c>
      <c r="G325" s="102">
        <f t="shared" si="25"/>
        <v>1.3342637466047592E-114</v>
      </c>
    </row>
    <row r="326" spans="1:7">
      <c r="A326" s="102">
        <v>320</v>
      </c>
      <c r="B326" s="102">
        <f t="shared" si="26"/>
        <v>9.103816977841584E-167</v>
      </c>
      <c r="C326" s="102">
        <f t="shared" si="27"/>
        <v>0</v>
      </c>
      <c r="D326" s="102">
        <f t="shared" si="28"/>
        <v>1.8411394920619965E-111</v>
      </c>
      <c r="E326" s="102">
        <f t="shared" ref="E326:E389" si="30">IF(E$4,NORMDIST($A326,D$3,SQRT(D$3),FALSE),#N/A)</f>
        <v>2.669438735608854E-214</v>
      </c>
      <c r="F326" s="102">
        <f t="shared" si="29"/>
        <v>2.0369831466316497E-72</v>
      </c>
      <c r="G326" s="102">
        <f t="shared" ref="G326:G389" si="31">IF(G$4,NORMDIST($A326,F$3,SQRT(F$3),FALSE),#N/A)</f>
        <v>1.3006182548169529E-115</v>
      </c>
    </row>
    <row r="327" spans="1:7">
      <c r="A327" s="102">
        <v>321</v>
      </c>
      <c r="B327" s="102">
        <f t="shared" ref="B327:B390" si="32">IF(B$4,POISSON($A327,B$3,FALSE),#N/A)</f>
        <v>1.1627928227151756E-167</v>
      </c>
      <c r="C327" s="102">
        <f t="shared" ref="C327:C390" si="33">IF(C$4,NORMDIST($A327,B$3,SQRT(B$3),FALSE),#N/A)</f>
        <v>0</v>
      </c>
      <c r="D327" s="102">
        <f t="shared" ref="D327:D390" si="34">IF(D$4,POISSON($A327,D$3,FALSE),#N/A)</f>
        <v>3.7855204509690511E-112</v>
      </c>
      <c r="E327" s="102">
        <f t="shared" si="30"/>
        <v>5.6461721436780748E-216</v>
      </c>
      <c r="F327" s="102">
        <f t="shared" ref="F327:F390" si="35">IF(F$4,POISSON($A327,F$3,FALSE),#N/A)</f>
        <v>6.0919122142254469E-73</v>
      </c>
      <c r="G327" s="102">
        <f t="shared" si="31"/>
        <v>1.2546832601390684E-116</v>
      </c>
    </row>
    <row r="328" spans="1:7">
      <c r="A328" s="102">
        <v>322</v>
      </c>
      <c r="B328" s="102">
        <f t="shared" si="32"/>
        <v>1.4805747121526293E-168</v>
      </c>
      <c r="C328" s="102">
        <f t="shared" si="33"/>
        <v>0</v>
      </c>
      <c r="D328" s="102">
        <f t="shared" si="34"/>
        <v>7.759141297017189E-113</v>
      </c>
      <c r="E328" s="102">
        <f t="shared" si="30"/>
        <v>1.1762727944451254E-217</v>
      </c>
      <c r="F328" s="102">
        <f t="shared" si="35"/>
        <v>1.8162222750487301E-73</v>
      </c>
      <c r="G328" s="102">
        <f t="shared" si="31"/>
        <v>1.1978280015172837E-117</v>
      </c>
    </row>
    <row r="329" spans="1:7">
      <c r="A329" s="102">
        <v>323</v>
      </c>
      <c r="B329" s="102">
        <f t="shared" si="32"/>
        <v>1.8793672816798761E-169</v>
      </c>
      <c r="C329" s="102">
        <f t="shared" si="33"/>
        <v>0</v>
      </c>
      <c r="D329" s="102">
        <f t="shared" si="34"/>
        <v>1.5854592123934829E-113</v>
      </c>
      <c r="E329" s="102">
        <f t="shared" si="30"/>
        <v>2.4136915529714501E-219</v>
      </c>
      <c r="F329" s="102">
        <f t="shared" si="35"/>
        <v>5.3980600125285383E-74</v>
      </c>
      <c r="G329" s="102">
        <f t="shared" si="31"/>
        <v>1.1316989634035781E-118</v>
      </c>
    </row>
    <row r="330" spans="1:7">
      <c r="A330" s="102">
        <v>324</v>
      </c>
      <c r="B330" s="102">
        <f t="shared" si="32"/>
        <v>2.3782116836072631E-170</v>
      </c>
      <c r="C330" s="102">
        <f t="shared" si="33"/>
        <v>0</v>
      </c>
      <c r="D330" s="102">
        <f t="shared" si="34"/>
        <v>3.2296391363572045E-114</v>
      </c>
      <c r="E330" s="102">
        <f t="shared" si="30"/>
        <v>4.878375986072476E-221</v>
      </c>
      <c r="F330" s="102">
        <f t="shared" si="35"/>
        <v>1.599425188897374E-74</v>
      </c>
      <c r="G330" s="102">
        <f t="shared" si="31"/>
        <v>1.0581408333163737E-119</v>
      </c>
    </row>
    <row r="331" spans="1:7">
      <c r="A331" s="102">
        <v>325</v>
      </c>
      <c r="B331" s="102">
        <f t="shared" si="32"/>
        <v>3.0002055085505239E-171</v>
      </c>
      <c r="C331" s="102">
        <f t="shared" si="33"/>
        <v>0</v>
      </c>
      <c r="D331" s="102">
        <f t="shared" si="34"/>
        <v>6.5586517846026839E-115</v>
      </c>
      <c r="E331" s="102">
        <f t="shared" si="30"/>
        <v>9.71154995385443E-223</v>
      </c>
      <c r="F331" s="102">
        <f t="shared" si="35"/>
        <v>4.7244559425890823E-75</v>
      </c>
      <c r="G331" s="102">
        <f t="shared" si="31"/>
        <v>9.7911144930558871E-121</v>
      </c>
    </row>
    <row r="332" spans="1:7">
      <c r="A332" s="102">
        <v>326</v>
      </c>
      <c r="B332" s="102">
        <f t="shared" si="32"/>
        <v>3.773264596643588E-172</v>
      </c>
      <c r="C332" s="102">
        <f t="shared" si="33"/>
        <v>0</v>
      </c>
      <c r="D332" s="102">
        <f t="shared" si="34"/>
        <v>1.3278252079256486E-115</v>
      </c>
      <c r="E332" s="102">
        <f t="shared" si="30"/>
        <v>1.9042396694062207E-224</v>
      </c>
      <c r="F332" s="102">
        <f t="shared" si="35"/>
        <v>1.3912508297194911E-75</v>
      </c>
      <c r="G332" s="102">
        <f t="shared" si="31"/>
        <v>8.9659617804296086E-122</v>
      </c>
    </row>
    <row r="333" spans="1:7">
      <c r="A333" s="102">
        <v>327</v>
      </c>
      <c r="B333" s="102">
        <f t="shared" si="32"/>
        <v>4.7310045401342713E-173</v>
      </c>
      <c r="C333" s="102">
        <f t="shared" si="33"/>
        <v>0</v>
      </c>
      <c r="D333" s="102">
        <f t="shared" si="34"/>
        <v>2.6800141811343993E-116</v>
      </c>
      <c r="E333" s="102">
        <f t="shared" si="30"/>
        <v>3.6776843237185976E-226</v>
      </c>
      <c r="F333" s="102">
        <f t="shared" si="35"/>
        <v>4.0844061055984213E-76</v>
      </c>
      <c r="G333" s="102">
        <f t="shared" si="31"/>
        <v>8.1252687884899348E-123</v>
      </c>
    </row>
    <row r="334" spans="1:7">
      <c r="A334" s="102">
        <v>328</v>
      </c>
      <c r="B334" s="102">
        <f t="shared" si="32"/>
        <v>5.9137556751680798E-174</v>
      </c>
      <c r="C334" s="102">
        <f t="shared" si="33"/>
        <v>0</v>
      </c>
      <c r="D334" s="102">
        <f t="shared" si="34"/>
        <v>5.3927114620383406E-117</v>
      </c>
      <c r="E334" s="102">
        <f t="shared" si="30"/>
        <v>6.995956002050696E-228</v>
      </c>
      <c r="F334" s="102">
        <f t="shared" si="35"/>
        <v>1.1954359333459778E-76</v>
      </c>
      <c r="G334" s="102">
        <f t="shared" si="31"/>
        <v>7.2870993246839469E-124</v>
      </c>
    </row>
    <row r="335" spans="1:7">
      <c r="A335" s="102">
        <v>329</v>
      </c>
      <c r="B335" s="102">
        <f t="shared" si="32"/>
        <v>7.3697259173827264E-175</v>
      </c>
      <c r="C335" s="102">
        <f t="shared" si="33"/>
        <v>0</v>
      </c>
      <c r="D335" s="102">
        <f t="shared" si="34"/>
        <v>1.0818205364576645E-117</v>
      </c>
      <c r="E335" s="102">
        <f t="shared" si="30"/>
        <v>1.3108091703892751E-229</v>
      </c>
      <c r="F335" s="102">
        <f t="shared" si="35"/>
        <v>3.4882021155380701E-77</v>
      </c>
      <c r="G335" s="102">
        <f t="shared" si="31"/>
        <v>6.4676683312031846E-125</v>
      </c>
    </row>
    <row r="336" spans="1:7">
      <c r="A336" s="102">
        <v>330</v>
      </c>
      <c r="B336" s="102">
        <f t="shared" si="32"/>
        <v>9.1563261397775904E-176</v>
      </c>
      <c r="C336" s="102">
        <f t="shared" si="33"/>
        <v>0</v>
      </c>
      <c r="D336" s="102">
        <f t="shared" si="34"/>
        <v>2.1636410729151057E-118</v>
      </c>
      <c r="E336" s="102">
        <f t="shared" si="30"/>
        <v>2.4190879220369251E-231</v>
      </c>
      <c r="F336" s="102">
        <f t="shared" si="35"/>
        <v>1.014749706338429E-77</v>
      </c>
      <c r="G336" s="102">
        <f t="shared" si="31"/>
        <v>5.6808966904552489E-126</v>
      </c>
    </row>
    <row r="337" spans="1:7">
      <c r="A337" s="102">
        <v>331</v>
      </c>
      <c r="B337" s="102">
        <f t="shared" si="32"/>
        <v>1.1341672861960992E-176</v>
      </c>
      <c r="C337" s="102">
        <f t="shared" si="33"/>
        <v>0</v>
      </c>
      <c r="D337" s="102">
        <f t="shared" si="34"/>
        <v>4.3142087858728492E-119</v>
      </c>
      <c r="E337" s="102">
        <f t="shared" si="30"/>
        <v>4.3972748897754764E-233</v>
      </c>
      <c r="F337" s="102">
        <f t="shared" si="35"/>
        <v>2.9430807192897074E-78</v>
      </c>
      <c r="G337" s="102">
        <f t="shared" si="31"/>
        <v>4.9381257085075894E-127</v>
      </c>
    </row>
    <row r="338" spans="1:7">
      <c r="A338" s="102">
        <v>332</v>
      </c>
      <c r="B338" s="102">
        <f t="shared" si="32"/>
        <v>1.400628275121718E-177</v>
      </c>
      <c r="C338" s="102">
        <f t="shared" si="33"/>
        <v>0</v>
      </c>
      <c r="D338" s="102">
        <f t="shared" si="34"/>
        <v>8.57643915263898E-120</v>
      </c>
      <c r="E338" s="102">
        <f t="shared" si="30"/>
        <v>7.8729113101902461E-235</v>
      </c>
      <c r="F338" s="102">
        <f t="shared" si="35"/>
        <v>8.5101129232471527E-79</v>
      </c>
      <c r="G338" s="102">
        <f t="shared" si="31"/>
        <v>4.247990047058919E-128</v>
      </c>
    </row>
    <row r="339" spans="1:7">
      <c r="A339" s="102">
        <v>333</v>
      </c>
      <c r="B339" s="102">
        <f t="shared" si="32"/>
        <v>1.7244972756752082E-178</v>
      </c>
      <c r="C339" s="102">
        <f t="shared" si="33"/>
        <v>0</v>
      </c>
      <c r="D339" s="102">
        <f t="shared" si="34"/>
        <v>1.6998347870095435E-120</v>
      </c>
      <c r="E339" s="102">
        <f t="shared" si="30"/>
        <v>1.3883753133423789E-236</v>
      </c>
      <c r="F339" s="102">
        <f t="shared" si="35"/>
        <v>2.4533658877828774E-79</v>
      </c>
      <c r="G339" s="102">
        <f t="shared" si="31"/>
        <v>3.6164372903832347E-129</v>
      </c>
    </row>
    <row r="340" spans="1:7">
      <c r="A340" s="102">
        <v>334</v>
      </c>
      <c r="B340" s="102">
        <f t="shared" si="32"/>
        <v>2.1168978533738058E-179</v>
      </c>
      <c r="C340" s="102">
        <f t="shared" si="33"/>
        <v>0</v>
      </c>
      <c r="D340" s="102">
        <f t="shared" si="34"/>
        <v>3.3589549683422878E-121</v>
      </c>
      <c r="E340" s="102">
        <f t="shared" si="30"/>
        <v>2.4115606418509998E-238</v>
      </c>
      <c r="F340" s="102">
        <f t="shared" si="35"/>
        <v>7.0515905756638097E-80</v>
      </c>
      <c r="G340" s="102">
        <f t="shared" si="31"/>
        <v>3.0468739389256676E-130</v>
      </c>
    </row>
    <row r="341" spans="1:7">
      <c r="A341" s="102">
        <v>335</v>
      </c>
      <c r="B341" s="102">
        <f t="shared" si="32"/>
        <v>2.5908302086065373E-180</v>
      </c>
      <c r="C341" s="102">
        <f t="shared" si="33"/>
        <v>0</v>
      </c>
      <c r="D341" s="102">
        <f t="shared" si="34"/>
        <v>6.617642624196212E-122</v>
      </c>
      <c r="E341" s="102">
        <f t="shared" si="30"/>
        <v>4.1258104571938991E-240</v>
      </c>
      <c r="F341" s="102">
        <f t="shared" si="35"/>
        <v>2.0207543142198245E-80</v>
      </c>
      <c r="G341" s="102">
        <f t="shared" si="31"/>
        <v>2.5404118662395174E-131</v>
      </c>
    </row>
    <row r="342" spans="1:7">
      <c r="A342" s="102">
        <v>336</v>
      </c>
      <c r="B342" s="102">
        <f t="shared" si="32"/>
        <v>3.1614297188353526E-181</v>
      </c>
      <c r="C342" s="102">
        <f t="shared" si="33"/>
        <v>0</v>
      </c>
      <c r="D342" s="102">
        <f t="shared" si="34"/>
        <v>1.2998940868956829E-122</v>
      </c>
      <c r="E342" s="102">
        <f t="shared" si="30"/>
        <v>6.9524862374567812E-242</v>
      </c>
      <c r="F342" s="102">
        <f t="shared" si="35"/>
        <v>5.7735837549140145E-81</v>
      </c>
      <c r="G342" s="102">
        <f t="shared" si="31"/>
        <v>2.0961863003746153E-132</v>
      </c>
    </row>
    <row r="343" spans="1:7">
      <c r="A343" s="102">
        <v>337</v>
      </c>
      <c r="B343" s="102">
        <f t="shared" si="32"/>
        <v>3.8462498062991475E-182</v>
      </c>
      <c r="C343" s="102">
        <f t="shared" si="33"/>
        <v>0</v>
      </c>
      <c r="D343" s="102">
        <f t="shared" si="34"/>
        <v>2.5457866390245227E-123</v>
      </c>
      <c r="E343" s="102">
        <f t="shared" si="30"/>
        <v>1.1539600769496328E-243</v>
      </c>
      <c r="F343" s="102">
        <f t="shared" si="35"/>
        <v>1.6447004168302027E-81</v>
      </c>
      <c r="G343" s="102">
        <f t="shared" si="31"/>
        <v>1.7117160510569668E-133</v>
      </c>
    </row>
    <row r="344" spans="1:7">
      <c r="A344" s="102">
        <v>338</v>
      </c>
      <c r="B344" s="102">
        <f t="shared" si="32"/>
        <v>4.6655692916637994E-183</v>
      </c>
      <c r="C344" s="102">
        <f t="shared" si="33"/>
        <v>0</v>
      </c>
      <c r="D344" s="102">
        <f t="shared" si="34"/>
        <v>4.9710626679173711E-124</v>
      </c>
      <c r="E344" s="102">
        <f t="shared" si="30"/>
        <v>1.886519117987064E-245</v>
      </c>
      <c r="F344" s="102">
        <f t="shared" si="35"/>
        <v>4.6713384620028205E-82</v>
      </c>
      <c r="G344" s="102">
        <f t="shared" si="31"/>
        <v>1.3832786282237085E-134</v>
      </c>
    </row>
    <row r="345" spans="1:7">
      <c r="A345" s="102">
        <v>339</v>
      </c>
      <c r="B345" s="102">
        <f t="shared" si="32"/>
        <v>5.6427239220718244E-184</v>
      </c>
      <c r="C345" s="102">
        <f t="shared" si="33"/>
        <v>0</v>
      </c>
      <c r="D345" s="102">
        <f t="shared" si="34"/>
        <v>9.6781751056797057E-125</v>
      </c>
      <c r="E345" s="102">
        <f t="shared" si="30"/>
        <v>3.0377457224513664E-247</v>
      </c>
      <c r="F345" s="102">
        <f t="shared" si="35"/>
        <v>1.3228569095936798E-82</v>
      </c>
      <c r="G345" s="102">
        <f t="shared" si="31"/>
        <v>1.1062765590776294E-135</v>
      </c>
    </row>
    <row r="346" spans="1:7">
      <c r="A346" s="102">
        <v>340</v>
      </c>
      <c r="B346" s="102">
        <f t="shared" si="32"/>
        <v>6.8044612001445339E-185</v>
      </c>
      <c r="C346" s="102">
        <f t="shared" si="33"/>
        <v>0</v>
      </c>
      <c r="D346" s="102">
        <f t="shared" si="34"/>
        <v>1.878704579338004E-125</v>
      </c>
      <c r="E346" s="102">
        <f t="shared" si="30"/>
        <v>4.8179402067327713E-249</v>
      </c>
      <c r="F346" s="102">
        <f t="shared" si="35"/>
        <v>3.7351253917943225E-83</v>
      </c>
      <c r="G346" s="102">
        <f t="shared" si="31"/>
        <v>8.7557600735784331E-137</v>
      </c>
    </row>
    <row r="347" spans="1:7">
      <c r="A347" s="102">
        <v>341</v>
      </c>
      <c r="B347" s="102">
        <f t="shared" si="32"/>
        <v>8.1813169855115282E-186</v>
      </c>
      <c r="C347" s="102">
        <f t="shared" si="33"/>
        <v>0</v>
      </c>
      <c r="D347" s="102">
        <f t="shared" si="34"/>
        <v>3.6362024116213427E-126</v>
      </c>
      <c r="E347" s="102">
        <f t="shared" si="30"/>
        <v>7.5264672169152507E-251</v>
      </c>
      <c r="F347" s="102">
        <f t="shared" si="35"/>
        <v>1.0515309020885938E-83</v>
      </c>
      <c r="G347" s="102">
        <f t="shared" si="31"/>
        <v>6.8580412637885184E-138</v>
      </c>
    </row>
    <row r="348" spans="1:7">
      <c r="A348" s="102">
        <v>342</v>
      </c>
      <c r="B348" s="102">
        <f t="shared" si="32"/>
        <v>9.8080115908183242E-187</v>
      </c>
      <c r="C348" s="102">
        <f t="shared" si="33"/>
        <v>0</v>
      </c>
      <c r="D348" s="102">
        <f t="shared" si="34"/>
        <v>7.0172327241826327E-127</v>
      </c>
      <c r="E348" s="102">
        <f t="shared" si="30"/>
        <v>1.158085764912707E-252</v>
      </c>
      <c r="F348" s="102">
        <f t="shared" si="35"/>
        <v>2.951665690073324E-84</v>
      </c>
      <c r="G348" s="102">
        <f t="shared" si="31"/>
        <v>5.3159689354212178E-139</v>
      </c>
    </row>
    <row r="349" spans="1:7">
      <c r="A349" s="102">
        <v>343</v>
      </c>
      <c r="B349" s="102">
        <f t="shared" si="32"/>
        <v>1.1723862251415894E-187</v>
      </c>
      <c r="C349" s="102">
        <f t="shared" si="33"/>
        <v>0</v>
      </c>
      <c r="D349" s="102">
        <f t="shared" si="34"/>
        <v>1.3502546932828489E-127</v>
      </c>
      <c r="E349" s="102">
        <f t="shared" si="30"/>
        <v>1.7551330850265873E-254</v>
      </c>
      <c r="F349" s="102">
        <f t="shared" si="35"/>
        <v>8.2612217564735996E-85</v>
      </c>
      <c r="G349" s="102">
        <f t="shared" si="31"/>
        <v>4.0779403994141111E-140</v>
      </c>
    </row>
    <row r="350" spans="1:7">
      <c r="A350" s="102">
        <v>344</v>
      </c>
      <c r="B350" s="102">
        <f t="shared" si="32"/>
        <v>1.3973207915930478E-188</v>
      </c>
      <c r="C350" s="102">
        <f t="shared" si="33"/>
        <v>0</v>
      </c>
      <c r="D350" s="102">
        <f t="shared" si="34"/>
        <v>2.5906049347869246E-128</v>
      </c>
      <c r="E350" s="102">
        <f t="shared" si="30"/>
        <v>2.619987161078578E-256</v>
      </c>
      <c r="F350" s="102">
        <f t="shared" si="35"/>
        <v>2.3054572343646142E-85</v>
      </c>
      <c r="G350" s="102">
        <f t="shared" si="31"/>
        <v>3.0958179424753516E-141</v>
      </c>
    </row>
    <row r="351" spans="1:7">
      <c r="A351" s="102">
        <v>345</v>
      </c>
      <c r="B351" s="102">
        <f t="shared" si="32"/>
        <v>1.6605841291396558E-189</v>
      </c>
      <c r="C351" s="102">
        <f t="shared" si="33"/>
        <v>0</v>
      </c>
      <c r="D351" s="102">
        <f t="shared" si="34"/>
        <v>4.9559398752442632E-129</v>
      </c>
      <c r="E351" s="102">
        <f t="shared" si="30"/>
        <v>3.8521931432158674E-258</v>
      </c>
      <c r="F351" s="102">
        <f t="shared" si="35"/>
        <v>6.415185347797808E-86</v>
      </c>
      <c r="G351" s="102">
        <f t="shared" si="31"/>
        <v>2.3258732879011821E-142</v>
      </c>
    </row>
    <row r="352" spans="1:7">
      <c r="A352" s="102">
        <v>346</v>
      </c>
      <c r="B352" s="102">
        <f t="shared" si="32"/>
        <v>1.9677441992695328E-190</v>
      </c>
      <c r="C352" s="102">
        <f t="shared" si="33"/>
        <v>0</v>
      </c>
      <c r="D352" s="102">
        <f t="shared" si="34"/>
        <v>9.4535269296577583E-130</v>
      </c>
      <c r="E352" s="102">
        <f t="shared" si="30"/>
        <v>5.5787477566672672E-260</v>
      </c>
      <c r="F352" s="102">
        <f t="shared" si="35"/>
        <v>1.7799358190421376E-86</v>
      </c>
      <c r="G352" s="102">
        <f t="shared" si="31"/>
        <v>1.7293097420853906E-143</v>
      </c>
    </row>
    <row r="353" spans="1:7">
      <c r="A353" s="102">
        <v>347</v>
      </c>
      <c r="B353" s="102">
        <f t="shared" si="32"/>
        <v>2.3250003507220377E-191</v>
      </c>
      <c r="C353" s="102">
        <f t="shared" si="33"/>
        <v>0</v>
      </c>
      <c r="D353" s="102">
        <f t="shared" si="34"/>
        <v>1.7980771681768621E-130</v>
      </c>
      <c r="E353" s="102">
        <f t="shared" si="30"/>
        <v>7.9576562920397712E-262</v>
      </c>
      <c r="F353" s="102">
        <f t="shared" si="35"/>
        <v>4.9243181160818734E-87</v>
      </c>
      <c r="G353" s="102">
        <f t="shared" si="31"/>
        <v>1.2724350525297187E-144</v>
      </c>
    </row>
    <row r="354" spans="1:7">
      <c r="A354" s="102">
        <v>348</v>
      </c>
      <c r="B354" s="102">
        <f t="shared" si="32"/>
        <v>2.7392245511377085E-192</v>
      </c>
      <c r="C354" s="102">
        <f t="shared" si="33"/>
        <v>0</v>
      </c>
      <c r="D354" s="102">
        <f t="shared" si="34"/>
        <v>3.4101463534388614E-131</v>
      </c>
      <c r="E354" s="102">
        <f t="shared" si="30"/>
        <v>1.1180298777617289E-263</v>
      </c>
      <c r="F354" s="102">
        <f t="shared" si="35"/>
        <v>1.3584325837466966E-87</v>
      </c>
      <c r="G354" s="102">
        <f t="shared" si="31"/>
        <v>9.265621595382965E-146</v>
      </c>
    </row>
    <row r="355" spans="1:7">
      <c r="A355" s="102">
        <v>349</v>
      </c>
      <c r="B355" s="102">
        <f t="shared" si="32"/>
        <v>3.2180001890154172E-193</v>
      </c>
      <c r="C355" s="102">
        <f t="shared" si="33"/>
        <v>0</v>
      </c>
      <c r="D355" s="102">
        <f t="shared" si="34"/>
        <v>6.4489873732657457E-132</v>
      </c>
      <c r="E355" s="102">
        <f t="shared" si="30"/>
        <v>1.5471820659499369E-265</v>
      </c>
      <c r="F355" s="102">
        <f t="shared" si="35"/>
        <v>3.7366626945468885E-88</v>
      </c>
      <c r="G355" s="102">
        <f t="shared" si="31"/>
        <v>6.6771263499126494E-147</v>
      </c>
    </row>
    <row r="356" spans="1:7">
      <c r="A356" s="102">
        <v>350</v>
      </c>
      <c r="B356" s="102">
        <f t="shared" si="32"/>
        <v>3.769657364275632E-194</v>
      </c>
      <c r="C356" s="102">
        <f t="shared" si="33"/>
        <v>0</v>
      </c>
      <c r="D356" s="102">
        <f t="shared" si="34"/>
        <v>1.216094761815827E-132</v>
      </c>
      <c r="E356" s="102">
        <f t="shared" si="30"/>
        <v>2.1088671232514851E-267</v>
      </c>
      <c r="F356" s="102">
        <f t="shared" si="35"/>
        <v>1.0249131962185887E-88</v>
      </c>
      <c r="G356" s="102">
        <f t="shared" si="31"/>
        <v>4.7619050122958685E-148</v>
      </c>
    </row>
    <row r="357" spans="1:7">
      <c r="A357" s="102">
        <v>351</v>
      </c>
      <c r="B357" s="102">
        <f t="shared" si="32"/>
        <v>4.4033034739399774E-195</v>
      </c>
      <c r="C357" s="102">
        <f t="shared" si="33"/>
        <v>0</v>
      </c>
      <c r="D357" s="102">
        <f t="shared" si="34"/>
        <v>2.2866739111065705E-133</v>
      </c>
      <c r="E357" s="102">
        <f t="shared" si="30"/>
        <v>2.8312406852659645E-269</v>
      </c>
      <c r="F357" s="102">
        <f t="shared" si="35"/>
        <v>2.8031813913671364E-89</v>
      </c>
      <c r="G357" s="102">
        <f t="shared" si="31"/>
        <v>3.360840955970559E-149</v>
      </c>
    </row>
    <row r="358" spans="1:7">
      <c r="A358" s="102">
        <v>352</v>
      </c>
      <c r="B358" s="102">
        <f t="shared" si="32"/>
        <v>5.1288477963511215E-196</v>
      </c>
      <c r="C358" s="102">
        <f t="shared" si="33"/>
        <v>0</v>
      </c>
      <c r="D358" s="102">
        <f t="shared" si="34"/>
        <v>4.2875135833248181E-134</v>
      </c>
      <c r="E358" s="102">
        <f t="shared" si="30"/>
        <v>3.7438991825009771E-271</v>
      </c>
      <c r="F358" s="102">
        <f t="shared" si="35"/>
        <v>7.6450401582734514E-90</v>
      </c>
      <c r="G358" s="102">
        <f t="shared" si="31"/>
        <v>2.3474226622633261E-150</v>
      </c>
    </row>
    <row r="359" spans="1:7">
      <c r="A359" s="102">
        <v>353</v>
      </c>
      <c r="B359" s="102">
        <f t="shared" si="32"/>
        <v>5.9570186869794474E-197</v>
      </c>
      <c r="C359" s="102">
        <f t="shared" si="33"/>
        <v>0</v>
      </c>
      <c r="D359" s="102">
        <f t="shared" si="34"/>
        <v>8.0163143484261E-135</v>
      </c>
      <c r="E359" s="102">
        <f t="shared" si="30"/>
        <v>4.8763097039129446E-273</v>
      </c>
      <c r="F359" s="102">
        <f t="shared" si="35"/>
        <v>2.0791044056493699E-90</v>
      </c>
      <c r="G359" s="102">
        <f t="shared" si="31"/>
        <v>1.6225972072644974E-151</v>
      </c>
    </row>
    <row r="360" spans="1:7">
      <c r="A360" s="102">
        <v>354</v>
      </c>
      <c r="B360" s="102">
        <f t="shared" si="32"/>
        <v>6.8993719255978357E-198</v>
      </c>
      <c r="C360" s="102">
        <f t="shared" si="33"/>
        <v>0</v>
      </c>
      <c r="D360" s="102">
        <f t="shared" si="34"/>
        <v>1.4945670819099885E-135</v>
      </c>
      <c r="E360" s="102">
        <f t="shared" si="30"/>
        <v>6.2557328886742414E-275</v>
      </c>
      <c r="F360" s="102">
        <f t="shared" si="35"/>
        <v>5.6382492356596812E-91</v>
      </c>
      <c r="G360" s="102">
        <f t="shared" si="31"/>
        <v>1.1099572556466094E-152</v>
      </c>
    </row>
    <row r="361" spans="1:7">
      <c r="A361" s="102">
        <v>355</v>
      </c>
      <c r="B361" s="102">
        <f t="shared" si="32"/>
        <v>7.9682887028029125E-199</v>
      </c>
      <c r="C361" s="102">
        <f t="shared" si="33"/>
        <v>0</v>
      </c>
      <c r="D361" s="102">
        <f t="shared" si="34"/>
        <v>2.7786317579170855E-136</v>
      </c>
      <c r="E361" s="102">
        <f t="shared" si="30"/>
        <v>7.9046909175629668E-277</v>
      </c>
      <c r="F361" s="102">
        <f t="shared" si="35"/>
        <v>1.5247096524601036E-91</v>
      </c>
      <c r="G361" s="102">
        <f t="shared" si="31"/>
        <v>7.5141158041003161E-154</v>
      </c>
    </row>
    <row r="362" spans="1:7">
      <c r="A362" s="102">
        <v>356</v>
      </c>
      <c r="B362" s="102">
        <f t="shared" si="32"/>
        <v>9.1769617082834472E-200</v>
      </c>
      <c r="C362" s="102">
        <f t="shared" si="33"/>
        <v>0</v>
      </c>
      <c r="D362" s="102">
        <f t="shared" si="34"/>
        <v>5.151395955689114E-137</v>
      </c>
      <c r="E362" s="102">
        <f t="shared" si="30"/>
        <v>9.8381031178886436E-279</v>
      </c>
      <c r="F362" s="102">
        <f t="shared" si="35"/>
        <v>4.1115765909033431E-92</v>
      </c>
      <c r="G362" s="102">
        <f t="shared" si="31"/>
        <v>5.0341437483851817E-155</v>
      </c>
    </row>
    <row r="363" spans="1:7">
      <c r="A363" s="102">
        <v>357</v>
      </c>
      <c r="B363" s="102">
        <f t="shared" si="32"/>
        <v>1.0539367788226157E-200</v>
      </c>
      <c r="C363" s="102">
        <f t="shared" si="33"/>
        <v>0</v>
      </c>
      <c r="D363" s="102">
        <f t="shared" si="34"/>
        <v>9.5235891617773586E-138</v>
      </c>
      <c r="E363" s="102">
        <f t="shared" si="30"/>
        <v>1.2060286586183325E-280</v>
      </c>
      <c r="F363" s="102">
        <f t="shared" si="35"/>
        <v>1.1056340412513934E-92</v>
      </c>
      <c r="G363" s="102">
        <f t="shared" si="31"/>
        <v>3.3377164585994676E-156</v>
      </c>
    </row>
    <row r="364" spans="1:7">
      <c r="A364" s="102">
        <v>358</v>
      </c>
      <c r="B364" s="102">
        <f t="shared" si="32"/>
        <v>1.2070225679254608E-201</v>
      </c>
      <c r="C364" s="102">
        <f t="shared" si="33"/>
        <v>0</v>
      </c>
      <c r="D364" s="102">
        <f t="shared" si="34"/>
        <v>1.7557454879256082E-138</v>
      </c>
      <c r="E364" s="102">
        <f t="shared" si="30"/>
        <v>1.4562088504182574E-282</v>
      </c>
      <c r="F364" s="102">
        <f t="shared" si="35"/>
        <v>2.9648287139702941E-93</v>
      </c>
      <c r="G364" s="102">
        <f t="shared" si="31"/>
        <v>2.1900264859430739E-157</v>
      </c>
    </row>
    <row r="365" spans="1:7">
      <c r="A365" s="102">
        <v>359</v>
      </c>
      <c r="B365" s="102">
        <f t="shared" si="32"/>
        <v>1.3784937405274827E-202</v>
      </c>
      <c r="C365" s="102">
        <f t="shared" si="33"/>
        <v>0</v>
      </c>
      <c r="D365" s="102">
        <f t="shared" si="34"/>
        <v>3.2278329304480887E-139</v>
      </c>
      <c r="E365" s="102">
        <f t="shared" si="30"/>
        <v>1.731846854218542E-284</v>
      </c>
      <c r="F365" s="102">
        <f t="shared" si="35"/>
        <v>7.9282327727333272E-94</v>
      </c>
      <c r="G365" s="102">
        <f t="shared" si="31"/>
        <v>1.42208446846429E-158</v>
      </c>
    </row>
    <row r="366" spans="1:7">
      <c r="A366" s="102">
        <v>360</v>
      </c>
      <c r="B366" s="102">
        <f t="shared" si="32"/>
        <v>1.5699512044896635E-203</v>
      </c>
      <c r="C366" s="102">
        <f t="shared" si="33"/>
        <v>0</v>
      </c>
      <c r="D366" s="102">
        <f t="shared" si="34"/>
        <v>5.9176937058216117E-140</v>
      </c>
      <c r="E366" s="102">
        <f t="shared" si="30"/>
        <v>2.0286871788029129E-286</v>
      </c>
      <c r="F366" s="102">
        <f t="shared" si="35"/>
        <v>2.1141954060622887E-94</v>
      </c>
      <c r="G366" s="102">
        <f t="shared" si="31"/>
        <v>9.1385547571078876E-160</v>
      </c>
    </row>
    <row r="367" spans="1:7">
      <c r="A367" s="102">
        <v>361</v>
      </c>
      <c r="B367" s="102">
        <f t="shared" si="32"/>
        <v>1.7830470743511243E-204</v>
      </c>
      <c r="C367" s="102">
        <f t="shared" si="33"/>
        <v>0</v>
      </c>
      <c r="D367" s="102">
        <f t="shared" si="34"/>
        <v>1.0819052204549108E-140</v>
      </c>
      <c r="E367" s="102">
        <f t="shared" si="30"/>
        <v>2.340671485369913E-288</v>
      </c>
      <c r="F367" s="102">
        <f t="shared" si="35"/>
        <v>5.6222370909135854E-95</v>
      </c>
      <c r="G367" s="102">
        <f t="shared" si="31"/>
        <v>5.8117341888028831E-161</v>
      </c>
    </row>
    <row r="368" spans="1:7">
      <c r="A368" s="102">
        <v>362</v>
      </c>
      <c r="B368" s="102">
        <f t="shared" si="32"/>
        <v>2.0194732057565179E-205</v>
      </c>
      <c r="C368" s="102">
        <f t="shared" si="33"/>
        <v>0</v>
      </c>
      <c r="D368" s="102">
        <f t="shared" si="34"/>
        <v>1.9725343798348716E-141</v>
      </c>
      <c r="E368" s="102">
        <f t="shared" si="30"/>
        <v>2.6600244287172473E-290</v>
      </c>
      <c r="F368" s="102">
        <f t="shared" si="35"/>
        <v>1.4909800020102145E-95</v>
      </c>
      <c r="G368" s="102">
        <f t="shared" si="31"/>
        <v>3.6577167090934362E-162</v>
      </c>
    </row>
    <row r="369" spans="1:7">
      <c r="A369" s="102">
        <v>363</v>
      </c>
      <c r="B369" s="102">
        <f t="shared" si="32"/>
        <v>2.2809476979622083E-206</v>
      </c>
      <c r="C369" s="102">
        <f t="shared" si="33"/>
        <v>0</v>
      </c>
      <c r="D369" s="102">
        <f t="shared" si="34"/>
        <v>3.5864261451543785E-142</v>
      </c>
      <c r="E369" s="102">
        <f t="shared" si="30"/>
        <v>2.9774917457744362E-292</v>
      </c>
      <c r="F369" s="102">
        <f t="shared" si="35"/>
        <v>3.9430876086220665E-96</v>
      </c>
      <c r="G369" s="102">
        <f t="shared" si="31"/>
        <v>2.2781928729064989E-163</v>
      </c>
    </row>
    <row r="370" spans="1:7">
      <c r="A370" s="102">
        <v>364</v>
      </c>
      <c r="B370" s="102">
        <f t="shared" si="32"/>
        <v>2.5691993301222615E-207</v>
      </c>
      <c r="C370" s="102">
        <f t="shared" si="33"/>
        <v>0</v>
      </c>
      <c r="D370" s="102">
        <f t="shared" si="34"/>
        <v>6.5028605928623231E-143</v>
      </c>
      <c r="E370" s="102">
        <f t="shared" si="30"/>
        <v>3.2827309361373986E-294</v>
      </c>
      <c r="F370" s="102">
        <f t="shared" si="35"/>
        <v>1.039935193482754E-96</v>
      </c>
      <c r="G370" s="102">
        <f t="shared" si="31"/>
        <v>1.4042583361036029E-164</v>
      </c>
    </row>
    <row r="371" spans="1:7">
      <c r="A371" s="102">
        <v>365</v>
      </c>
      <c r="B371" s="102">
        <f t="shared" si="32"/>
        <v>2.8859499324664703E-208</v>
      </c>
      <c r="C371" s="102">
        <f t="shared" si="33"/>
        <v>0</v>
      </c>
      <c r="D371" s="102">
        <f t="shared" si="34"/>
        <v>1.1758597236408751E-143</v>
      </c>
      <c r="E371" s="102">
        <f t="shared" si="30"/>
        <v>3.564837931120209E-296</v>
      </c>
      <c r="F371" s="102">
        <f t="shared" si="35"/>
        <v>2.7351720157354586E-97</v>
      </c>
      <c r="G371" s="102">
        <f t="shared" si="31"/>
        <v>8.5660307995057092E-166</v>
      </c>
    </row>
    <row r="372" spans="1:7">
      <c r="A372" s="102">
        <v>366</v>
      </c>
      <c r="B372" s="102">
        <f t="shared" si="32"/>
        <v>3.2328947330906526E-209</v>
      </c>
      <c r="C372" s="102">
        <f t="shared" si="33"/>
        <v>0</v>
      </c>
      <c r="D372" s="102">
        <f t="shared" si="34"/>
        <v>2.1204027803358725E-144</v>
      </c>
      <c r="E372" s="102">
        <f t="shared" si="30"/>
        <v>3.8129760123043171E-298</v>
      </c>
      <c r="F372" s="102">
        <f t="shared" si="35"/>
        <v>7.1742216806174451E-98</v>
      </c>
      <c r="G372" s="102">
        <f t="shared" si="31"/>
        <v>5.1711644799889792E-167</v>
      </c>
    </row>
    <row r="373" spans="1:7">
      <c r="A373" s="102">
        <v>367</v>
      </c>
      <c r="B373" s="102">
        <f t="shared" si="32"/>
        <v>3.611680764488327E-210</v>
      </c>
      <c r="C373" s="102">
        <f t="shared" si="33"/>
        <v>0</v>
      </c>
      <c r="D373" s="102">
        <f t="shared" si="34"/>
        <v>3.8132584060537529E-145</v>
      </c>
      <c r="E373" s="102">
        <f t="shared" si="30"/>
        <v>4.0170583168458711E-300</v>
      </c>
      <c r="F373" s="102">
        <f t="shared" si="35"/>
        <v>1.8766356439762114E-98</v>
      </c>
      <c r="G373" s="102">
        <f t="shared" si="31"/>
        <v>3.08939309034744E-168</v>
      </c>
    </row>
    <row r="374" spans="1:7">
      <c r="A374" s="102">
        <v>368</v>
      </c>
      <c r="B374" s="102">
        <f t="shared" si="32"/>
        <v>4.023883460434772E-211</v>
      </c>
      <c r="C374" s="102">
        <f t="shared" si="33"/>
        <v>0</v>
      </c>
      <c r="D374" s="102">
        <f t="shared" si="34"/>
        <v>6.8389960543353088E-146</v>
      </c>
      <c r="E374" s="102">
        <f t="shared" si="30"/>
        <v>4.1684248914827346E-302</v>
      </c>
      <c r="F374" s="102">
        <f t="shared" si="35"/>
        <v>4.8955712451555122E-99</v>
      </c>
      <c r="G374" s="102">
        <f t="shared" si="31"/>
        <v>1.8265606160905299E-169</v>
      </c>
    </row>
    <row r="375" spans="1:7">
      <c r="A375" s="102">
        <v>369</v>
      </c>
      <c r="B375" s="102">
        <f t="shared" si="32"/>
        <v>4.4709816227052031E-212</v>
      </c>
      <c r="C375" s="102">
        <f t="shared" si="33"/>
        <v>0</v>
      </c>
      <c r="D375" s="102">
        <f t="shared" si="34"/>
        <v>1.2232350666290531E-146</v>
      </c>
      <c r="E375" s="102">
        <f t="shared" si="30"/>
        <v>4.26045129832765E-304</v>
      </c>
      <c r="F375" s="102">
        <f t="shared" si="35"/>
        <v>1.2736445515851261E-99</v>
      </c>
      <c r="G375" s="102">
        <f t="shared" si="31"/>
        <v>1.0687376440177949E-170</v>
      </c>
    </row>
    <row r="376" spans="1:7">
      <c r="A376" s="102">
        <v>370</v>
      </c>
      <c r="B376" s="102">
        <f t="shared" si="32"/>
        <v>4.9543309873227032E-213</v>
      </c>
      <c r="C376" s="102">
        <f t="shared" si="33"/>
        <v>0</v>
      </c>
      <c r="D376" s="102">
        <f t="shared" si="34"/>
        <v>2.1819868756086517E-147</v>
      </c>
      <c r="E376" s="102">
        <f t="shared" si="30"/>
        <v>4.2890292734394235E-306</v>
      </c>
      <c r="F376" s="102">
        <f t="shared" si="35"/>
        <v>3.304591268977586E-100</v>
      </c>
      <c r="G376" s="102">
        <f t="shared" si="31"/>
        <v>6.1884833016298358E-172</v>
      </c>
    </row>
    <row r="377" spans="1:7">
      <c r="A377" s="102">
        <v>371</v>
      </c>
      <c r="B377" s="102">
        <f t="shared" si="32"/>
        <v>5.4751366706252508E-214</v>
      </c>
      <c r="C377" s="102">
        <f t="shared" si="33"/>
        <v>0</v>
      </c>
      <c r="D377" s="102">
        <f t="shared" si="34"/>
        <v>3.8817017194118513E-148</v>
      </c>
      <c r="E377" s="102">
        <f t="shared" si="30"/>
        <v>4.252870867391707E-308</v>
      </c>
      <c r="F377" s="102">
        <f t="shared" si="35"/>
        <v>8.5509639305081762E-101</v>
      </c>
      <c r="G377" s="102">
        <f t="shared" si="31"/>
        <v>3.5462834007151163E-173</v>
      </c>
    </row>
    <row r="378" spans="1:7">
      <c r="A378" s="102">
        <v>372</v>
      </c>
      <c r="B378" s="102">
        <f t="shared" si="32"/>
        <v>6.0344248251525392E-215</v>
      </c>
      <c r="C378" s="102">
        <f t="shared" si="33"/>
        <v>0</v>
      </c>
      <c r="D378" s="102">
        <f t="shared" si="34"/>
        <v>6.8868901473432453E-149</v>
      </c>
      <c r="E378" s="102">
        <f t="shared" si="30"/>
        <v>0</v>
      </c>
      <c r="F378" s="102">
        <f t="shared" si="35"/>
        <v>2.2067003691634375E-101</v>
      </c>
      <c r="G378" s="102">
        <f t="shared" si="31"/>
        <v>2.0111235621189073E-174</v>
      </c>
    </row>
    <row r="379" spans="1:7">
      <c r="A379" s="102">
        <v>373</v>
      </c>
      <c r="B379" s="102">
        <f t="shared" si="32"/>
        <v>6.6330138828756989E-216</v>
      </c>
      <c r="C379" s="102">
        <f t="shared" si="33"/>
        <v>0</v>
      </c>
      <c r="D379" s="102">
        <f t="shared" si="34"/>
        <v>1.2185918223181549E-149</v>
      </c>
      <c r="E379" s="102">
        <f t="shared" si="30"/>
        <v>0</v>
      </c>
      <c r="F379" s="102">
        <f t="shared" si="35"/>
        <v>5.67944330937552E-102</v>
      </c>
      <c r="G379" s="102">
        <f t="shared" si="31"/>
        <v>1.1287042706776426E-175</v>
      </c>
    </row>
    <row r="380" spans="1:7">
      <c r="A380" s="102">
        <v>374</v>
      </c>
      <c r="B380" s="102">
        <f t="shared" si="32"/>
        <v>7.2714858074306159E-217</v>
      </c>
      <c r="C380" s="102">
        <f t="shared" si="33"/>
        <v>0</v>
      </c>
      <c r="D380" s="102">
        <f t="shared" si="34"/>
        <v>2.1504561570320499E-150</v>
      </c>
      <c r="E380" s="102">
        <f t="shared" si="30"/>
        <v>0</v>
      </c>
      <c r="F380" s="102">
        <f t="shared" si="35"/>
        <v>1.4578250205882297E-102</v>
      </c>
      <c r="G380" s="102">
        <f t="shared" si="31"/>
        <v>6.2689915079069882E-177</v>
      </c>
    </row>
    <row r="381" spans="1:7">
      <c r="A381" s="102">
        <v>375</v>
      </c>
      <c r="B381" s="102">
        <f t="shared" si="32"/>
        <v>7.9501578161232242E-218</v>
      </c>
      <c r="C381" s="102">
        <f t="shared" si="33"/>
        <v>0</v>
      </c>
      <c r="D381" s="102">
        <f t="shared" si="34"/>
        <v>3.7848028363764036E-151</v>
      </c>
      <c r="E381" s="102">
        <f t="shared" si="30"/>
        <v>0</v>
      </c>
      <c r="F381" s="102">
        <f t="shared" si="35"/>
        <v>3.7320320527060171E-103</v>
      </c>
      <c r="G381" s="102">
        <f t="shared" si="31"/>
        <v>3.4458097374493787E-178</v>
      </c>
    </row>
    <row r="382" spans="1:7">
      <c r="A382" s="102">
        <v>376</v>
      </c>
      <c r="B382" s="102">
        <f t="shared" si="32"/>
        <v>8.6690550654539484E-219</v>
      </c>
      <c r="C382" s="102">
        <f t="shared" si="33"/>
        <v>0</v>
      </c>
      <c r="D382" s="102">
        <f t="shared" si="34"/>
        <v>6.643536893639009E-152</v>
      </c>
      <c r="E382" s="102">
        <f t="shared" si="30"/>
        <v>0</v>
      </c>
      <c r="F382" s="102">
        <f t="shared" si="35"/>
        <v>9.5285924749944127E-104</v>
      </c>
      <c r="G382" s="102">
        <f t="shared" si="31"/>
        <v>1.8743945182328262E-179</v>
      </c>
    </row>
    <row r="383" spans="1:7">
      <c r="A383" s="102">
        <v>377</v>
      </c>
      <c r="B383" s="102">
        <f t="shared" si="32"/>
        <v>9.4278848191939454E-220</v>
      </c>
      <c r="C383" s="102">
        <f t="shared" si="33"/>
        <v>0</v>
      </c>
      <c r="D383" s="102">
        <f t="shared" si="34"/>
        <v>1.1630595092312324E-152</v>
      </c>
      <c r="E383" s="102">
        <f t="shared" si="30"/>
        <v>0</v>
      </c>
      <c r="F383" s="102">
        <f t="shared" si="35"/>
        <v>2.4263789856747246E-104</v>
      </c>
      <c r="G383" s="102">
        <f t="shared" si="31"/>
        <v>1.009036360257417E-180</v>
      </c>
    </row>
    <row r="384" spans="1:7">
      <c r="A384" s="102">
        <v>378</v>
      </c>
      <c r="B384" s="102">
        <f t="shared" si="32"/>
        <v>1.0226012634573726E-220</v>
      </c>
      <c r="C384" s="102">
        <f t="shared" si="33"/>
        <v>0</v>
      </c>
      <c r="D384" s="102">
        <f t="shared" si="34"/>
        <v>2.0307388256419556E-153</v>
      </c>
      <c r="E384" s="102">
        <f t="shared" si="30"/>
        <v>0</v>
      </c>
      <c r="F384" s="102">
        <f t="shared" si="35"/>
        <v>6.1622323445710009E-105</v>
      </c>
      <c r="G384" s="102">
        <f t="shared" si="31"/>
        <v>5.3756220415474209E-182</v>
      </c>
    </row>
    <row r="385" spans="1:7">
      <c r="A385" s="102">
        <v>379</v>
      </c>
      <c r="B385" s="102">
        <f t="shared" si="32"/>
        <v>1.1062441108643967E-221</v>
      </c>
      <c r="C385" s="102">
        <f t="shared" si="33"/>
        <v>0</v>
      </c>
      <c r="D385" s="102">
        <f t="shared" si="34"/>
        <v>3.5363789575822009E-154</v>
      </c>
      <c r="E385" s="102">
        <f t="shared" si="30"/>
        <v>0</v>
      </c>
      <c r="F385" s="102">
        <f t="shared" si="35"/>
        <v>1.5608820714482181E-105</v>
      </c>
      <c r="G385" s="102">
        <f t="shared" si="31"/>
        <v>2.8341754707563481E-183</v>
      </c>
    </row>
    <row r="386" spans="1:7">
      <c r="A386" s="102">
        <v>380</v>
      </c>
      <c r="B386" s="102">
        <f t="shared" si="32"/>
        <v>1.1935791722484304E-222</v>
      </c>
      <c r="C386" s="102">
        <f t="shared" si="33"/>
        <v>0</v>
      </c>
      <c r="D386" s="102">
        <f t="shared" si="34"/>
        <v>6.142131873695414E-155</v>
      </c>
      <c r="E386" s="102">
        <f t="shared" si="30"/>
        <v>0</v>
      </c>
      <c r="F386" s="102">
        <f t="shared" si="35"/>
        <v>3.943281022605634E-106</v>
      </c>
      <c r="G386" s="102">
        <f t="shared" si="31"/>
        <v>1.4787707208663077E-184</v>
      </c>
    </row>
    <row r="387" spans="1:7">
      <c r="A387" s="102">
        <v>381</v>
      </c>
      <c r="B387" s="102">
        <f t="shared" si="32"/>
        <v>1.2844290305034269E-223</v>
      </c>
      <c r="C387" s="102">
        <f t="shared" si="33"/>
        <v>0</v>
      </c>
      <c r="D387" s="102">
        <f t="shared" si="34"/>
        <v>1.0639913481992166E-155</v>
      </c>
      <c r="E387" s="102">
        <f t="shared" si="30"/>
        <v>0</v>
      </c>
      <c r="F387" s="102">
        <f t="shared" si="35"/>
        <v>9.9358261986918712E-107</v>
      </c>
      <c r="G387" s="102">
        <f t="shared" si="31"/>
        <v>7.6357385637970072E-186</v>
      </c>
    </row>
    <row r="388" spans="1:7">
      <c r="A388" s="102">
        <v>382</v>
      </c>
      <c r="B388" s="102">
        <f t="shared" si="32"/>
        <v>1.3785756610115598E-224</v>
      </c>
      <c r="C388" s="102">
        <f t="shared" si="33"/>
        <v>0</v>
      </c>
      <c r="D388" s="102">
        <f t="shared" si="34"/>
        <v>1.8383096591924024E-156</v>
      </c>
      <c r="E388" s="102">
        <f t="shared" si="30"/>
        <v>0</v>
      </c>
      <c r="F388" s="102">
        <f t="shared" si="35"/>
        <v>2.4969615577863816E-107</v>
      </c>
      <c r="G388" s="102">
        <f t="shared" si="31"/>
        <v>3.9019109784993839E-187</v>
      </c>
    </row>
    <row r="389" spans="1:7">
      <c r="A389" s="102">
        <v>383</v>
      </c>
      <c r="B389" s="102">
        <f t="shared" si="32"/>
        <v>1.4757598459915083E-225</v>
      </c>
      <c r="C389" s="102">
        <f t="shared" si="33"/>
        <v>0</v>
      </c>
      <c r="D389" s="102">
        <f t="shared" si="34"/>
        <v>3.1678443213237681E-157</v>
      </c>
      <c r="E389" s="102">
        <f t="shared" si="30"/>
        <v>0</v>
      </c>
      <c r="F389" s="102">
        <f t="shared" si="35"/>
        <v>6.2587025991508794E-108</v>
      </c>
      <c r="G389" s="102">
        <f t="shared" si="31"/>
        <v>1.9732393267240596E-188</v>
      </c>
    </row>
    <row r="390" spans="1:7">
      <c r="A390" s="102">
        <v>384</v>
      </c>
      <c r="B390" s="102">
        <f t="shared" si="32"/>
        <v>1.5756810855639586E-226</v>
      </c>
      <c r="C390" s="102">
        <f t="shared" si="33"/>
        <v>0</v>
      </c>
      <c r="D390" s="102">
        <f t="shared" si="34"/>
        <v>5.4447324272752956E-158</v>
      </c>
      <c r="E390" s="102">
        <f t="shared" ref="E390:E453" si="36">IF(E$4,NORMDIST($A390,D$3,SQRT(D$3),FALSE),#N/A)</f>
        <v>0</v>
      </c>
      <c r="F390" s="102">
        <f t="shared" si="35"/>
        <v>1.5646756497878484E-108</v>
      </c>
      <c r="G390" s="102">
        <f t="shared" ref="G390:G453" si="37">IF(G$4,NORMDIST($A390,F$3,SQRT(F$3),FALSE),#N/A)</f>
        <v>9.8754812120106028E-190</v>
      </c>
    </row>
    <row r="391" spans="1:7">
      <c r="A391" s="102">
        <v>385</v>
      </c>
      <c r="B391" s="102">
        <f t="shared" ref="B391:B454" si="38">IF(B$4,POISSON($A391,B$3,FALSE),#N/A)</f>
        <v>1.6779980391717565E-227</v>
      </c>
      <c r="C391" s="102">
        <f t="shared" ref="C391:C454" si="39">IF(C$4,NORMDIST($A391,B$3,SQRT(B$3),FALSE),#N/A)</f>
        <v>0</v>
      </c>
      <c r="D391" s="102">
        <f t="shared" ref="D391:D454" si="40">IF(D$4,POISSON($A391,D$3,FALSE),#N/A)</f>
        <v>9.3338270181858886E-159</v>
      </c>
      <c r="E391" s="102">
        <f t="shared" si="36"/>
        <v>0</v>
      </c>
      <c r="F391" s="102">
        <f t="shared" ref="F391:F454" si="41">IF(F$4,POISSON($A391,F$3,FALSE),#N/A)</f>
        <v>3.9015288929769593E-109</v>
      </c>
      <c r="G391" s="102">
        <f t="shared" si="37"/>
        <v>4.8911712762006436E-191</v>
      </c>
    </row>
    <row r="392" spans="1:7">
      <c r="A392" s="102">
        <v>386</v>
      </c>
      <c r="B392" s="102">
        <f t="shared" si="38"/>
        <v>1.7823295234727643E-228</v>
      </c>
      <c r="C392" s="102">
        <f t="shared" si="39"/>
        <v>0</v>
      </c>
      <c r="D392" s="102">
        <f t="shared" si="40"/>
        <v>1.5959393347157867E-159</v>
      </c>
      <c r="E392" s="102">
        <f t="shared" si="36"/>
        <v>0</v>
      </c>
      <c r="F392" s="102">
        <f t="shared" si="41"/>
        <v>9.7032842934158199E-110</v>
      </c>
      <c r="G392" s="102">
        <f t="shared" si="37"/>
        <v>2.3974169635682872E-192</v>
      </c>
    </row>
    <row r="393" spans="1:7">
      <c r="A393" s="102">
        <v>387</v>
      </c>
      <c r="B393" s="102">
        <f t="shared" si="38"/>
        <v>1.8882560842992841E-229</v>
      </c>
      <c r="C393" s="102">
        <f t="shared" si="39"/>
        <v>0</v>
      </c>
      <c r="D393" s="102">
        <f t="shared" si="40"/>
        <v>2.7217570049417686E-160</v>
      </c>
      <c r="E393" s="102">
        <f t="shared" si="36"/>
        <v>0</v>
      </c>
      <c r="F393" s="102">
        <f t="shared" si="41"/>
        <v>2.4070162588315545E-110</v>
      </c>
      <c r="G393" s="102">
        <f t="shared" si="37"/>
        <v>1.1629214366255611E-193</v>
      </c>
    </row>
    <row r="394" spans="1:7">
      <c r="A394" s="102">
        <v>388</v>
      </c>
      <c r="B394" s="102">
        <f t="shared" si="38"/>
        <v>1.9953221509349701E-230</v>
      </c>
      <c r="C394" s="102">
        <f t="shared" si="39"/>
        <v>0</v>
      </c>
      <c r="D394" s="102">
        <f t="shared" si="40"/>
        <v>4.6297928434569674E-161</v>
      </c>
      <c r="E394" s="102">
        <f t="shared" si="36"/>
        <v>0</v>
      </c>
      <c r="F394" s="102">
        <f t="shared" si="41"/>
        <v>5.9555041455626551E-111</v>
      </c>
      <c r="G394" s="102">
        <f t="shared" si="37"/>
        <v>5.582558431410903E-195</v>
      </c>
    </row>
    <row r="395" spans="1:7">
      <c r="A395" s="102">
        <v>389</v>
      </c>
      <c r="B395" s="102">
        <f t="shared" si="38"/>
        <v>2.1030387709081173E-231</v>
      </c>
      <c r="C395" s="102">
        <f t="shared" si="39"/>
        <v>0</v>
      </c>
      <c r="D395" s="102">
        <f t="shared" si="40"/>
        <v>7.8551755184627124E-162</v>
      </c>
      <c r="E395" s="102">
        <f t="shared" si="36"/>
        <v>0</v>
      </c>
      <c r="F395" s="102">
        <f t="shared" si="41"/>
        <v>1.4697388122726161E-111</v>
      </c>
      <c r="G395" s="102">
        <f t="shared" si="37"/>
        <v>2.6521145482871509E-196</v>
      </c>
    </row>
    <row r="396" spans="1:7">
      <c r="A396" s="102">
        <v>390</v>
      </c>
      <c r="B396" s="102">
        <f t="shared" si="38"/>
        <v>2.2108869130060064E-232</v>
      </c>
      <c r="C396" s="102">
        <f t="shared" si="39"/>
        <v>0</v>
      </c>
      <c r="D396" s="102">
        <f t="shared" si="40"/>
        <v>1.3293373954320986E-162</v>
      </c>
      <c r="E396" s="102">
        <f t="shared" si="36"/>
        <v>0</v>
      </c>
      <c r="F396" s="102">
        <f t="shared" si="41"/>
        <v>3.6178186148248028E-112</v>
      </c>
      <c r="G396" s="102">
        <f t="shared" si="37"/>
        <v>1.2468878052129077E-197</v>
      </c>
    </row>
    <row r="397" spans="1:7">
      <c r="A397" s="102">
        <v>391</v>
      </c>
      <c r="B397" s="102">
        <f t="shared" si="38"/>
        <v>2.3183213154282574E-233</v>
      </c>
      <c r="C397" s="102">
        <f t="shared" si="39"/>
        <v>0</v>
      </c>
      <c r="D397" s="102">
        <f t="shared" si="40"/>
        <v>2.2438943247702603E-163</v>
      </c>
      <c r="E397" s="102">
        <f t="shared" si="36"/>
        <v>0</v>
      </c>
      <c r="F397" s="102">
        <f t="shared" si="41"/>
        <v>8.8826237090324897E-113</v>
      </c>
      <c r="G397" s="102">
        <f t="shared" si="37"/>
        <v>5.8014770187820876E-199</v>
      </c>
    </row>
    <row r="398" spans="1:7">
      <c r="A398" s="102">
        <v>392</v>
      </c>
      <c r="B398" s="102">
        <f t="shared" si="38"/>
        <v>2.4247748452184128E-234</v>
      </c>
      <c r="C398" s="102">
        <f t="shared" si="39"/>
        <v>0</v>
      </c>
      <c r="D398" s="102">
        <f t="shared" si="40"/>
        <v>3.7779853427253538E-164</v>
      </c>
      <c r="E398" s="102">
        <f t="shared" si="36"/>
        <v>0</v>
      </c>
      <c r="F398" s="102">
        <f t="shared" si="41"/>
        <v>2.175336418538486E-113</v>
      </c>
      <c r="G398" s="102">
        <f t="shared" si="37"/>
        <v>2.6713197442720745E-200</v>
      </c>
    </row>
    <row r="399" spans="1:7">
      <c r="A399" s="102">
        <v>393</v>
      </c>
      <c r="B399" s="102">
        <f t="shared" si="38"/>
        <v>2.5296633245280399E-235</v>
      </c>
      <c r="C399" s="102">
        <f t="shared" si="39"/>
        <v>0</v>
      </c>
      <c r="D399" s="102">
        <f t="shared" si="40"/>
        <v>6.3447082091576162E-165</v>
      </c>
      <c r="E399" s="102">
        <f t="shared" si="36"/>
        <v>0</v>
      </c>
      <c r="F399" s="102">
        <f t="shared" si="41"/>
        <v>5.3137988849797202E-114</v>
      </c>
      <c r="G399" s="102">
        <f t="shared" si="37"/>
        <v>1.2172765932880741E-201</v>
      </c>
    </row>
    <row r="400" spans="1:7">
      <c r="A400" s="102">
        <v>394</v>
      </c>
      <c r="B400" s="102">
        <f t="shared" si="38"/>
        <v>2.6323907691788763E-236</v>
      </c>
      <c r="C400" s="102">
        <f t="shared" si="39"/>
        <v>0</v>
      </c>
      <c r="D400" s="102">
        <f t="shared" si="40"/>
        <v>1.0628191416355205E-165</v>
      </c>
      <c r="E400" s="102">
        <f t="shared" si="36"/>
        <v>0</v>
      </c>
      <c r="F400" s="102">
        <f t="shared" si="41"/>
        <v>1.2947327232438194E-114</v>
      </c>
      <c r="G400" s="102">
        <f t="shared" si="37"/>
        <v>5.4894491610240635E-203</v>
      </c>
    </row>
    <row r="401" spans="1:7">
      <c r="A401" s="102">
        <v>395</v>
      </c>
      <c r="B401" s="102">
        <f t="shared" si="38"/>
        <v>2.732354975603527E-237</v>
      </c>
      <c r="C401" s="102">
        <f t="shared" si="39"/>
        <v>0</v>
      </c>
      <c r="D401" s="102">
        <f t="shared" si="40"/>
        <v>1.7758497050112381E-166</v>
      </c>
      <c r="E401" s="102">
        <f t="shared" si="36"/>
        <v>0</v>
      </c>
      <c r="F401" s="102">
        <f t="shared" si="41"/>
        <v>3.1466921881369875E-115</v>
      </c>
      <c r="G401" s="102">
        <f t="shared" si="37"/>
        <v>2.4498774637583831E-204</v>
      </c>
    </row>
    <row r="402" spans="1:7">
      <c r="A402" s="102">
        <v>396</v>
      </c>
      <c r="B402" s="102">
        <f t="shared" si="38"/>
        <v>2.8289533838319663E-238</v>
      </c>
      <c r="C402" s="102">
        <f t="shared" si="39"/>
        <v>0</v>
      </c>
      <c r="D402" s="102">
        <f t="shared" si="40"/>
        <v>2.9597495083517614E-167</v>
      </c>
      <c r="E402" s="102">
        <f t="shared" si="36"/>
        <v>0</v>
      </c>
      <c r="F402" s="102">
        <f t="shared" si="41"/>
        <v>7.6283446985134425E-116</v>
      </c>
      <c r="G402" s="102">
        <f t="shared" si="37"/>
        <v>1.0820219155005171E-205</v>
      </c>
    </row>
    <row r="403" spans="1:7">
      <c r="A403" s="102">
        <v>397</v>
      </c>
      <c r="B403" s="102">
        <f t="shared" si="38"/>
        <v>2.921589136954361E-239</v>
      </c>
      <c r="C403" s="102">
        <f t="shared" si="39"/>
        <v>0</v>
      </c>
      <c r="D403" s="102">
        <f t="shared" si="40"/>
        <v>4.9204903665298224E-168</v>
      </c>
      <c r="E403" s="102">
        <f t="shared" si="36"/>
        <v>0</v>
      </c>
      <c r="F403" s="102">
        <f t="shared" si="41"/>
        <v>1.8446375089604625E-116</v>
      </c>
      <c r="G403" s="102">
        <f t="shared" si="37"/>
        <v>4.7293760831631521E-207</v>
      </c>
    </row>
    <row r="404" spans="1:7">
      <c r="A404" s="102">
        <v>398</v>
      </c>
      <c r="B404" s="102">
        <f t="shared" si="38"/>
        <v>3.0096772516372248E-240</v>
      </c>
      <c r="C404" s="102">
        <f t="shared" si="39"/>
        <v>0</v>
      </c>
      <c r="D404" s="102">
        <f t="shared" si="40"/>
        <v>8.1596071404755786E-169</v>
      </c>
      <c r="E404" s="102">
        <f t="shared" si="36"/>
        <v>0</v>
      </c>
      <c r="F404" s="102">
        <f t="shared" si="41"/>
        <v>4.4493769060354234E-117</v>
      </c>
      <c r="G404" s="102">
        <f t="shared" si="37"/>
        <v>2.0457273128894924E-208</v>
      </c>
    </row>
    <row r="405" spans="1:7">
      <c r="A405" s="102">
        <v>399</v>
      </c>
      <c r="B405" s="102">
        <f t="shared" si="38"/>
        <v>3.0926508099528256E-241</v>
      </c>
      <c r="C405" s="102">
        <f t="shared" si="39"/>
        <v>0</v>
      </c>
      <c r="D405" s="102">
        <f t="shared" si="40"/>
        <v>1.3497094518081283E-169</v>
      </c>
      <c r="E405" s="102">
        <f t="shared" si="36"/>
        <v>0</v>
      </c>
      <c r="F405" s="102">
        <f t="shared" si="41"/>
        <v>1.0705267743844945E-117</v>
      </c>
      <c r="G405" s="102">
        <f t="shared" si="37"/>
        <v>8.7572497468161912E-210</v>
      </c>
    </row>
    <row r="406" spans="1:7">
      <c r="A406" s="102">
        <v>400</v>
      </c>
      <c r="B406" s="102">
        <f t="shared" si="38"/>
        <v>3.1699670802013563E-242</v>
      </c>
      <c r="C406" s="102">
        <f t="shared" si="39"/>
        <v>0</v>
      </c>
      <c r="D406" s="102">
        <f t="shared" si="40"/>
        <v>2.2270205954833353E-170</v>
      </c>
      <c r="E406" s="102">
        <f t="shared" si="36"/>
        <v>0</v>
      </c>
      <c r="F406" s="102">
        <f t="shared" si="41"/>
        <v>2.5692642585225124E-118</v>
      </c>
      <c r="G406" s="102">
        <f t="shared" si="37"/>
        <v>3.7099138653820618E-211</v>
      </c>
    </row>
    <row r="407" spans="1:7">
      <c r="A407" s="102">
        <v>401</v>
      </c>
      <c r="B407" s="102">
        <f t="shared" si="38"/>
        <v>3.2411134735225372E-243</v>
      </c>
      <c r="C407" s="102">
        <f t="shared" si="39"/>
        <v>0</v>
      </c>
      <c r="D407" s="102">
        <f t="shared" si="40"/>
        <v>3.66542043146878E-171</v>
      </c>
      <c r="E407" s="102">
        <f t="shared" si="36"/>
        <v>0</v>
      </c>
      <c r="F407" s="102">
        <f t="shared" si="41"/>
        <v>6.1508570777604968E-119</v>
      </c>
      <c r="G407" s="102">
        <f t="shared" si="37"/>
        <v>1.5553782326200253E-212</v>
      </c>
    </row>
    <row r="408" spans="1:7">
      <c r="A408" s="102">
        <v>402</v>
      </c>
      <c r="B408" s="102">
        <f t="shared" si="38"/>
        <v>3.3056132441400835E-244</v>
      </c>
      <c r="C408" s="102">
        <f t="shared" si="39"/>
        <v>0</v>
      </c>
      <c r="D408" s="102">
        <f t="shared" si="40"/>
        <v>6.017854439724855E-172</v>
      </c>
      <c r="E408" s="102">
        <f t="shared" si="36"/>
        <v>0</v>
      </c>
      <c r="F408" s="102">
        <f t="shared" si="41"/>
        <v>1.4688613917038904E-119</v>
      </c>
      <c r="G408" s="102">
        <f t="shared" si="37"/>
        <v>6.4533364219429696E-214</v>
      </c>
    </row>
    <row r="409" spans="1:7">
      <c r="A409" s="102">
        <v>403</v>
      </c>
      <c r="B409" s="102">
        <f t="shared" si="38"/>
        <v>3.3630308439145002E-245</v>
      </c>
      <c r="C409" s="102">
        <f t="shared" si="39"/>
        <v>0</v>
      </c>
      <c r="D409" s="102">
        <f t="shared" si="40"/>
        <v>9.8555432511625322E-173</v>
      </c>
      <c r="E409" s="102">
        <f t="shared" si="36"/>
        <v>0</v>
      </c>
      <c r="F409" s="102">
        <f t="shared" si="41"/>
        <v>3.4990246551753518E-120</v>
      </c>
      <c r="G409" s="102">
        <f t="shared" si="37"/>
        <v>2.6497731470520463E-215</v>
      </c>
    </row>
    <row r="410" spans="1:7">
      <c r="A410" s="102">
        <v>404</v>
      </c>
      <c r="B410" s="102">
        <f t="shared" si="38"/>
        <v>3.4129768465469726E-246</v>
      </c>
      <c r="C410" s="102">
        <f t="shared" si="39"/>
        <v>0</v>
      </c>
      <c r="D410" s="102">
        <f t="shared" si="40"/>
        <v>1.6100639964770853E-173</v>
      </c>
      <c r="E410" s="102">
        <f t="shared" si="36"/>
        <v>0</v>
      </c>
      <c r="F410" s="102">
        <f t="shared" si="41"/>
        <v>8.3145140321003829E-121</v>
      </c>
      <c r="G410" s="102">
        <f t="shared" si="37"/>
        <v>1.0767358725833466E-216</v>
      </c>
    </row>
    <row r="411" spans="1:7">
      <c r="A411" s="102">
        <v>405</v>
      </c>
      <c r="B411" s="102">
        <f t="shared" si="38"/>
        <v>3.4551123631708968E-247</v>
      </c>
      <c r="C411" s="102">
        <f t="shared" si="39"/>
        <v>0</v>
      </c>
      <c r="D411" s="102">
        <f t="shared" si="40"/>
        <v>2.6238079942588691E-174</v>
      </c>
      <c r="E411" s="102">
        <f t="shared" si="36"/>
        <v>0</v>
      </c>
      <c r="F411" s="102">
        <f t="shared" si="41"/>
        <v>1.9708477705719601E-121</v>
      </c>
      <c r="G411" s="102">
        <f t="shared" si="37"/>
        <v>4.329978790624492E-218</v>
      </c>
    </row>
    <row r="412" spans="1:7">
      <c r="A412" s="102">
        <v>406</v>
      </c>
      <c r="B412" s="102">
        <f t="shared" si="38"/>
        <v>3.4891528790637793E-248</v>
      </c>
      <c r="C412" s="102">
        <f t="shared" si="39"/>
        <v>0</v>
      </c>
      <c r="D412" s="102">
        <f t="shared" si="40"/>
        <v>4.265303635987047E-175</v>
      </c>
      <c r="E412" s="102">
        <f t="shared" si="36"/>
        <v>0</v>
      </c>
      <c r="F412" s="102">
        <f t="shared" si="41"/>
        <v>4.6601326594803844E-122</v>
      </c>
      <c r="G412" s="102">
        <f t="shared" si="37"/>
        <v>1.723210987165118E-219</v>
      </c>
    </row>
    <row r="413" spans="1:7">
      <c r="A413" s="102">
        <v>407</v>
      </c>
      <c r="B413" s="102">
        <f t="shared" si="38"/>
        <v>3.51487145065437E-249</v>
      </c>
      <c r="C413" s="102">
        <f t="shared" si="39"/>
        <v>0</v>
      </c>
      <c r="D413" s="102">
        <f t="shared" si="40"/>
        <v>6.9167085988983888E-176</v>
      </c>
      <c r="E413" s="102">
        <f t="shared" si="36"/>
        <v>0</v>
      </c>
      <c r="F413" s="102">
        <f t="shared" si="41"/>
        <v>1.0991959098528629E-122</v>
      </c>
      <c r="G413" s="102">
        <f t="shared" si="37"/>
        <v>6.7868342070881546E-221</v>
      </c>
    </row>
    <row r="414" spans="1:7">
      <c r="A414" s="102">
        <v>408</v>
      </c>
      <c r="B414" s="102">
        <f t="shared" si="38"/>
        <v>3.5321012126671562E-250</v>
      </c>
      <c r="C414" s="102">
        <f t="shared" si="39"/>
        <v>0</v>
      </c>
      <c r="D414" s="102">
        <f t="shared" si="40"/>
        <v>1.118879332174732E-176</v>
      </c>
      <c r="E414" s="102">
        <f t="shared" si="36"/>
        <v>0</v>
      </c>
      <c r="F414" s="102">
        <f t="shared" si="41"/>
        <v>2.5863433173009425E-123</v>
      </c>
      <c r="G414" s="102">
        <f t="shared" si="37"/>
        <v>2.6452828990131336E-222</v>
      </c>
    </row>
    <row r="415" spans="1:7">
      <c r="A415" s="102">
        <v>409</v>
      </c>
      <c r="B415" s="102">
        <f t="shared" si="38"/>
        <v>3.5407371569520881E-251</v>
      </c>
      <c r="C415" s="102">
        <f t="shared" si="39"/>
        <v>0</v>
      </c>
      <c r="D415" s="102">
        <f t="shared" si="40"/>
        <v>1.8055265506975529E-177</v>
      </c>
      <c r="E415" s="102">
        <f t="shared" si="36"/>
        <v>0</v>
      </c>
      <c r="F415" s="102">
        <f t="shared" si="41"/>
        <v>6.0706346811947297E-124</v>
      </c>
      <c r="G415" s="102">
        <f t="shared" si="37"/>
        <v>1.0203592543176617E-223</v>
      </c>
    </row>
    <row r="416" spans="1:7">
      <c r="A416" s="102">
        <v>410</v>
      </c>
      <c r="B416" s="102">
        <f t="shared" si="38"/>
        <v>3.5407371569523632E-252</v>
      </c>
      <c r="C416" s="102">
        <f t="shared" si="39"/>
        <v>0</v>
      </c>
      <c r="D416" s="102">
        <f t="shared" si="40"/>
        <v>2.906457374293683E-178</v>
      </c>
      <c r="E416" s="102">
        <f t="shared" si="36"/>
        <v>0</v>
      </c>
      <c r="F416" s="102">
        <f t="shared" si="41"/>
        <v>1.4214169009629183E-124</v>
      </c>
      <c r="G416" s="102">
        <f t="shared" si="37"/>
        <v>3.8950244687223901E-225</v>
      </c>
    </row>
    <row r="417" spans="1:7">
      <c r="A417" s="102">
        <v>411</v>
      </c>
      <c r="B417" s="102">
        <f t="shared" si="38"/>
        <v>3.5321222246973108E-253</v>
      </c>
      <c r="C417" s="102">
        <f t="shared" si="39"/>
        <v>0</v>
      </c>
      <c r="D417" s="102">
        <f t="shared" si="40"/>
        <v>4.6673038127345226E-179</v>
      </c>
      <c r="E417" s="102">
        <f t="shared" si="36"/>
        <v>0</v>
      </c>
      <c r="F417" s="102">
        <f t="shared" si="41"/>
        <v>3.320097870861773E-125</v>
      </c>
      <c r="G417" s="102">
        <f t="shared" si="37"/>
        <v>1.4714427583273726E-226</v>
      </c>
    </row>
    <row r="418" spans="1:7">
      <c r="A418" s="102">
        <v>412</v>
      </c>
      <c r="B418" s="102">
        <f t="shared" si="38"/>
        <v>3.5149760003053659E-254</v>
      </c>
      <c r="C418" s="102">
        <f t="shared" si="39"/>
        <v>0</v>
      </c>
      <c r="D418" s="102">
        <f t="shared" si="40"/>
        <v>7.4767488262251874E-180</v>
      </c>
      <c r="E418" s="102">
        <f t="shared" si="36"/>
        <v>0</v>
      </c>
      <c r="F418" s="102">
        <f t="shared" si="41"/>
        <v>7.7361503787064625E-126</v>
      </c>
      <c r="G418" s="102">
        <f t="shared" si="37"/>
        <v>5.5011394327371398E-228</v>
      </c>
    </row>
    <row r="419" spans="1:7">
      <c r="A419" s="102">
        <v>413</v>
      </c>
      <c r="B419" s="102">
        <f t="shared" si="38"/>
        <v>3.48944348698602E-255</v>
      </c>
      <c r="C419" s="102">
        <f t="shared" si="39"/>
        <v>0</v>
      </c>
      <c r="D419" s="102">
        <f t="shared" si="40"/>
        <v>1.1948315315517469E-180</v>
      </c>
      <c r="E419" s="102">
        <f t="shared" si="36"/>
        <v>0</v>
      </c>
      <c r="F419" s="102">
        <f t="shared" si="41"/>
        <v>1.7982335020725159E-126</v>
      </c>
      <c r="G419" s="102">
        <f t="shared" si="37"/>
        <v>2.0353449911857724E-229</v>
      </c>
    </row>
    <row r="420" spans="1:7">
      <c r="A420" s="102">
        <v>414</v>
      </c>
      <c r="B420" s="102">
        <f t="shared" si="38"/>
        <v>3.4557290571598654E-256</v>
      </c>
      <c r="C420" s="102">
        <f t="shared" si="39"/>
        <v>0</v>
      </c>
      <c r="D420" s="102">
        <f t="shared" si="40"/>
        <v>1.9048038908795939E-181</v>
      </c>
      <c r="E420" s="102">
        <f t="shared" si="36"/>
        <v>0</v>
      </c>
      <c r="F420" s="102">
        <f t="shared" si="41"/>
        <v>4.1698168163997287E-127</v>
      </c>
      <c r="G420" s="102">
        <f t="shared" si="37"/>
        <v>7.4524575664485011E-231</v>
      </c>
    </row>
    <row r="421" spans="1:7">
      <c r="A421" s="102">
        <v>415</v>
      </c>
      <c r="B421" s="102">
        <f t="shared" si="38"/>
        <v>3.4140937673146571E-257</v>
      </c>
      <c r="C421" s="102">
        <f t="shared" si="39"/>
        <v>0</v>
      </c>
      <c r="D421" s="102">
        <f t="shared" si="40"/>
        <v>3.0293266698325165E-182</v>
      </c>
      <c r="E421" s="102">
        <f t="shared" si="36"/>
        <v>0</v>
      </c>
      <c r="F421" s="102">
        <f t="shared" si="41"/>
        <v>9.6458413102259861E-128</v>
      </c>
      <c r="G421" s="102">
        <f t="shared" si="37"/>
        <v>2.7004559046943939E-232</v>
      </c>
    </row>
    <row r="422" spans="1:7">
      <c r="A422" s="102">
        <v>416</v>
      </c>
      <c r="B422" s="102">
        <f t="shared" si="38"/>
        <v>3.3648520302860302E-258</v>
      </c>
      <c r="C422" s="102">
        <f t="shared" si="39"/>
        <v>0</v>
      </c>
      <c r="D422" s="102">
        <f t="shared" si="40"/>
        <v>4.8061432742539893E-183</v>
      </c>
      <c r="E422" s="102">
        <f t="shared" si="36"/>
        <v>0</v>
      </c>
      <c r="F422" s="102">
        <f t="shared" si="41"/>
        <v>2.2259633792829791E-128</v>
      </c>
      <c r="G422" s="102">
        <f t="shared" si="37"/>
        <v>9.6839105130768053E-234</v>
      </c>
    </row>
    <row r="423" spans="1:7">
      <c r="A423" s="102">
        <v>417</v>
      </c>
      <c r="B423" s="102">
        <f t="shared" si="38"/>
        <v>3.3083677036385036E-259</v>
      </c>
      <c r="C423" s="102">
        <f t="shared" si="39"/>
        <v>0</v>
      </c>
      <c r="D423" s="102">
        <f t="shared" si="40"/>
        <v>7.6068454700421985E-184</v>
      </c>
      <c r="E423" s="102">
        <f t="shared" si="36"/>
        <v>0</v>
      </c>
      <c r="F423" s="102">
        <f t="shared" si="41"/>
        <v>5.1245200098602475E-129</v>
      </c>
      <c r="G423" s="102">
        <f t="shared" si="37"/>
        <v>3.4366914633418878E-235</v>
      </c>
    </row>
    <row r="424" spans="1:7">
      <c r="A424" s="102">
        <v>418</v>
      </c>
      <c r="B424" s="102">
        <f t="shared" si="38"/>
        <v>3.2450496614639745E-260</v>
      </c>
      <c r="C424" s="102">
        <f t="shared" si="39"/>
        <v>0</v>
      </c>
      <c r="D424" s="102">
        <f t="shared" si="40"/>
        <v>1.2010808636907379E-184</v>
      </c>
      <c r="E424" s="102">
        <f t="shared" si="36"/>
        <v>0</v>
      </c>
      <c r="F424" s="102">
        <f t="shared" si="41"/>
        <v>1.176923255852853E-129</v>
      </c>
      <c r="G424" s="102">
        <f t="shared" si="37"/>
        <v>1.206997636946675E-236</v>
      </c>
    </row>
    <row r="425" spans="1:7">
      <c r="A425" s="102">
        <v>419</v>
      </c>
      <c r="B425" s="102">
        <f t="shared" si="38"/>
        <v>3.17534692410521E-261</v>
      </c>
      <c r="C425" s="102">
        <f t="shared" si="39"/>
        <v>0</v>
      </c>
      <c r="D425" s="102">
        <f t="shared" si="40"/>
        <v>1.8919173509210862E-185</v>
      </c>
      <c r="E425" s="102">
        <f t="shared" si="36"/>
        <v>0</v>
      </c>
      <c r="F425" s="102">
        <f t="shared" si="41"/>
        <v>2.6965306100691705E-130</v>
      </c>
      <c r="G425" s="102">
        <f t="shared" si="37"/>
        <v>4.1951587014942521E-238</v>
      </c>
    </row>
    <row r="426" spans="1:7">
      <c r="A426" s="102">
        <v>420</v>
      </c>
      <c r="B426" s="102">
        <f t="shared" si="38"/>
        <v>3.0997434259121169E-262</v>
      </c>
      <c r="C426" s="102">
        <f t="shared" si="39"/>
        <v>0</v>
      </c>
      <c r="D426" s="102">
        <f t="shared" si="40"/>
        <v>2.9730129800187436E-186</v>
      </c>
      <c r="E426" s="102">
        <f t="shared" si="36"/>
        <v>0</v>
      </c>
      <c r="F426" s="102">
        <f t="shared" si="41"/>
        <v>6.163498537300293E-131</v>
      </c>
      <c r="G426" s="102">
        <f t="shared" si="37"/>
        <v>1.4430004572093792E-239</v>
      </c>
    </row>
    <row r="427" spans="1:7">
      <c r="A427" s="102">
        <v>421</v>
      </c>
      <c r="B427" s="102">
        <f t="shared" si="38"/>
        <v>3.0187525050450892E-263</v>
      </c>
      <c r="C427" s="102">
        <f t="shared" si="39"/>
        <v>0</v>
      </c>
      <c r="D427" s="102">
        <f t="shared" si="40"/>
        <v>4.6607804437349032E-187</v>
      </c>
      <c r="E427" s="102">
        <f t="shared" si="36"/>
        <v>0</v>
      </c>
      <c r="F427" s="102">
        <f t="shared" si="41"/>
        <v>1.4054533481730631E-131</v>
      </c>
      <c r="G427" s="102">
        <f t="shared" si="37"/>
        <v>4.9120258295649446E-241</v>
      </c>
    </row>
    <row r="428" spans="1:7">
      <c r="A428" s="102">
        <v>422</v>
      </c>
      <c r="B428" s="102">
        <f t="shared" si="38"/>
        <v>2.9329112015841557E-264</v>
      </c>
      <c r="C428" s="102">
        <f t="shared" si="39"/>
        <v>0</v>
      </c>
      <c r="D428" s="102">
        <f t="shared" si="40"/>
        <v>7.2893722579741811E-188</v>
      </c>
      <c r="E428" s="102">
        <f t="shared" si="36"/>
        <v>0</v>
      </c>
      <c r="F428" s="102">
        <f t="shared" si="41"/>
        <v>3.1972398441850063E-132</v>
      </c>
      <c r="G428" s="102">
        <f t="shared" si="37"/>
        <v>1.6547443776159744E-242</v>
      </c>
    </row>
    <row r="429" spans="1:7">
      <c r="A429" s="102">
        <v>423</v>
      </c>
      <c r="B429" s="102">
        <f t="shared" si="38"/>
        <v>2.8427744507083039E-265</v>
      </c>
      <c r="C429" s="102">
        <f t="shared" si="39"/>
        <v>0</v>
      </c>
      <c r="D429" s="102">
        <f t="shared" si="40"/>
        <v>1.1373488629463002E-188</v>
      </c>
      <c r="E429" s="102">
        <f t="shared" si="36"/>
        <v>0</v>
      </c>
      <c r="F429" s="102">
        <f t="shared" si="41"/>
        <v>7.2561471641079469E-133</v>
      </c>
      <c r="G429" s="102">
        <f t="shared" si="37"/>
        <v>5.5166735539726649E-244</v>
      </c>
    </row>
    <row r="430" spans="1:7">
      <c r="A430" s="102">
        <v>424</v>
      </c>
      <c r="B430" s="102">
        <f t="shared" si="38"/>
        <v>2.7489092565807152E-266</v>
      </c>
      <c r="C430" s="102">
        <f t="shared" si="39"/>
        <v>0</v>
      </c>
      <c r="D430" s="102">
        <f t="shared" si="40"/>
        <v>1.7704015319448402E-189</v>
      </c>
      <c r="E430" s="102">
        <f t="shared" si="36"/>
        <v>0</v>
      </c>
      <c r="F430" s="102">
        <f t="shared" si="41"/>
        <v>1.6429012447036855E-133</v>
      </c>
      <c r="G430" s="102">
        <f t="shared" si="37"/>
        <v>1.8201188866113638E-245</v>
      </c>
    </row>
    <row r="431" spans="1:7">
      <c r="A431" s="102">
        <v>425</v>
      </c>
      <c r="B431" s="102">
        <f t="shared" si="38"/>
        <v>2.651888929878196E-267</v>
      </c>
      <c r="C431" s="102">
        <f t="shared" si="39"/>
        <v>0</v>
      </c>
      <c r="D431" s="102">
        <f t="shared" si="40"/>
        <v>2.7493294378436258E-190</v>
      </c>
      <c r="E431" s="102">
        <f t="shared" si="36"/>
        <v>0</v>
      </c>
      <c r="F431" s="102">
        <f t="shared" si="41"/>
        <v>3.7110239880365429E-134</v>
      </c>
      <c r="G431" s="102">
        <f t="shared" si="37"/>
        <v>5.9428986779007704E-247</v>
      </c>
    </row>
    <row r="432" spans="1:7">
      <c r="A432" s="102">
        <v>426</v>
      </c>
      <c r="B432" s="102">
        <f t="shared" si="38"/>
        <v>2.5522874677230951E-268</v>
      </c>
      <c r="C432" s="102">
        <f t="shared" si="39"/>
        <v>0</v>
      </c>
      <c r="D432" s="102">
        <f t="shared" si="40"/>
        <v>4.2595244811663388E-191</v>
      </c>
      <c r="E432" s="102">
        <f t="shared" si="36"/>
        <v>0</v>
      </c>
      <c r="F432" s="102">
        <f t="shared" si="41"/>
        <v>8.3628709589562408E-135</v>
      </c>
      <c r="G432" s="102">
        <f t="shared" si="37"/>
        <v>1.9203173015024187E-248</v>
      </c>
    </row>
    <row r="433" spans="1:7">
      <c r="A433" s="102">
        <v>427</v>
      </c>
      <c r="B433" s="102">
        <f t="shared" si="38"/>
        <v>2.4506741493357478E-269</v>
      </c>
      <c r="C433" s="102">
        <f t="shared" si="39"/>
        <v>0</v>
      </c>
      <c r="D433" s="102">
        <f t="shared" si="40"/>
        <v>6.5838083315452517E-192</v>
      </c>
      <c r="E433" s="102">
        <f t="shared" si="36"/>
        <v>0</v>
      </c>
      <c r="F433" s="102">
        <f t="shared" si="41"/>
        <v>1.8801770774230931E-135</v>
      </c>
      <c r="G433" s="102">
        <f t="shared" si="37"/>
        <v>6.1407831705970292E-250</v>
      </c>
    </row>
    <row r="434" spans="1:7">
      <c r="A434" s="102">
        <v>428</v>
      </c>
      <c r="B434" s="102">
        <f t="shared" si="38"/>
        <v>2.3476084140833559E-270</v>
      </c>
      <c r="C434" s="102">
        <f t="shared" si="39"/>
        <v>0</v>
      </c>
      <c r="D434" s="102">
        <f t="shared" si="40"/>
        <v>1.0152601632756324E-192</v>
      </c>
      <c r="E434" s="102">
        <f t="shared" si="36"/>
        <v>0</v>
      </c>
      <c r="F434" s="102">
        <f t="shared" si="41"/>
        <v>4.2172196129121088E-136</v>
      </c>
      <c r="G434" s="102">
        <f t="shared" si="37"/>
        <v>1.9433482339747761E-251</v>
      </c>
    </row>
    <row r="435" spans="1:7">
      <c r="A435" s="102">
        <v>429</v>
      </c>
      <c r="B435" s="102">
        <f t="shared" si="38"/>
        <v>2.2436350810589663E-271</v>
      </c>
      <c r="C435" s="102">
        <f t="shared" si="39"/>
        <v>0</v>
      </c>
      <c r="D435" s="102">
        <f t="shared" si="40"/>
        <v>1.5619387127317611E-193</v>
      </c>
      <c r="E435" s="102">
        <f t="shared" si="36"/>
        <v>0</v>
      </c>
      <c r="F435" s="102">
        <f t="shared" si="41"/>
        <v>9.4371347981255013E-137</v>
      </c>
      <c r="G435" s="102">
        <f t="shared" si="37"/>
        <v>6.0863033768904956E-253</v>
      </c>
    </row>
    <row r="436" spans="1:7">
      <c r="A436" s="102">
        <v>430</v>
      </c>
      <c r="B436" s="102">
        <f t="shared" si="38"/>
        <v>2.139279961009673E-272</v>
      </c>
      <c r="C436" s="102">
        <f t="shared" si="39"/>
        <v>0</v>
      </c>
      <c r="D436" s="102">
        <f t="shared" si="40"/>
        <v>2.3973943032625238E-194</v>
      </c>
      <c r="E436" s="102">
        <f t="shared" si="36"/>
        <v>0</v>
      </c>
      <c r="F436" s="102">
        <f t="shared" si="41"/>
        <v>2.1068952107439875E-137</v>
      </c>
      <c r="G436" s="102">
        <f t="shared" si="37"/>
        <v>1.886395109353163E-254</v>
      </c>
    </row>
    <row r="437" spans="1:7">
      <c r="A437" s="102">
        <v>431</v>
      </c>
      <c r="B437" s="102">
        <f t="shared" si="38"/>
        <v>2.0350459025845635E-273</v>
      </c>
      <c r="C437" s="102">
        <f t="shared" si="39"/>
        <v>0</v>
      </c>
      <c r="D437" s="102">
        <f t="shared" si="40"/>
        <v>3.6711838518640646E-195</v>
      </c>
      <c r="E437" s="102">
        <f t="shared" si="36"/>
        <v>0</v>
      </c>
      <c r="F437" s="102">
        <f t="shared" si="41"/>
        <v>4.6928524415649596E-138</v>
      </c>
      <c r="G437" s="102">
        <f t="shared" si="37"/>
        <v>5.7861251967955036E-256</v>
      </c>
    </row>
    <row r="438" spans="1:7">
      <c r="A438" s="102">
        <v>432</v>
      </c>
      <c r="B438" s="102">
        <f t="shared" si="38"/>
        <v>1.9314093056935693E-274</v>
      </c>
      <c r="C438" s="102">
        <f t="shared" si="39"/>
        <v>0</v>
      </c>
      <c r="D438" s="102">
        <f t="shared" si="40"/>
        <v>5.6087531070138968E-196</v>
      </c>
      <c r="E438" s="102">
        <f t="shared" si="36"/>
        <v>0</v>
      </c>
      <c r="F438" s="102">
        <f t="shared" si="41"/>
        <v>1.0428560981254691E-138</v>
      </c>
      <c r="G438" s="102">
        <f t="shared" si="37"/>
        <v>1.7563824551017327E-257</v>
      </c>
    </row>
    <row r="439" spans="1:7">
      <c r="A439" s="102">
        <v>433</v>
      </c>
      <c r="B439" s="102">
        <f t="shared" si="38"/>
        <v>1.8288171254834598E-275</v>
      </c>
      <c r="C439" s="102">
        <f t="shared" si="39"/>
        <v>0</v>
      </c>
      <c r="D439" s="102">
        <f t="shared" si="40"/>
        <v>8.5491386850565239E-197</v>
      </c>
      <c r="E439" s="102">
        <f t="shared" si="36"/>
        <v>0</v>
      </c>
      <c r="F439" s="102">
        <f t="shared" si="41"/>
        <v>2.3121058988463274E-139</v>
      </c>
      <c r="G439" s="102">
        <f t="shared" si="37"/>
        <v>5.2762632173989955E-259</v>
      </c>
    </row>
    <row r="440" spans="1:7">
      <c r="A440" s="102">
        <v>434</v>
      </c>
      <c r="B440" s="102">
        <f t="shared" si="38"/>
        <v>1.7276843812168917E-276</v>
      </c>
      <c r="C440" s="102">
        <f t="shared" si="39"/>
        <v>0</v>
      </c>
      <c r="D440" s="102">
        <f t="shared" si="40"/>
        <v>1.3000994313680395E-197</v>
      </c>
      <c r="E440" s="102">
        <f t="shared" si="36"/>
        <v>0</v>
      </c>
      <c r="F440" s="102">
        <f t="shared" si="41"/>
        <v>5.1143356287847002E-140</v>
      </c>
      <c r="G440" s="102">
        <f t="shared" si="37"/>
        <v>1.5685917090038489E-260</v>
      </c>
    </row>
    <row r="441" spans="1:7">
      <c r="A441" s="102">
        <v>435</v>
      </c>
      <c r="B441" s="102">
        <f t="shared" si="38"/>
        <v>1.6283921754002584E-277</v>
      </c>
      <c r="C441" s="102">
        <f t="shared" si="39"/>
        <v>0</v>
      </c>
      <c r="D441" s="102">
        <f t="shared" si="40"/>
        <v>1.9725646544891755E-198</v>
      </c>
      <c r="E441" s="102">
        <f t="shared" si="36"/>
        <v>0</v>
      </c>
      <c r="F441" s="102">
        <f t="shared" si="41"/>
        <v>1.128680966352381E-140</v>
      </c>
      <c r="G441" s="102">
        <f t="shared" si="37"/>
        <v>4.6149763137881721E-262</v>
      </c>
    </row>
    <row r="442" spans="1:7">
      <c r="A442" s="102">
        <v>436</v>
      </c>
      <c r="B442" s="102">
        <f t="shared" si="38"/>
        <v>1.5312862199861901E-278</v>
      </c>
      <c r="C442" s="102">
        <f t="shared" si="39"/>
        <v>0</v>
      </c>
      <c r="D442" s="102">
        <f t="shared" si="40"/>
        <v>2.9859923668873954E-199</v>
      </c>
      <c r="E442" s="102">
        <f t="shared" si="36"/>
        <v>0</v>
      </c>
      <c r="F442" s="102">
        <f t="shared" si="41"/>
        <v>2.4851691002256207E-141</v>
      </c>
      <c r="G442" s="102">
        <f t="shared" si="37"/>
        <v>1.3437087236817244E-263</v>
      </c>
    </row>
    <row r="443" spans="1:7">
      <c r="A443" s="102">
        <v>437</v>
      </c>
      <c r="B443" s="102">
        <f t="shared" si="38"/>
        <v>1.4366758585682399E-279</v>
      </c>
      <c r="C443" s="102">
        <f t="shared" si="39"/>
        <v>0</v>
      </c>
      <c r="D443" s="102">
        <f t="shared" si="40"/>
        <v>4.5097367554824993E-200</v>
      </c>
      <c r="E443" s="102">
        <f t="shared" si="36"/>
        <v>0</v>
      </c>
      <c r="F443" s="102">
        <f t="shared" si="41"/>
        <v>5.4594103803584209E-142</v>
      </c>
      <c r="G443" s="102">
        <f t="shared" si="37"/>
        <v>3.8718354889355498E-265</v>
      </c>
    </row>
    <row r="444" spans="1:7">
      <c r="A444" s="102">
        <v>438</v>
      </c>
      <c r="B444" s="102">
        <f t="shared" si="38"/>
        <v>1.3448335662400058E-280</v>
      </c>
      <c r="C444" s="102">
        <f t="shared" si="39"/>
        <v>0</v>
      </c>
      <c r="D444" s="102">
        <f t="shared" si="40"/>
        <v>6.7954937411373604E-201</v>
      </c>
      <c r="E444" s="102">
        <f t="shared" si="36"/>
        <v>0</v>
      </c>
      <c r="F444" s="102">
        <f t="shared" si="41"/>
        <v>1.1965830970649299E-142</v>
      </c>
      <c r="G444" s="102">
        <f t="shared" si="37"/>
        <v>1.1040907079495029E-266</v>
      </c>
    </row>
    <row r="445" spans="1:7">
      <c r="A445" s="102">
        <v>439</v>
      </c>
      <c r="B445" s="102">
        <f t="shared" si="38"/>
        <v>1.255994902410681E-281</v>
      </c>
      <c r="C445" s="102">
        <f t="shared" si="39"/>
        <v>0</v>
      </c>
      <c r="D445" s="102">
        <f t="shared" si="40"/>
        <v>1.0216459838612785E-201</v>
      </c>
      <c r="E445" s="102">
        <f t="shared" si="36"/>
        <v>0</v>
      </c>
      <c r="F445" s="102">
        <f t="shared" si="41"/>
        <v>2.6166737430118665E-143</v>
      </c>
      <c r="G445" s="102">
        <f t="shared" si="37"/>
        <v>3.1157938277184093E-268</v>
      </c>
    </row>
    <row r="446" spans="1:7">
      <c r="A446" s="102">
        <v>440</v>
      </c>
      <c r="B446" s="102">
        <f t="shared" si="38"/>
        <v>1.1703588863374867E-282</v>
      </c>
      <c r="C446" s="102">
        <f t="shared" si="39"/>
        <v>0</v>
      </c>
      <c r="D446" s="102">
        <f t="shared" si="40"/>
        <v>1.5324689757918247E-202</v>
      </c>
      <c r="E446" s="102">
        <f t="shared" si="36"/>
        <v>0</v>
      </c>
      <c r="F446" s="102">
        <f t="shared" si="41"/>
        <v>5.7091063483894155E-144</v>
      </c>
      <c r="G446" s="102">
        <f t="shared" si="37"/>
        <v>8.7017934328258109E-270</v>
      </c>
    </row>
    <row r="447" spans="1:7">
      <c r="A447" s="102">
        <v>441</v>
      </c>
      <c r="B447" s="102">
        <f t="shared" si="38"/>
        <v>1.0880887605404044E-283</v>
      </c>
      <c r="C447" s="102">
        <f t="shared" si="39"/>
        <v>0</v>
      </c>
      <c r="D447" s="102">
        <f t="shared" si="40"/>
        <v>2.2934909841783882E-203</v>
      </c>
      <c r="E447" s="102">
        <f t="shared" si="36"/>
        <v>0</v>
      </c>
      <c r="F447" s="102">
        <f t="shared" si="41"/>
        <v>1.2427986608738759E-144</v>
      </c>
      <c r="G447" s="102">
        <f t="shared" si="37"/>
        <v>2.405054519298277E-271</v>
      </c>
    </row>
    <row r="448" spans="1:7">
      <c r="A448" s="102">
        <v>442</v>
      </c>
      <c r="B448" s="102">
        <f t="shared" si="38"/>
        <v>1.0093131036686465E-284</v>
      </c>
      <c r="C448" s="102">
        <f t="shared" si="39"/>
        <v>0</v>
      </c>
      <c r="D448" s="102">
        <f t="shared" si="40"/>
        <v>3.4246697953791158E-204</v>
      </c>
      <c r="E448" s="102">
        <f t="shared" si="36"/>
        <v>0</v>
      </c>
      <c r="F448" s="102">
        <f t="shared" si="41"/>
        <v>2.69929120913795E-145</v>
      </c>
      <c r="G448" s="102">
        <f t="shared" si="37"/>
        <v>6.5783530989904913E-273</v>
      </c>
    </row>
    <row r="449" spans="1:7">
      <c r="A449" s="102">
        <v>443</v>
      </c>
      <c r="B449" s="102">
        <f t="shared" si="38"/>
        <v>9.3412725170253403E-286</v>
      </c>
      <c r="C449" s="102">
        <f t="shared" si="39"/>
        <v>0</v>
      </c>
      <c r="D449" s="102">
        <f t="shared" si="40"/>
        <v>5.1022168509037999E-205</v>
      </c>
      <c r="E449" s="102">
        <f t="shared" si="36"/>
        <v>0</v>
      </c>
      <c r="F449" s="102">
        <f t="shared" si="41"/>
        <v>5.8494798211567394E-146</v>
      </c>
      <c r="G449" s="102">
        <f t="shared" si="37"/>
        <v>1.780678583064799E-274</v>
      </c>
    </row>
    <row r="450" spans="1:7">
      <c r="A450" s="102">
        <v>444</v>
      </c>
      <c r="B450" s="102">
        <f t="shared" si="38"/>
        <v>8.6259498467993663E-287</v>
      </c>
      <c r="C450" s="102">
        <f t="shared" si="39"/>
        <v>0</v>
      </c>
      <c r="D450" s="102">
        <f t="shared" si="40"/>
        <v>7.5843763999918131E-206</v>
      </c>
      <c r="E450" s="102">
        <f t="shared" si="36"/>
        <v>0</v>
      </c>
      <c r="F450" s="102">
        <f t="shared" si="41"/>
        <v>1.2647523937636172E-146</v>
      </c>
      <c r="G450" s="102">
        <f t="shared" si="37"/>
        <v>4.7701275158130716E-276</v>
      </c>
    </row>
    <row r="451" spans="1:7">
      <c r="A451" s="102">
        <v>445</v>
      </c>
      <c r="B451" s="102">
        <f t="shared" si="38"/>
        <v>7.9475043532327486E-288</v>
      </c>
      <c r="C451" s="102">
        <f t="shared" si="39"/>
        <v>0</v>
      </c>
      <c r="D451" s="102">
        <f t="shared" si="40"/>
        <v>1.1248738031448627E-206</v>
      </c>
      <c r="E451" s="102">
        <f t="shared" si="36"/>
        <v>0</v>
      </c>
      <c r="F451" s="102">
        <f t="shared" si="41"/>
        <v>2.728454602276393E-147</v>
      </c>
      <c r="G451" s="102">
        <f t="shared" si="37"/>
        <v>1.2645923244529162E-277</v>
      </c>
    </row>
    <row r="452" spans="1:7">
      <c r="A452" s="102">
        <v>446</v>
      </c>
      <c r="B452" s="102">
        <f t="shared" si="38"/>
        <v>7.3060017596986086E-289</v>
      </c>
      <c r="C452" s="102">
        <f t="shared" si="39"/>
        <v>0</v>
      </c>
      <c r="D452" s="102">
        <f t="shared" si="40"/>
        <v>1.664611457568615E-207</v>
      </c>
      <c r="E452" s="102">
        <f t="shared" si="36"/>
        <v>0</v>
      </c>
      <c r="F452" s="102">
        <f t="shared" si="41"/>
        <v>5.8729067672325496E-148</v>
      </c>
      <c r="G452" s="102">
        <f t="shared" si="37"/>
        <v>3.3177770090217001E-279</v>
      </c>
    </row>
    <row r="453" spans="1:7">
      <c r="A453" s="102">
        <v>447</v>
      </c>
      <c r="B453" s="102">
        <f t="shared" si="38"/>
        <v>6.7012544104626377E-290</v>
      </c>
      <c r="C453" s="102">
        <f t="shared" si="39"/>
        <v>0</v>
      </c>
      <c r="D453" s="102">
        <f t="shared" si="40"/>
        <v>2.4578155749335503E-208</v>
      </c>
      <c r="E453" s="102">
        <f t="shared" si="36"/>
        <v>0</v>
      </c>
      <c r="F453" s="102">
        <f t="shared" si="41"/>
        <v>1.2612954130968445E-148</v>
      </c>
      <c r="G453" s="102">
        <f t="shared" si="37"/>
        <v>8.6142990467148142E-281</v>
      </c>
    </row>
    <row r="454" spans="1:7">
      <c r="A454" s="102">
        <v>448</v>
      </c>
      <c r="B454" s="102">
        <f t="shared" si="38"/>
        <v>6.1328444381456818E-291</v>
      </c>
      <c r="C454" s="102">
        <f t="shared" si="39"/>
        <v>0</v>
      </c>
      <c r="D454" s="102">
        <f t="shared" si="40"/>
        <v>3.6208890166432466E-209</v>
      </c>
      <c r="E454" s="102">
        <f t="shared" ref="E454:E517" si="42">IF(E$4,NORMDIST($A454,D$3,SQRT(D$3),FALSE),#N/A)</f>
        <v>0</v>
      </c>
      <c r="F454" s="102">
        <f t="shared" si="41"/>
        <v>2.7027758852073802E-149</v>
      </c>
      <c r="G454" s="102">
        <f t="shared" ref="G454:G517" si="43">IF(G$4,NORMDIST($A454,F$3,SQRT(F$3),FALSE),#N/A)</f>
        <v>2.2134453025646608E-282</v>
      </c>
    </row>
    <row r="455" spans="1:7">
      <c r="A455" s="102">
        <v>449</v>
      </c>
      <c r="B455" s="102">
        <f t="shared" ref="B455:B518" si="44">IF(B$4,POISSON($A455,B$3,FALSE),#N/A)</f>
        <v>5.6001474824937207E-292</v>
      </c>
      <c r="C455" s="102">
        <f t="shared" ref="C455:C518" si="45">IF(C$4,NORMDIST($A455,B$3,SQRT(B$3),FALSE),#N/A)</f>
        <v>0</v>
      </c>
      <c r="D455" s="102">
        <f t="shared" ref="D455:D518" si="46">IF(D$4,POISSON($A455,D$3,FALSE),#N/A)</f>
        <v>5.3224649242419445E-210</v>
      </c>
      <c r="E455" s="102">
        <f t="shared" si="42"/>
        <v>0</v>
      </c>
      <c r="F455" s="102">
        <f t="shared" ref="F455:F518" si="47">IF(F$4,POISSON($A455,F$3,FALSE),#N/A)</f>
        <v>5.778763585299086E-150</v>
      </c>
      <c r="G455" s="102">
        <f t="shared" si="43"/>
        <v>5.6285139093031069E-284</v>
      </c>
    </row>
    <row r="456" spans="1:7">
      <c r="A456" s="102">
        <v>450</v>
      </c>
      <c r="B456" s="102">
        <f t="shared" si="44"/>
        <v>5.1023565951610364E-293</v>
      </c>
      <c r="C456" s="102">
        <f t="shared" si="45"/>
        <v>0</v>
      </c>
      <c r="D456" s="102">
        <f t="shared" si="46"/>
        <v>7.8062818888878847E-211</v>
      </c>
      <c r="E456" s="102">
        <f t="shared" si="42"/>
        <v>0</v>
      </c>
      <c r="F456" s="102">
        <f t="shared" si="47"/>
        <v>1.2328028981971413E-150</v>
      </c>
      <c r="G456" s="102">
        <f t="shared" si="43"/>
        <v>1.4164289417510131E-285</v>
      </c>
    </row>
    <row r="457" spans="1:7">
      <c r="A457" s="102">
        <v>451</v>
      </c>
      <c r="B457" s="102">
        <f t="shared" si="44"/>
        <v>4.6385059956008675E-294</v>
      </c>
      <c r="C457" s="102">
        <f t="shared" si="45"/>
        <v>0</v>
      </c>
      <c r="D457" s="102">
        <f t="shared" si="46"/>
        <v>1.1423827154470544E-211</v>
      </c>
      <c r="E457" s="102">
        <f t="shared" si="42"/>
        <v>0</v>
      </c>
      <c r="F457" s="102">
        <f t="shared" si="47"/>
        <v>2.6241480759849635E-151</v>
      </c>
      <c r="G457" s="102">
        <f t="shared" si="43"/>
        <v>3.5275399395487575E-287</v>
      </c>
    </row>
    <row r="458" spans="1:7">
      <c r="A458" s="102">
        <v>452</v>
      </c>
      <c r="B458" s="102">
        <f t="shared" si="44"/>
        <v>4.2074943765407717E-295</v>
      </c>
      <c r="C458" s="102">
        <f t="shared" si="45"/>
        <v>0</v>
      </c>
      <c r="D458" s="102">
        <f t="shared" si="46"/>
        <v>1.6680809561836272E-212</v>
      </c>
      <c r="E458" s="102">
        <f t="shared" si="42"/>
        <v>0</v>
      </c>
      <c r="F458" s="102">
        <f t="shared" si="47"/>
        <v>5.5734118428003678E-152</v>
      </c>
      <c r="G458" s="102">
        <f t="shared" si="43"/>
        <v>8.6941111138589898E-289</v>
      </c>
    </row>
    <row r="459" spans="1:7">
      <c r="A459" s="102">
        <v>453</v>
      </c>
      <c r="B459" s="102">
        <f t="shared" si="44"/>
        <v>3.8081074931157761E-296</v>
      </c>
      <c r="C459" s="102">
        <f t="shared" si="45"/>
        <v>0</v>
      </c>
      <c r="D459" s="102">
        <f t="shared" si="46"/>
        <v>2.4303166249034709E-213</v>
      </c>
      <c r="E459" s="102">
        <f t="shared" si="42"/>
        <v>0</v>
      </c>
      <c r="F459" s="102">
        <f t="shared" si="47"/>
        <v>1.1811203905272286E-152</v>
      </c>
      <c r="G459" s="102">
        <f t="shared" si="43"/>
        <v>2.1205793705321618E-290</v>
      </c>
    </row>
    <row r="460" spans="1:7">
      <c r="A460" s="102">
        <v>454</v>
      </c>
      <c r="B460" s="102">
        <f t="shared" si="44"/>
        <v>3.4390398065593515E-297</v>
      </c>
      <c r="C460" s="102">
        <f t="shared" si="45"/>
        <v>0</v>
      </c>
      <c r="D460" s="102">
        <f t="shared" si="46"/>
        <v>3.5330594106525005E-214</v>
      </c>
      <c r="E460" s="102">
        <f t="shared" si="42"/>
        <v>0</v>
      </c>
      <c r="F460" s="102">
        <f t="shared" si="47"/>
        <v>2.4975232927445325E-153</v>
      </c>
      <c r="G460" s="102">
        <f t="shared" si="43"/>
        <v>5.1187035392111524E-292</v>
      </c>
    </row>
    <row r="461" spans="1:7">
      <c r="A461" s="102">
        <v>455</v>
      </c>
      <c r="B461" s="102">
        <f t="shared" si="44"/>
        <v>3.098914990525181E-298</v>
      </c>
      <c r="C461" s="102">
        <f t="shared" si="45"/>
        <v>0</v>
      </c>
      <c r="D461" s="102">
        <f t="shared" si="46"/>
        <v>5.1248773868809292E-215</v>
      </c>
      <c r="E461" s="102">
        <f t="shared" si="42"/>
        <v>0</v>
      </c>
      <c r="F461" s="102">
        <f t="shared" si="47"/>
        <v>5.2694996945818791E-154</v>
      </c>
      <c r="G461" s="102">
        <f t="shared" si="43"/>
        <v>1.2227608391716395E-293</v>
      </c>
    </row>
    <row r="462" spans="1:7">
      <c r="A462" s="102">
        <v>456</v>
      </c>
      <c r="B462" s="102">
        <f t="shared" si="44"/>
        <v>2.7863051449906368E-299</v>
      </c>
      <c r="C462" s="102">
        <f t="shared" si="45"/>
        <v>0</v>
      </c>
      <c r="D462" s="102">
        <f t="shared" si="46"/>
        <v>7.417585691537188E-216</v>
      </c>
      <c r="E462" s="102">
        <f t="shared" si="42"/>
        <v>0</v>
      </c>
      <c r="F462" s="102">
        <f t="shared" si="47"/>
        <v>1.1093683567541021E-154</v>
      </c>
      <c r="G462" s="102">
        <f t="shared" si="43"/>
        <v>2.8906743219587801E-295</v>
      </c>
    </row>
    <row r="463" spans="1:7">
      <c r="A463" s="102">
        <v>457</v>
      </c>
      <c r="B463" s="102">
        <f t="shared" si="44"/>
        <v>2.4997485983503602E-300</v>
      </c>
      <c r="C463" s="102">
        <f t="shared" si="45"/>
        <v>0</v>
      </c>
      <c r="D463" s="102">
        <f t="shared" si="46"/>
        <v>1.0712486994343334E-216</v>
      </c>
      <c r="E463" s="102">
        <f t="shared" si="42"/>
        <v>0</v>
      </c>
      <c r="F463" s="102">
        <f t="shared" si="47"/>
        <v>2.3304017997457719E-155</v>
      </c>
      <c r="G463" s="102">
        <f t="shared" si="43"/>
        <v>6.7628990857475957E-297</v>
      </c>
    </row>
    <row r="464" spans="1:7">
      <c r="A464" s="102">
        <v>458</v>
      </c>
      <c r="B464" s="102">
        <f t="shared" si="44"/>
        <v>2.2377662124969383E-301</v>
      </c>
      <c r="C464" s="102">
        <f t="shared" si="45"/>
        <v>0</v>
      </c>
      <c r="D464" s="102">
        <f t="shared" si="46"/>
        <v>1.5437208332459083E-217</v>
      </c>
      <c r="E464" s="102">
        <f t="shared" si="42"/>
        <v>0</v>
      </c>
      <c r="F464" s="102">
        <f t="shared" si="47"/>
        <v>4.8846849951008284E-156</v>
      </c>
      <c r="G464" s="102">
        <f t="shared" si="43"/>
        <v>1.5658232906057777E-298</v>
      </c>
    </row>
    <row r="465" spans="1:7">
      <c r="A465" s="102">
        <v>459</v>
      </c>
      <c r="B465" s="102">
        <f t="shared" si="44"/>
        <v>1.9988761375242074E-302</v>
      </c>
      <c r="C465" s="102">
        <f t="shared" si="45"/>
        <v>0</v>
      </c>
      <c r="D465" s="102">
        <f t="shared" si="46"/>
        <v>2.2197293027068429E-218</v>
      </c>
      <c r="E465" s="102">
        <f t="shared" si="42"/>
        <v>0</v>
      </c>
      <c r="F465" s="102">
        <f t="shared" si="47"/>
        <v>1.0216334630275758E-156</v>
      </c>
      <c r="G465" s="102">
        <f t="shared" si="43"/>
        <v>3.5878038317446816E-300</v>
      </c>
    </row>
    <row r="466" spans="1:7">
      <c r="A466" s="102">
        <v>460</v>
      </c>
      <c r="B466" s="102">
        <f t="shared" si="44"/>
        <v>1.7816069921408307E-303</v>
      </c>
      <c r="C466" s="102">
        <f t="shared" si="45"/>
        <v>0</v>
      </c>
      <c r="D466" s="102">
        <f t="shared" si="46"/>
        <v>3.1848289995358945E-219</v>
      </c>
      <c r="E466" s="102">
        <f t="shared" si="42"/>
        <v>0</v>
      </c>
      <c r="F466" s="102">
        <f t="shared" si="47"/>
        <v>2.1321046184924127E-157</v>
      </c>
      <c r="G466" s="102">
        <f t="shared" si="43"/>
        <v>8.1356213852695521E-302</v>
      </c>
    </row>
    <row r="467" spans="1:7">
      <c r="A467" s="102">
        <v>461</v>
      </c>
      <c r="B467" s="102">
        <f t="shared" si="44"/>
        <v>1.584509472403081E-304</v>
      </c>
      <c r="C467" s="102">
        <f t="shared" si="45"/>
        <v>0</v>
      </c>
      <c r="D467" s="102">
        <f t="shared" si="46"/>
        <v>4.5596250318732368E-220</v>
      </c>
      <c r="E467" s="102">
        <f t="shared" si="42"/>
        <v>0</v>
      </c>
      <c r="F467" s="102">
        <f t="shared" si="47"/>
        <v>4.4399575569472357E-158</v>
      </c>
      <c r="G467" s="102">
        <f t="shared" si="43"/>
        <v>1.8256976992293438E-303</v>
      </c>
    </row>
    <row r="468" spans="1:7">
      <c r="A468" s="102">
        <v>462</v>
      </c>
      <c r="B468" s="102">
        <f t="shared" si="44"/>
        <v>1.4061664149030782E-305</v>
      </c>
      <c r="C468" s="102">
        <f t="shared" si="45"/>
        <v>0</v>
      </c>
      <c r="D468" s="102">
        <f t="shared" si="46"/>
        <v>6.5137500455331554E-221</v>
      </c>
      <c r="E468" s="102">
        <f t="shared" si="42"/>
        <v>0</v>
      </c>
      <c r="F468" s="102">
        <f t="shared" si="47"/>
        <v>9.2258858326190017E-159</v>
      </c>
      <c r="G468" s="102">
        <f t="shared" si="43"/>
        <v>4.054554163789268E-305</v>
      </c>
    </row>
    <row r="469" spans="1:7">
      <c r="A469" s="102">
        <v>463</v>
      </c>
      <c r="B469" s="102">
        <f t="shared" si="44"/>
        <v>1.2452013609296493E-306</v>
      </c>
      <c r="C469" s="102">
        <f t="shared" si="45"/>
        <v>0</v>
      </c>
      <c r="D469" s="102">
        <f t="shared" si="46"/>
        <v>9.2852592441725652E-222</v>
      </c>
      <c r="E469" s="102">
        <f t="shared" si="42"/>
        <v>0</v>
      </c>
      <c r="F469" s="102">
        <f t="shared" si="47"/>
        <v>1.9129266521193569E-159</v>
      </c>
      <c r="G469" s="102">
        <f t="shared" si="43"/>
        <v>8.9111436310558661E-307</v>
      </c>
    </row>
    <row r="470" spans="1:7">
      <c r="A470" s="102">
        <v>464</v>
      </c>
      <c r="B470" s="102">
        <f t="shared" si="44"/>
        <v>1.1002856853041305E-307</v>
      </c>
      <c r="C470" s="102">
        <f t="shared" si="45"/>
        <v>0</v>
      </c>
      <c r="D470" s="102">
        <f t="shared" si="46"/>
        <v>1.3207480821452085E-222</v>
      </c>
      <c r="E470" s="102">
        <f t="shared" si="42"/>
        <v>0</v>
      </c>
      <c r="F470" s="102">
        <f t="shared" si="47"/>
        <v>3.957779280247478E-160</v>
      </c>
      <c r="G470" s="102">
        <f t="shared" si="43"/>
        <v>0</v>
      </c>
    </row>
    <row r="471" spans="1:7">
      <c r="A471" s="102">
        <v>465</v>
      </c>
      <c r="B471" s="102">
        <f t="shared" si="44"/>
        <v>0</v>
      </c>
      <c r="C471" s="102">
        <f t="shared" si="45"/>
        <v>0</v>
      </c>
      <c r="D471" s="102">
        <f t="shared" si="46"/>
        <v>1.8746101811092142E-223</v>
      </c>
      <c r="E471" s="102">
        <f t="shared" si="42"/>
        <v>0</v>
      </c>
      <c r="F471" s="102">
        <f t="shared" si="47"/>
        <v>8.1708991592204354E-161</v>
      </c>
      <c r="G471" s="102">
        <f t="shared" si="43"/>
        <v>0</v>
      </c>
    </row>
    <row r="472" spans="1:7">
      <c r="A472" s="102">
        <v>466</v>
      </c>
      <c r="B472" s="102">
        <f t="shared" si="44"/>
        <v>0</v>
      </c>
      <c r="C472" s="102">
        <f t="shared" si="45"/>
        <v>0</v>
      </c>
      <c r="D472" s="102">
        <f t="shared" si="46"/>
        <v>2.6550272951333881E-224</v>
      </c>
      <c r="E472" s="102">
        <f t="shared" si="42"/>
        <v>0</v>
      </c>
      <c r="F472" s="102">
        <f t="shared" si="47"/>
        <v>1.6832753632726713E-161</v>
      </c>
      <c r="G472" s="102">
        <f t="shared" si="43"/>
        <v>0</v>
      </c>
    </row>
    <row r="473" spans="1:7">
      <c r="A473" s="102">
        <v>467</v>
      </c>
      <c r="B473" s="102">
        <f t="shared" si="44"/>
        <v>0</v>
      </c>
      <c r="C473" s="102">
        <f t="shared" si="45"/>
        <v>0</v>
      </c>
      <c r="D473" s="102">
        <f t="shared" si="46"/>
        <v>3.752286969567293E-225</v>
      </c>
      <c r="E473" s="102">
        <f t="shared" si="42"/>
        <v>0</v>
      </c>
      <c r="F473" s="102">
        <f t="shared" si="47"/>
        <v>3.4602662713963521E-162</v>
      </c>
      <c r="G473" s="102">
        <f t="shared" si="43"/>
        <v>0</v>
      </c>
    </row>
    <row r="474" spans="1:7">
      <c r="A474" s="102">
        <v>468</v>
      </c>
      <c r="B474" s="102">
        <f t="shared" si="44"/>
        <v>0</v>
      </c>
      <c r="C474" s="102">
        <f t="shared" si="45"/>
        <v>0</v>
      </c>
      <c r="D474" s="102">
        <f t="shared" si="46"/>
        <v>5.2916867519538704E-226</v>
      </c>
      <c r="E474" s="102">
        <f t="shared" si="42"/>
        <v>0</v>
      </c>
      <c r="F474" s="102">
        <f t="shared" si="47"/>
        <v>7.0979820951710821E-163</v>
      </c>
      <c r="G474" s="102">
        <f t="shared" si="43"/>
        <v>0</v>
      </c>
    </row>
    <row r="475" spans="1:7">
      <c r="A475" s="102">
        <v>469</v>
      </c>
      <c r="B475" s="102">
        <f t="shared" si="44"/>
        <v>0</v>
      </c>
      <c r="C475" s="102">
        <f t="shared" si="45"/>
        <v>0</v>
      </c>
      <c r="D475" s="102">
        <f t="shared" si="46"/>
        <v>7.4467233609599156E-227</v>
      </c>
      <c r="E475" s="102">
        <f t="shared" si="42"/>
        <v>0</v>
      </c>
      <c r="F475" s="102">
        <f t="shared" si="47"/>
        <v>1.4528918574337375E-163</v>
      </c>
      <c r="G475" s="102">
        <f t="shared" si="43"/>
        <v>0</v>
      </c>
    </row>
    <row r="476" spans="1:7">
      <c r="A476" s="102">
        <v>470</v>
      </c>
      <c r="B476" s="102">
        <f t="shared" si="44"/>
        <v>0</v>
      </c>
      <c r="C476" s="102">
        <f t="shared" si="45"/>
        <v>0</v>
      </c>
      <c r="D476" s="102">
        <f t="shared" si="46"/>
        <v>1.0457100889857843E-227</v>
      </c>
      <c r="E476" s="102">
        <f t="shared" si="42"/>
        <v>0</v>
      </c>
      <c r="F476" s="102">
        <f t="shared" si="47"/>
        <v>2.9676089002902613E-164</v>
      </c>
      <c r="G476" s="102">
        <f t="shared" si="43"/>
        <v>0</v>
      </c>
    </row>
    <row r="477" spans="1:7">
      <c r="A477" s="102">
        <v>471</v>
      </c>
      <c r="B477" s="102">
        <f t="shared" si="44"/>
        <v>0</v>
      </c>
      <c r="C477" s="102">
        <f t="shared" si="45"/>
        <v>0</v>
      </c>
      <c r="D477" s="102">
        <f t="shared" si="46"/>
        <v>1.4653262393430905E-228</v>
      </c>
      <c r="E477" s="102">
        <f t="shared" si="42"/>
        <v>0</v>
      </c>
      <c r="F477" s="102">
        <f t="shared" si="47"/>
        <v>6.0486296056865248E-165</v>
      </c>
      <c r="G477" s="102">
        <f t="shared" si="43"/>
        <v>0</v>
      </c>
    </row>
    <row r="478" spans="1:7">
      <c r="A478" s="102">
        <v>472</v>
      </c>
      <c r="B478" s="102">
        <f t="shared" si="44"/>
        <v>0</v>
      </c>
      <c r="C478" s="102">
        <f t="shared" si="45"/>
        <v>0</v>
      </c>
      <c r="D478" s="102">
        <f t="shared" si="46"/>
        <v>2.0489731312848342E-229</v>
      </c>
      <c r="E478" s="102">
        <f t="shared" si="42"/>
        <v>0</v>
      </c>
      <c r="F478" s="102">
        <f t="shared" si="47"/>
        <v>1.2302297503092468E-165</v>
      </c>
      <c r="G478" s="102">
        <f t="shared" si="43"/>
        <v>0</v>
      </c>
    </row>
    <row r="479" spans="1:7">
      <c r="A479" s="102">
        <v>473</v>
      </c>
      <c r="B479" s="102">
        <f t="shared" si="44"/>
        <v>0</v>
      </c>
      <c r="C479" s="102">
        <f t="shared" si="45"/>
        <v>0</v>
      </c>
      <c r="D479" s="102">
        <f t="shared" si="46"/>
        <v>2.8590322762112595E-230</v>
      </c>
      <c r="E479" s="102">
        <f t="shared" si="42"/>
        <v>0</v>
      </c>
      <c r="F479" s="102">
        <f t="shared" si="47"/>
        <v>2.4968722205009217E-166</v>
      </c>
      <c r="G479" s="102">
        <f t="shared" si="43"/>
        <v>0</v>
      </c>
    </row>
    <row r="480" spans="1:7">
      <c r="A480" s="102">
        <v>474</v>
      </c>
      <c r="B480" s="102">
        <f t="shared" si="44"/>
        <v>0</v>
      </c>
      <c r="C480" s="102">
        <f t="shared" si="45"/>
        <v>0</v>
      </c>
      <c r="D480" s="102">
        <f t="shared" si="46"/>
        <v>3.9809310175097253E-231</v>
      </c>
      <c r="E480" s="102">
        <f t="shared" si="42"/>
        <v>0</v>
      </c>
      <c r="F480" s="102">
        <f t="shared" si="47"/>
        <v>5.0569563959507705E-167</v>
      </c>
      <c r="G480" s="102">
        <f t="shared" si="43"/>
        <v>0</v>
      </c>
    </row>
    <row r="481" spans="1:7">
      <c r="A481" s="102">
        <v>475</v>
      </c>
      <c r="B481" s="102">
        <f t="shared" si="44"/>
        <v>0</v>
      </c>
      <c r="C481" s="102">
        <f t="shared" si="45"/>
        <v>0</v>
      </c>
      <c r="D481" s="102">
        <f t="shared" si="46"/>
        <v>5.5313988874874104E-232</v>
      </c>
      <c r="E481" s="102">
        <f t="shared" si="42"/>
        <v>0</v>
      </c>
      <c r="F481" s="102">
        <f t="shared" si="47"/>
        <v>1.0220375031816528E-167</v>
      </c>
      <c r="G481" s="102">
        <f t="shared" si="43"/>
        <v>0</v>
      </c>
    </row>
    <row r="482" spans="1:7">
      <c r="A482" s="102">
        <v>476</v>
      </c>
      <c r="B482" s="102">
        <f t="shared" si="44"/>
        <v>0</v>
      </c>
      <c r="C482" s="102">
        <f t="shared" si="45"/>
        <v>0</v>
      </c>
      <c r="D482" s="102">
        <f t="shared" si="46"/>
        <v>7.6695866927343771E-233</v>
      </c>
      <c r="E482" s="102">
        <f t="shared" si="42"/>
        <v>0</v>
      </c>
      <c r="F482" s="102">
        <f t="shared" si="47"/>
        <v>2.0612521072572445E-168</v>
      </c>
      <c r="G482" s="102">
        <f t="shared" si="43"/>
        <v>0</v>
      </c>
    </row>
    <row r="483" spans="1:7">
      <c r="A483" s="102">
        <v>477</v>
      </c>
      <c r="B483" s="102">
        <f t="shared" si="44"/>
        <v>0</v>
      </c>
      <c r="C483" s="102">
        <f t="shared" si="45"/>
        <v>0</v>
      </c>
      <c r="D483" s="102">
        <f t="shared" si="46"/>
        <v>1.0612006744663147E-233</v>
      </c>
      <c r="E483" s="102">
        <f t="shared" si="42"/>
        <v>0</v>
      </c>
      <c r="F483" s="102">
        <f t="shared" si="47"/>
        <v>4.1484319139767133E-169</v>
      </c>
      <c r="G483" s="102">
        <f t="shared" si="43"/>
        <v>0</v>
      </c>
    </row>
    <row r="484" spans="1:7">
      <c r="A484" s="102">
        <v>478</v>
      </c>
      <c r="B484" s="102">
        <f t="shared" si="44"/>
        <v>0</v>
      </c>
      <c r="C484" s="102">
        <f t="shared" si="45"/>
        <v>0</v>
      </c>
      <c r="D484" s="102">
        <f t="shared" si="46"/>
        <v>1.4652561613970697E-234</v>
      </c>
      <c r="E484" s="102">
        <f t="shared" si="42"/>
        <v>0</v>
      </c>
      <c r="F484" s="102">
        <f t="shared" si="47"/>
        <v>8.3315787393662806E-170</v>
      </c>
      <c r="G484" s="102">
        <f t="shared" si="43"/>
        <v>0</v>
      </c>
    </row>
    <row r="485" spans="1:7">
      <c r="A485" s="102">
        <v>479</v>
      </c>
      <c r="B485" s="102">
        <f t="shared" si="44"/>
        <v>0</v>
      </c>
      <c r="C485" s="102">
        <f t="shared" si="45"/>
        <v>0</v>
      </c>
      <c r="D485" s="102">
        <f t="shared" si="46"/>
        <v>2.0189333330312444E-235</v>
      </c>
      <c r="E485" s="102">
        <f t="shared" si="42"/>
        <v>0</v>
      </c>
      <c r="F485" s="102">
        <f t="shared" si="47"/>
        <v>1.6697944863866473E-170</v>
      </c>
      <c r="G485" s="102">
        <f t="shared" si="43"/>
        <v>0</v>
      </c>
    </row>
    <row r="486" spans="1:7">
      <c r="A486" s="102">
        <v>480</v>
      </c>
      <c r="B486" s="102">
        <f t="shared" si="44"/>
        <v>0</v>
      </c>
      <c r="C486" s="102">
        <f t="shared" si="45"/>
        <v>0</v>
      </c>
      <c r="D486" s="102">
        <f t="shared" si="46"/>
        <v>2.7760333329184398E-236</v>
      </c>
      <c r="E486" s="102">
        <f t="shared" si="42"/>
        <v>0</v>
      </c>
      <c r="F486" s="102">
        <f t="shared" si="47"/>
        <v>3.3395889727736286E-171</v>
      </c>
      <c r="G486" s="102">
        <f t="shared" si="43"/>
        <v>0</v>
      </c>
    </row>
    <row r="487" spans="1:7">
      <c r="A487" s="102">
        <v>481</v>
      </c>
      <c r="B487" s="102">
        <f t="shared" si="44"/>
        <v>0</v>
      </c>
      <c r="C487" s="102">
        <f t="shared" si="45"/>
        <v>0</v>
      </c>
      <c r="D487" s="102">
        <f t="shared" si="46"/>
        <v>3.8091101865404599E-237</v>
      </c>
      <c r="E487" s="102">
        <f t="shared" si="42"/>
        <v>0</v>
      </c>
      <c r="F487" s="102">
        <f t="shared" si="47"/>
        <v>6.6652919207123316E-172</v>
      </c>
      <c r="G487" s="102">
        <f t="shared" si="43"/>
        <v>0</v>
      </c>
    </row>
    <row r="488" spans="1:7">
      <c r="A488" s="102">
        <v>482</v>
      </c>
      <c r="B488" s="102">
        <f t="shared" si="44"/>
        <v>0</v>
      </c>
      <c r="C488" s="102">
        <f t="shared" si="45"/>
        <v>0</v>
      </c>
      <c r="D488" s="102">
        <f t="shared" si="46"/>
        <v>5.21579403136273E-238</v>
      </c>
      <c r="E488" s="102">
        <f t="shared" si="42"/>
        <v>0</v>
      </c>
      <c r="F488" s="102">
        <f t="shared" si="47"/>
        <v>1.327527021552637E-172</v>
      </c>
      <c r="G488" s="102">
        <f t="shared" si="43"/>
        <v>0</v>
      </c>
    </row>
    <row r="489" spans="1:7">
      <c r="A489" s="102">
        <v>483</v>
      </c>
      <c r="B489" s="102">
        <f t="shared" si="44"/>
        <v>0</v>
      </c>
      <c r="C489" s="102">
        <f t="shared" si="45"/>
        <v>0</v>
      </c>
      <c r="D489" s="102">
        <f t="shared" si="46"/>
        <v>7.1271719683223503E-239</v>
      </c>
      <c r="E489" s="102">
        <f t="shared" si="42"/>
        <v>0</v>
      </c>
      <c r="F489" s="102">
        <f t="shared" si="47"/>
        <v>2.6385630242041822E-173</v>
      </c>
      <c r="G489" s="102">
        <f t="shared" si="43"/>
        <v>0</v>
      </c>
    </row>
    <row r="490" spans="1:7">
      <c r="A490" s="102">
        <v>484</v>
      </c>
      <c r="B490" s="102">
        <f t="shared" si="44"/>
        <v>0</v>
      </c>
      <c r="C490" s="102">
        <f t="shared" si="45"/>
        <v>0</v>
      </c>
      <c r="D490" s="102">
        <f t="shared" si="46"/>
        <v>9.7188708658927807E-240</v>
      </c>
      <c r="E490" s="102">
        <f t="shared" si="42"/>
        <v>0</v>
      </c>
      <c r="F490" s="102">
        <f t="shared" si="47"/>
        <v>5.233513436437247E-174</v>
      </c>
      <c r="G490" s="102">
        <f t="shared" si="43"/>
        <v>0</v>
      </c>
    </row>
    <row r="491" spans="1:7">
      <c r="A491" s="102">
        <v>485</v>
      </c>
      <c r="B491" s="102">
        <f t="shared" si="44"/>
        <v>0</v>
      </c>
      <c r="C491" s="102">
        <f t="shared" si="45"/>
        <v>0</v>
      </c>
      <c r="D491" s="102">
        <f t="shared" si="46"/>
        <v>1.322567994121454E-240</v>
      </c>
      <c r="E491" s="102">
        <f t="shared" si="42"/>
        <v>0</v>
      </c>
      <c r="F491" s="102">
        <f t="shared" si="47"/>
        <v>1.0359119379340424E-174</v>
      </c>
      <c r="G491" s="102">
        <f t="shared" si="43"/>
        <v>0</v>
      </c>
    </row>
    <row r="492" spans="1:7">
      <c r="A492" s="102">
        <v>486</v>
      </c>
      <c r="B492" s="102">
        <f t="shared" si="44"/>
        <v>0</v>
      </c>
      <c r="C492" s="102">
        <f t="shared" si="45"/>
        <v>0</v>
      </c>
      <c r="D492" s="102">
        <f t="shared" si="46"/>
        <v>1.796079992016792E-241</v>
      </c>
      <c r="E492" s="102">
        <f t="shared" si="42"/>
        <v>0</v>
      </c>
      <c r="F492" s="102">
        <f t="shared" si="47"/>
        <v>2.0462458033265905E-175</v>
      </c>
      <c r="G492" s="102">
        <f t="shared" si="43"/>
        <v>0</v>
      </c>
    </row>
    <row r="493" spans="1:7">
      <c r="A493" s="102">
        <v>487</v>
      </c>
      <c r="B493" s="102">
        <f t="shared" si="44"/>
        <v>0</v>
      </c>
      <c r="C493" s="102">
        <f t="shared" si="45"/>
        <v>0</v>
      </c>
      <c r="D493" s="102">
        <f t="shared" si="46"/>
        <v>2.4341125148482693E-242</v>
      </c>
      <c r="E493" s="102">
        <f t="shared" si="42"/>
        <v>0</v>
      </c>
      <c r="F493" s="102">
        <f t="shared" si="47"/>
        <v>4.0336672919782854E-176</v>
      </c>
      <c r="G493" s="102">
        <f t="shared" si="43"/>
        <v>0</v>
      </c>
    </row>
    <row r="494" spans="1:7">
      <c r="A494" s="102">
        <v>488</v>
      </c>
      <c r="B494" s="102">
        <f t="shared" si="44"/>
        <v>0</v>
      </c>
      <c r="C494" s="102">
        <f t="shared" si="45"/>
        <v>0</v>
      </c>
      <c r="D494" s="102">
        <f t="shared" si="46"/>
        <v>3.2920374176230013E-243</v>
      </c>
      <c r="E494" s="102">
        <f t="shared" si="42"/>
        <v>0</v>
      </c>
      <c r="F494" s="102">
        <f t="shared" si="47"/>
        <v>7.9350831973354802E-177</v>
      </c>
      <c r="G494" s="102">
        <f t="shared" si="43"/>
        <v>0</v>
      </c>
    </row>
    <row r="495" spans="1:7">
      <c r="A495" s="102">
        <v>489</v>
      </c>
      <c r="B495" s="102">
        <f t="shared" si="44"/>
        <v>0</v>
      </c>
      <c r="C495" s="102">
        <f t="shared" si="45"/>
        <v>0</v>
      </c>
      <c r="D495" s="102">
        <f t="shared" si="46"/>
        <v>4.4432406863611797E-244</v>
      </c>
      <c r="E495" s="102">
        <f t="shared" si="42"/>
        <v>0</v>
      </c>
      <c r="F495" s="102">
        <f t="shared" si="47"/>
        <v>1.5578077442619285E-177</v>
      </c>
      <c r="G495" s="102">
        <f t="shared" si="43"/>
        <v>0</v>
      </c>
    </row>
    <row r="496" spans="1:7">
      <c r="A496" s="102">
        <v>490</v>
      </c>
      <c r="B496" s="102">
        <f t="shared" si="44"/>
        <v>0</v>
      </c>
      <c r="C496" s="102">
        <f t="shared" si="45"/>
        <v>0</v>
      </c>
      <c r="D496" s="102">
        <f t="shared" si="46"/>
        <v>5.98477316938557E-245</v>
      </c>
      <c r="E496" s="102">
        <f t="shared" si="42"/>
        <v>0</v>
      </c>
      <c r="F496" s="102">
        <f t="shared" si="47"/>
        <v>3.052031498962324E-178</v>
      </c>
      <c r="G496" s="102">
        <f t="shared" si="43"/>
        <v>0</v>
      </c>
    </row>
    <row r="497" spans="1:7">
      <c r="A497" s="102">
        <v>491</v>
      </c>
      <c r="B497" s="102">
        <f t="shared" si="44"/>
        <v>0</v>
      </c>
      <c r="C497" s="102">
        <f t="shared" si="45"/>
        <v>0</v>
      </c>
      <c r="D497" s="102">
        <f t="shared" si="46"/>
        <v>8.0447052786028818E-246</v>
      </c>
      <c r="E497" s="102">
        <f t="shared" si="42"/>
        <v>0</v>
      </c>
      <c r="F497" s="102">
        <f t="shared" si="47"/>
        <v>5.9673120957310427E-179</v>
      </c>
      <c r="G497" s="102">
        <f t="shared" si="43"/>
        <v>0</v>
      </c>
    </row>
    <row r="498" spans="1:7">
      <c r="A498" s="102">
        <v>492</v>
      </c>
      <c r="B498" s="102">
        <f t="shared" si="44"/>
        <v>0</v>
      </c>
      <c r="C498" s="102">
        <f t="shared" si="45"/>
        <v>0</v>
      </c>
      <c r="D498" s="102">
        <f t="shared" si="46"/>
        <v>1.0791677812760767E-246</v>
      </c>
      <c r="E498" s="102">
        <f t="shared" si="42"/>
        <v>0</v>
      </c>
      <c r="F498" s="102">
        <f t="shared" si="47"/>
        <v>1.1643535796547075E-179</v>
      </c>
      <c r="G498" s="102">
        <f t="shared" si="43"/>
        <v>0</v>
      </c>
    </row>
    <row r="499" spans="1:7">
      <c r="A499" s="102">
        <v>493</v>
      </c>
      <c r="B499" s="102">
        <f t="shared" si="44"/>
        <v>0</v>
      </c>
      <c r="C499" s="102">
        <f t="shared" si="45"/>
        <v>0</v>
      </c>
      <c r="D499" s="102">
        <f t="shared" si="46"/>
        <v>1.4447276585034524E-247</v>
      </c>
      <c r="E499" s="102">
        <f t="shared" si="42"/>
        <v>0</v>
      </c>
      <c r="F499" s="102">
        <f t="shared" si="47"/>
        <v>2.2673010881716333E-180</v>
      </c>
      <c r="G499" s="102">
        <f t="shared" si="43"/>
        <v>0</v>
      </c>
    </row>
    <row r="500" spans="1:7">
      <c r="A500" s="102">
        <v>494</v>
      </c>
      <c r="B500" s="102">
        <f t="shared" si="44"/>
        <v>0</v>
      </c>
      <c r="C500" s="102">
        <f t="shared" si="45"/>
        <v>0</v>
      </c>
      <c r="D500" s="102">
        <f t="shared" si="46"/>
        <v>1.9302029445595939E-248</v>
      </c>
      <c r="E500" s="102">
        <f t="shared" si="42"/>
        <v>0</v>
      </c>
      <c r="F500" s="102">
        <f t="shared" si="47"/>
        <v>4.4060911834913558E-181</v>
      </c>
      <c r="G500" s="102">
        <f t="shared" si="43"/>
        <v>0</v>
      </c>
    </row>
    <row r="501" spans="1:7">
      <c r="A501" s="102">
        <v>495</v>
      </c>
      <c r="B501" s="102">
        <f t="shared" si="44"/>
        <v>0</v>
      </c>
      <c r="C501" s="102">
        <f t="shared" si="45"/>
        <v>0</v>
      </c>
      <c r="D501" s="102">
        <f t="shared" si="46"/>
        <v>2.5736039260792115E-249</v>
      </c>
      <c r="E501" s="102">
        <f t="shared" si="42"/>
        <v>0</v>
      </c>
      <c r="F501" s="102">
        <f t="shared" si="47"/>
        <v>8.5451465376807066E-182</v>
      </c>
      <c r="G501" s="102">
        <f t="shared" si="43"/>
        <v>0</v>
      </c>
    </row>
    <row r="502" spans="1:7">
      <c r="A502" s="102">
        <v>496</v>
      </c>
      <c r="B502" s="102">
        <f t="shared" si="44"/>
        <v>0</v>
      </c>
      <c r="C502" s="102">
        <f t="shared" si="45"/>
        <v>0</v>
      </c>
      <c r="D502" s="102">
        <f t="shared" si="46"/>
        <v>3.4245536113153959E-250</v>
      </c>
      <c r="E502" s="102">
        <f t="shared" si="42"/>
        <v>0</v>
      </c>
      <c r="F502" s="102">
        <f t="shared" si="47"/>
        <v>1.653899329873624E-182</v>
      </c>
      <c r="G502" s="102">
        <f t="shared" si="43"/>
        <v>0</v>
      </c>
    </row>
    <row r="503" spans="1:7">
      <c r="A503" s="102">
        <v>497</v>
      </c>
      <c r="B503" s="102">
        <f t="shared" si="44"/>
        <v>0</v>
      </c>
      <c r="C503" s="102">
        <f t="shared" si="45"/>
        <v>0</v>
      </c>
      <c r="D503" s="102">
        <f t="shared" si="46"/>
        <v>4.5476969486274254E-251</v>
      </c>
      <c r="E503" s="102">
        <f t="shared" si="42"/>
        <v>0</v>
      </c>
      <c r="F503" s="102">
        <f t="shared" si="47"/>
        <v>3.194654641204612E-183</v>
      </c>
      <c r="G503" s="102">
        <f t="shared" si="43"/>
        <v>0</v>
      </c>
    </row>
    <row r="504" spans="1:7">
      <c r="A504" s="102">
        <v>498</v>
      </c>
      <c r="B504" s="102">
        <f t="shared" si="44"/>
        <v>0</v>
      </c>
      <c r="C504" s="102">
        <f t="shared" si="45"/>
        <v>0</v>
      </c>
      <c r="D504" s="102">
        <f t="shared" si="46"/>
        <v>6.0270682451685899E-252</v>
      </c>
      <c r="E504" s="102">
        <f t="shared" si="42"/>
        <v>0</v>
      </c>
      <c r="F504" s="102">
        <f t="shared" si="47"/>
        <v>6.1583703926831984E-184</v>
      </c>
      <c r="G504" s="102">
        <f t="shared" si="43"/>
        <v>0</v>
      </c>
    </row>
    <row r="505" spans="1:7">
      <c r="A505" s="102">
        <v>499</v>
      </c>
      <c r="B505" s="102">
        <f t="shared" si="44"/>
        <v>0</v>
      </c>
      <c r="C505" s="102">
        <f t="shared" si="45"/>
        <v>0</v>
      </c>
      <c r="D505" s="102">
        <f t="shared" si="46"/>
        <v>7.9716734304840643E-253</v>
      </c>
      <c r="E505" s="102">
        <f t="shared" si="42"/>
        <v>0</v>
      </c>
      <c r="F505" s="102">
        <f t="shared" si="47"/>
        <v>1.1847766687325692E-184</v>
      </c>
      <c r="G505" s="102">
        <f t="shared" si="43"/>
        <v>0</v>
      </c>
    </row>
    <row r="506" spans="1:7">
      <c r="A506" s="102">
        <v>500</v>
      </c>
      <c r="B506" s="102">
        <f t="shared" si="44"/>
        <v>0</v>
      </c>
      <c r="C506" s="102">
        <f t="shared" si="45"/>
        <v>0</v>
      </c>
      <c r="D506" s="102">
        <f t="shared" si="46"/>
        <v>1.0522608928239557E-253</v>
      </c>
      <c r="E506" s="102">
        <f t="shared" si="42"/>
        <v>0</v>
      </c>
      <c r="F506" s="102">
        <f t="shared" si="47"/>
        <v>2.2747712039667539E-185</v>
      </c>
      <c r="G506" s="102">
        <f t="shared" si="43"/>
        <v>0</v>
      </c>
    </row>
    <row r="507" spans="1:7">
      <c r="A507" s="102">
        <v>501</v>
      </c>
      <c r="B507" s="102">
        <f t="shared" si="44"/>
        <v>0</v>
      </c>
      <c r="C507" s="102">
        <f t="shared" si="45"/>
        <v>0</v>
      </c>
      <c r="D507" s="102">
        <f t="shared" si="46"/>
        <v>1.3862119546182607E-254</v>
      </c>
      <c r="E507" s="102">
        <f t="shared" si="42"/>
        <v>0</v>
      </c>
      <c r="F507" s="102">
        <f t="shared" si="47"/>
        <v>4.358843025565322E-186</v>
      </c>
      <c r="G507" s="102">
        <f t="shared" si="43"/>
        <v>0</v>
      </c>
    </row>
    <row r="508" spans="1:7">
      <c r="A508" s="102">
        <v>502</v>
      </c>
      <c r="B508" s="102">
        <f t="shared" si="44"/>
        <v>0</v>
      </c>
      <c r="C508" s="102">
        <f t="shared" si="45"/>
        <v>0</v>
      </c>
      <c r="D508" s="102">
        <f t="shared" si="46"/>
        <v>1.822509741131776E-255</v>
      </c>
      <c r="E508" s="102">
        <f t="shared" si="42"/>
        <v>0</v>
      </c>
      <c r="F508" s="102">
        <f t="shared" si="47"/>
        <v>8.3356360648249943E-187</v>
      </c>
      <c r="G508" s="102">
        <f t="shared" si="43"/>
        <v>0</v>
      </c>
    </row>
    <row r="509" spans="1:7">
      <c r="A509" s="102">
        <v>503</v>
      </c>
      <c r="B509" s="102">
        <f t="shared" si="44"/>
        <v>0</v>
      </c>
      <c r="C509" s="102">
        <f t="shared" si="45"/>
        <v>0</v>
      </c>
      <c r="D509" s="102">
        <f t="shared" si="46"/>
        <v>2.391364670272262E-256</v>
      </c>
      <c r="E509" s="102">
        <f t="shared" si="42"/>
        <v>0</v>
      </c>
      <c r="F509" s="102">
        <f t="shared" si="47"/>
        <v>1.5908967439825373E-187</v>
      </c>
      <c r="G509" s="102">
        <f t="shared" si="43"/>
        <v>0</v>
      </c>
    </row>
    <row r="510" spans="1:7">
      <c r="A510" s="102">
        <v>504</v>
      </c>
      <c r="B510" s="102">
        <f t="shared" si="44"/>
        <v>0</v>
      </c>
      <c r="C510" s="102">
        <f t="shared" si="45"/>
        <v>0</v>
      </c>
      <c r="D510" s="102">
        <f t="shared" si="46"/>
        <v>3.1315489729750567E-257</v>
      </c>
      <c r="E510" s="102">
        <f t="shared" si="42"/>
        <v>0</v>
      </c>
      <c r="F510" s="102">
        <f t="shared" si="47"/>
        <v>3.0302795123478233E-188</v>
      </c>
      <c r="G510" s="102">
        <f t="shared" si="43"/>
        <v>0</v>
      </c>
    </row>
    <row r="511" spans="1:7">
      <c r="A511" s="102">
        <v>505</v>
      </c>
      <c r="B511" s="102">
        <f t="shared" si="44"/>
        <v>0</v>
      </c>
      <c r="C511" s="102">
        <f t="shared" si="45"/>
        <v>0</v>
      </c>
      <c r="D511" s="102">
        <f t="shared" si="46"/>
        <v>4.0927174696317087E-258</v>
      </c>
      <c r="E511" s="102">
        <f t="shared" si="42"/>
        <v>0</v>
      </c>
      <c r="F511" s="102">
        <f t="shared" si="47"/>
        <v>5.7605313502053593E-189</v>
      </c>
      <c r="G511" s="102">
        <f t="shared" si="43"/>
        <v>0</v>
      </c>
    </row>
    <row r="512" spans="1:7">
      <c r="A512" s="102">
        <v>506</v>
      </c>
      <c r="B512" s="102">
        <f t="shared" si="44"/>
        <v>0</v>
      </c>
      <c r="C512" s="102">
        <f t="shared" si="45"/>
        <v>0</v>
      </c>
      <c r="D512" s="102">
        <f t="shared" si="46"/>
        <v>5.338327134301044E-259</v>
      </c>
      <c r="E512" s="102">
        <f t="shared" si="42"/>
        <v>0</v>
      </c>
      <c r="F512" s="102">
        <f t="shared" si="47"/>
        <v>1.0929071336359746E-189</v>
      </c>
      <c r="G512" s="102">
        <f t="shared" si="43"/>
        <v>0</v>
      </c>
    </row>
    <row r="513" spans="1:7">
      <c r="A513" s="102">
        <v>507</v>
      </c>
      <c r="B513" s="102">
        <f t="shared" si="44"/>
        <v>0</v>
      </c>
      <c r="C513" s="102">
        <f t="shared" si="45"/>
        <v>0</v>
      </c>
      <c r="D513" s="102">
        <f t="shared" si="46"/>
        <v>6.9493015949493975E-260</v>
      </c>
      <c r="E513" s="102">
        <f t="shared" si="42"/>
        <v>0</v>
      </c>
      <c r="F513" s="102">
        <f t="shared" si="47"/>
        <v>2.069409957180308E-190</v>
      </c>
      <c r="G513" s="102">
        <f t="shared" si="43"/>
        <v>0</v>
      </c>
    </row>
    <row r="514" spans="1:7">
      <c r="A514" s="102">
        <v>508</v>
      </c>
      <c r="B514" s="102">
        <f t="shared" si="44"/>
        <v>0</v>
      </c>
      <c r="C514" s="102">
        <f t="shared" si="45"/>
        <v>0</v>
      </c>
      <c r="D514" s="102">
        <f t="shared" si="46"/>
        <v>9.0286201824130492E-261</v>
      </c>
      <c r="E514" s="102">
        <f t="shared" si="42"/>
        <v>0</v>
      </c>
      <c r="F514" s="102">
        <f t="shared" si="47"/>
        <v>3.9106959820729686E-191</v>
      </c>
      <c r="G514" s="102">
        <f t="shared" si="43"/>
        <v>0</v>
      </c>
    </row>
    <row r="515" spans="1:7">
      <c r="A515" s="102">
        <v>509</v>
      </c>
      <c r="B515" s="102">
        <f t="shared" si="44"/>
        <v>0</v>
      </c>
      <c r="C515" s="102">
        <f t="shared" si="45"/>
        <v>0</v>
      </c>
      <c r="D515" s="102">
        <f t="shared" si="46"/>
        <v>1.1707051710004487E-261</v>
      </c>
      <c r="E515" s="102">
        <f t="shared" si="42"/>
        <v>0</v>
      </c>
      <c r="F515" s="102">
        <f t="shared" si="47"/>
        <v>7.3757723826928044E-192</v>
      </c>
      <c r="G515" s="102">
        <f t="shared" si="43"/>
        <v>0</v>
      </c>
    </row>
    <row r="516" spans="1:7">
      <c r="A516" s="102">
        <v>510</v>
      </c>
      <c r="B516" s="102">
        <f t="shared" si="44"/>
        <v>0</v>
      </c>
      <c r="C516" s="102">
        <f t="shared" si="45"/>
        <v>0</v>
      </c>
      <c r="D516" s="102">
        <f t="shared" si="46"/>
        <v>1.5150302212950104E-262</v>
      </c>
      <c r="E516" s="102">
        <f t="shared" si="42"/>
        <v>0</v>
      </c>
      <c r="F516" s="102">
        <f t="shared" si="47"/>
        <v>1.38838068380071E-192</v>
      </c>
      <c r="G516" s="102">
        <f t="shared" si="43"/>
        <v>0</v>
      </c>
    </row>
    <row r="517" spans="1:7">
      <c r="A517" s="102">
        <v>511</v>
      </c>
      <c r="B517" s="102">
        <f t="shared" si="44"/>
        <v>0</v>
      </c>
      <c r="C517" s="102">
        <f t="shared" si="45"/>
        <v>0</v>
      </c>
      <c r="D517" s="102">
        <f t="shared" si="46"/>
        <v>1.9567905010855819E-263</v>
      </c>
      <c r="E517" s="102">
        <f t="shared" si="42"/>
        <v>0</v>
      </c>
      <c r="F517" s="102">
        <f t="shared" si="47"/>
        <v>2.6083081339504788E-193</v>
      </c>
      <c r="G517" s="102">
        <f t="shared" si="43"/>
        <v>0</v>
      </c>
    </row>
    <row r="518" spans="1:7">
      <c r="A518" s="102">
        <v>512</v>
      </c>
      <c r="B518" s="102">
        <f t="shared" si="44"/>
        <v>0</v>
      </c>
      <c r="C518" s="102">
        <f t="shared" si="45"/>
        <v>0</v>
      </c>
      <c r="D518" s="102">
        <f t="shared" si="46"/>
        <v>2.5224252553057368E-264</v>
      </c>
      <c r="E518" s="102">
        <f t="shared" ref="E518:E581" si="48">IF(E$4,NORMDIST($A518,D$3,SQRT(D$3),FALSE),#N/A)</f>
        <v>0</v>
      </c>
      <c r="F518" s="102">
        <f t="shared" si="47"/>
        <v>4.8905777511572713E-194</v>
      </c>
      <c r="G518" s="102">
        <f t="shared" ref="G518:G581" si="49">IF(G$4,NORMDIST($A518,F$3,SQRT(F$3),FALSE),#N/A)</f>
        <v>0</v>
      </c>
    </row>
    <row r="519" spans="1:7">
      <c r="A519" s="102">
        <v>513</v>
      </c>
      <c r="B519" s="102">
        <f t="shared" ref="B519:B582" si="50">IF(B$4,POISSON($A519,B$3,FALSE),#N/A)</f>
        <v>0</v>
      </c>
      <c r="C519" s="102">
        <f t="shared" ref="C519:C582" si="51">IF(C$4,NORMDIST($A519,B$3,SQRT(B$3),FALSE),#N/A)</f>
        <v>0</v>
      </c>
      <c r="D519" s="102">
        <f t="shared" ref="D519:D582" si="52">IF(D$4,POISSON($A519,D$3,FALSE),#N/A)</f>
        <v>3.2452254746626251E-265</v>
      </c>
      <c r="E519" s="102">
        <f t="shared" si="48"/>
        <v>0</v>
      </c>
      <c r="F519" s="102">
        <f t="shared" ref="F519:F582" si="53">IF(F$4,POISSON($A519,F$3,FALSE),#N/A)</f>
        <v>9.151958364738862E-195</v>
      </c>
      <c r="G519" s="102">
        <f t="shared" si="49"/>
        <v>0</v>
      </c>
    </row>
    <row r="520" spans="1:7">
      <c r="A520" s="102">
        <v>514</v>
      </c>
      <c r="B520" s="102">
        <f t="shared" si="50"/>
        <v>0</v>
      </c>
      <c r="C520" s="102">
        <f t="shared" si="51"/>
        <v>0</v>
      </c>
      <c r="D520" s="102">
        <f t="shared" si="52"/>
        <v>4.1670210375044788E-266</v>
      </c>
      <c r="E520" s="102">
        <f t="shared" si="48"/>
        <v>0</v>
      </c>
      <c r="F520" s="102">
        <f t="shared" si="53"/>
        <v>1.7093151809629462E-195</v>
      </c>
      <c r="G520" s="102">
        <f t="shared" si="49"/>
        <v>0</v>
      </c>
    </row>
    <row r="521" spans="1:7">
      <c r="A521" s="102">
        <v>515</v>
      </c>
      <c r="B521" s="102">
        <f t="shared" si="50"/>
        <v>0</v>
      </c>
      <c r="C521" s="102">
        <f t="shared" si="51"/>
        <v>0</v>
      </c>
      <c r="D521" s="102">
        <f t="shared" si="52"/>
        <v>5.3402599703924072E-267</v>
      </c>
      <c r="E521" s="102">
        <f t="shared" si="48"/>
        <v>0</v>
      </c>
      <c r="F521" s="102">
        <f t="shared" si="53"/>
        <v>3.186296259659117E-196</v>
      </c>
      <c r="G521" s="102">
        <f t="shared" si="49"/>
        <v>0</v>
      </c>
    </row>
    <row r="522" spans="1:7">
      <c r="A522" s="102">
        <v>516</v>
      </c>
      <c r="B522" s="102">
        <f t="shared" si="50"/>
        <v>0</v>
      </c>
      <c r="C522" s="102">
        <f t="shared" si="51"/>
        <v>0</v>
      </c>
      <c r="D522" s="102">
        <f t="shared" si="52"/>
        <v>6.8305650784090477E-268</v>
      </c>
      <c r="E522" s="102">
        <f t="shared" si="48"/>
        <v>0</v>
      </c>
      <c r="F522" s="102">
        <f t="shared" si="53"/>
        <v>5.9279930412266421E-197</v>
      </c>
      <c r="G522" s="102">
        <f t="shared" si="49"/>
        <v>0</v>
      </c>
    </row>
    <row r="523" spans="1:7">
      <c r="A523" s="102">
        <v>517</v>
      </c>
      <c r="B523" s="102">
        <f t="shared" si="50"/>
        <v>0</v>
      </c>
      <c r="C523" s="102">
        <f t="shared" si="51"/>
        <v>0</v>
      </c>
      <c r="D523" s="102">
        <f t="shared" si="52"/>
        <v>8.7198703128635869E-269</v>
      </c>
      <c r="E523" s="102">
        <f t="shared" si="48"/>
        <v>0</v>
      </c>
      <c r="F523" s="102">
        <f t="shared" si="53"/>
        <v>1.1007491914075726E-197</v>
      </c>
      <c r="G523" s="102">
        <f t="shared" si="49"/>
        <v>0</v>
      </c>
    </row>
    <row r="524" spans="1:7">
      <c r="A524" s="102">
        <v>518</v>
      </c>
      <c r="B524" s="102">
        <f t="shared" si="50"/>
        <v>0</v>
      </c>
      <c r="C524" s="102">
        <f t="shared" si="51"/>
        <v>0</v>
      </c>
      <c r="D524" s="102">
        <f t="shared" si="52"/>
        <v>1.1110259471988859E-269</v>
      </c>
      <c r="E524" s="102">
        <f t="shared" si="48"/>
        <v>0</v>
      </c>
      <c r="F524" s="102">
        <f t="shared" si="53"/>
        <v>2.0399985014502727E-198</v>
      </c>
      <c r="G524" s="102">
        <f t="shared" si="49"/>
        <v>0</v>
      </c>
    </row>
    <row r="525" spans="1:7">
      <c r="A525" s="102">
        <v>519</v>
      </c>
      <c r="B525" s="102">
        <f t="shared" si="50"/>
        <v>0</v>
      </c>
      <c r="C525" s="102">
        <f t="shared" si="51"/>
        <v>0</v>
      </c>
      <c r="D525" s="102">
        <f t="shared" si="52"/>
        <v>1.412865366380035E-270</v>
      </c>
      <c r="E525" s="102">
        <f t="shared" si="48"/>
        <v>0</v>
      </c>
      <c r="F525" s="102">
        <f t="shared" si="53"/>
        <v>3.7734076327408359E-199</v>
      </c>
      <c r="G525" s="102">
        <f t="shared" si="49"/>
        <v>0</v>
      </c>
    </row>
    <row r="526" spans="1:7">
      <c r="A526" s="102">
        <v>520</v>
      </c>
      <c r="B526" s="102">
        <f t="shared" si="50"/>
        <v>0</v>
      </c>
      <c r="C526" s="102">
        <f t="shared" si="51"/>
        <v>0</v>
      </c>
      <c r="D526" s="102">
        <f t="shared" si="52"/>
        <v>1.7932521957902833E-271</v>
      </c>
      <c r="E526" s="102">
        <f t="shared" si="48"/>
        <v>0</v>
      </c>
      <c r="F526" s="102">
        <f t="shared" si="53"/>
        <v>6.9662910142904032E-200</v>
      </c>
      <c r="G526" s="102">
        <f t="shared" si="49"/>
        <v>0</v>
      </c>
    </row>
    <row r="527" spans="1:7">
      <c r="A527" s="102">
        <v>521</v>
      </c>
      <c r="B527" s="102">
        <f t="shared" si="50"/>
        <v>0</v>
      </c>
      <c r="C527" s="102">
        <f t="shared" si="51"/>
        <v>0</v>
      </c>
      <c r="D527" s="102">
        <f t="shared" si="52"/>
        <v>2.2716822441870438E-272</v>
      </c>
      <c r="E527" s="102">
        <f t="shared" si="48"/>
        <v>0</v>
      </c>
      <c r="F527" s="102">
        <f t="shared" si="53"/>
        <v>1.2836160026332145E-200</v>
      </c>
      <c r="G527" s="102">
        <f t="shared" si="49"/>
        <v>0</v>
      </c>
    </row>
    <row r="528" spans="1:7">
      <c r="A528" s="102">
        <v>522</v>
      </c>
      <c r="B528" s="102">
        <f t="shared" si="50"/>
        <v>0</v>
      </c>
      <c r="C528" s="102">
        <f t="shared" si="51"/>
        <v>0</v>
      </c>
      <c r="D528" s="102">
        <f t="shared" si="52"/>
        <v>2.8722419179375175E-273</v>
      </c>
      <c r="E528" s="102">
        <f t="shared" si="48"/>
        <v>0</v>
      </c>
      <c r="F528" s="102">
        <f t="shared" si="53"/>
        <v>2.360673108290696E-201</v>
      </c>
      <c r="G528" s="102">
        <f t="shared" si="49"/>
        <v>0</v>
      </c>
    </row>
    <row r="529" spans="1:7">
      <c r="A529" s="102">
        <v>523</v>
      </c>
      <c r="B529" s="102">
        <f t="shared" si="50"/>
        <v>0</v>
      </c>
      <c r="C529" s="102">
        <f t="shared" si="51"/>
        <v>0</v>
      </c>
      <c r="D529" s="102">
        <f t="shared" si="52"/>
        <v>3.6246265121202191E-274</v>
      </c>
      <c r="E529" s="102">
        <f t="shared" si="48"/>
        <v>0</v>
      </c>
      <c r="F529" s="102">
        <f t="shared" si="53"/>
        <v>4.3331666997304761E-202</v>
      </c>
      <c r="G529" s="102">
        <f t="shared" si="49"/>
        <v>0</v>
      </c>
    </row>
    <row r="530" spans="1:7">
      <c r="A530" s="102">
        <v>524</v>
      </c>
      <c r="B530" s="102">
        <f t="shared" si="50"/>
        <v>0</v>
      </c>
      <c r="C530" s="102">
        <f t="shared" si="51"/>
        <v>0</v>
      </c>
      <c r="D530" s="102">
        <f t="shared" si="52"/>
        <v>4.5653692709898548E-275</v>
      </c>
      <c r="E530" s="102">
        <f t="shared" si="48"/>
        <v>0</v>
      </c>
      <c r="F530" s="102">
        <f t="shared" si="53"/>
        <v>7.9386260147737804E-203</v>
      </c>
      <c r="G530" s="102">
        <f t="shared" si="49"/>
        <v>0</v>
      </c>
    </row>
    <row r="531" spans="1:7">
      <c r="A531" s="102">
        <v>525</v>
      </c>
      <c r="B531" s="102">
        <f t="shared" si="50"/>
        <v>0</v>
      </c>
      <c r="C531" s="102">
        <f t="shared" si="51"/>
        <v>0</v>
      </c>
      <c r="D531" s="102">
        <f t="shared" si="52"/>
        <v>5.7393213692460294E-276</v>
      </c>
      <c r="E531" s="102">
        <f t="shared" si="48"/>
        <v>0</v>
      </c>
      <c r="F531" s="102">
        <f t="shared" si="53"/>
        <v>1.451634471272982E-203</v>
      </c>
      <c r="G531" s="102">
        <f t="shared" si="49"/>
        <v>0</v>
      </c>
    </row>
    <row r="532" spans="1:7">
      <c r="A532" s="102">
        <v>526</v>
      </c>
      <c r="B532" s="102">
        <f t="shared" si="50"/>
        <v>0</v>
      </c>
      <c r="C532" s="102">
        <f t="shared" si="51"/>
        <v>0</v>
      </c>
      <c r="D532" s="102">
        <f t="shared" si="52"/>
        <v>7.2014298549469905E-277</v>
      </c>
      <c r="E532" s="102">
        <f t="shared" si="48"/>
        <v>0</v>
      </c>
      <c r="F532" s="102">
        <f t="shared" si="53"/>
        <v>2.6493708981407284E-204</v>
      </c>
      <c r="G532" s="102">
        <f t="shared" si="49"/>
        <v>0</v>
      </c>
    </row>
    <row r="533" spans="1:7">
      <c r="A533" s="102">
        <v>527</v>
      </c>
      <c r="B533" s="102">
        <f t="shared" si="50"/>
        <v>0</v>
      </c>
      <c r="C533" s="102">
        <f t="shared" si="51"/>
        <v>0</v>
      </c>
      <c r="D533" s="102">
        <f t="shared" si="52"/>
        <v>9.0188685090426527E-278</v>
      </c>
      <c r="E533" s="102">
        <f t="shared" si="48"/>
        <v>0</v>
      </c>
      <c r="F533" s="102">
        <f t="shared" si="53"/>
        <v>4.8261784861767797E-205</v>
      </c>
      <c r="G533" s="102">
        <f t="shared" si="49"/>
        <v>0</v>
      </c>
    </row>
    <row r="534" spans="1:7">
      <c r="A534" s="102">
        <v>528</v>
      </c>
      <c r="B534" s="102">
        <f t="shared" si="50"/>
        <v>0</v>
      </c>
      <c r="C534" s="102">
        <f t="shared" si="51"/>
        <v>0</v>
      </c>
      <c r="D534" s="102">
        <f t="shared" si="52"/>
        <v>1.127358563630266E-278</v>
      </c>
      <c r="E534" s="102">
        <f t="shared" si="48"/>
        <v>0</v>
      </c>
      <c r="F534" s="102">
        <f t="shared" si="53"/>
        <v>8.7748699748662245E-206</v>
      </c>
      <c r="G534" s="102">
        <f t="shared" si="49"/>
        <v>0</v>
      </c>
    </row>
    <row r="535" spans="1:7">
      <c r="A535" s="102">
        <v>529</v>
      </c>
      <c r="B535" s="102">
        <f t="shared" si="50"/>
        <v>0</v>
      </c>
      <c r="C535" s="102">
        <f t="shared" si="51"/>
        <v>0</v>
      </c>
      <c r="D535" s="102">
        <f t="shared" si="52"/>
        <v>1.4065343137920163E-279</v>
      </c>
      <c r="E535" s="102">
        <f t="shared" si="48"/>
        <v>0</v>
      </c>
      <c r="F535" s="102">
        <f t="shared" si="53"/>
        <v>1.592414967083451E-206</v>
      </c>
      <c r="G535" s="102">
        <f t="shared" si="49"/>
        <v>0</v>
      </c>
    </row>
    <row r="536" spans="1:7">
      <c r="A536" s="102">
        <v>530</v>
      </c>
      <c r="B536" s="102">
        <f t="shared" si="50"/>
        <v>0</v>
      </c>
      <c r="C536" s="102">
        <f t="shared" si="51"/>
        <v>0</v>
      </c>
      <c r="D536" s="102">
        <f t="shared" si="52"/>
        <v>1.751533296419951E-280</v>
      </c>
      <c r="E536" s="102">
        <f t="shared" si="48"/>
        <v>0</v>
      </c>
      <c r="F536" s="102">
        <f t="shared" si="53"/>
        <v>2.884374280000172E-207</v>
      </c>
      <c r="G536" s="102">
        <f t="shared" si="49"/>
        <v>0</v>
      </c>
    </row>
    <row r="537" spans="1:7">
      <c r="A537" s="102">
        <v>531</v>
      </c>
      <c r="B537" s="102">
        <f t="shared" si="50"/>
        <v>0</v>
      </c>
      <c r="C537" s="102">
        <f t="shared" si="51"/>
        <v>0</v>
      </c>
      <c r="D537" s="102">
        <f t="shared" si="52"/>
        <v>2.1770470350988795E-281</v>
      </c>
      <c r="E537" s="102">
        <f t="shared" si="48"/>
        <v>0</v>
      </c>
      <c r="F537" s="102">
        <f t="shared" si="53"/>
        <v>5.2146879638426695E-208</v>
      </c>
      <c r="G537" s="102">
        <f t="shared" si="49"/>
        <v>0</v>
      </c>
    </row>
    <row r="538" spans="1:7">
      <c r="A538" s="102">
        <v>532</v>
      </c>
      <c r="B538" s="102">
        <f t="shared" si="50"/>
        <v>0</v>
      </c>
      <c r="C538" s="102">
        <f t="shared" si="51"/>
        <v>0</v>
      </c>
      <c r="D538" s="102">
        <f t="shared" si="52"/>
        <v>2.7008478254981025E-282</v>
      </c>
      <c r="E538" s="102">
        <f t="shared" si="48"/>
        <v>0</v>
      </c>
      <c r="F538" s="102">
        <f t="shared" si="53"/>
        <v>9.4099632430245895E-209</v>
      </c>
      <c r="G538" s="102">
        <f t="shared" si="49"/>
        <v>0</v>
      </c>
    </row>
    <row r="539" spans="1:7">
      <c r="A539" s="102">
        <v>533</v>
      </c>
      <c r="B539" s="102">
        <f t="shared" si="50"/>
        <v>0</v>
      </c>
      <c r="C539" s="102">
        <f t="shared" si="51"/>
        <v>0</v>
      </c>
      <c r="D539" s="102">
        <f t="shared" si="52"/>
        <v>3.3443894274459285E-283</v>
      </c>
      <c r="E539" s="102">
        <f t="shared" si="48"/>
        <v>0</v>
      </c>
      <c r="F539" s="102">
        <f t="shared" si="53"/>
        <v>1.6948526666611911E-209</v>
      </c>
      <c r="G539" s="102">
        <f t="shared" si="49"/>
        <v>0</v>
      </c>
    </row>
    <row r="540" spans="1:7">
      <c r="A540" s="102">
        <v>534</v>
      </c>
      <c r="B540" s="102">
        <f t="shared" si="50"/>
        <v>0</v>
      </c>
      <c r="C540" s="102">
        <f t="shared" si="51"/>
        <v>0</v>
      </c>
      <c r="D540" s="102">
        <f t="shared" si="52"/>
        <v>4.1335150226859667E-284</v>
      </c>
      <c r="E540" s="102">
        <f t="shared" si="48"/>
        <v>0</v>
      </c>
      <c r="F540" s="102">
        <f t="shared" si="53"/>
        <v>3.0469261423120229E-210</v>
      </c>
      <c r="G540" s="102">
        <f t="shared" si="49"/>
        <v>0</v>
      </c>
    </row>
    <row r="541" spans="1:7">
      <c r="A541" s="102">
        <v>535</v>
      </c>
      <c r="B541" s="102">
        <f t="shared" si="50"/>
        <v>0</v>
      </c>
      <c r="C541" s="102">
        <f t="shared" si="51"/>
        <v>0</v>
      </c>
      <c r="D541" s="102">
        <f t="shared" si="52"/>
        <v>5.099289560696893E-285</v>
      </c>
      <c r="E541" s="102">
        <f t="shared" si="48"/>
        <v>0</v>
      </c>
      <c r="F541" s="102">
        <f t="shared" si="53"/>
        <v>5.4673814890076708E-211</v>
      </c>
      <c r="G541" s="102">
        <f t="shared" si="49"/>
        <v>0</v>
      </c>
    </row>
    <row r="542" spans="1:7">
      <c r="A542" s="102">
        <v>536</v>
      </c>
      <c r="B542" s="102">
        <f t="shared" si="50"/>
        <v>0</v>
      </c>
      <c r="C542" s="102">
        <f t="shared" si="51"/>
        <v>0</v>
      </c>
      <c r="D542" s="102">
        <f t="shared" si="52"/>
        <v>6.2789759516052819E-286</v>
      </c>
      <c r="E542" s="102">
        <f t="shared" si="48"/>
        <v>0</v>
      </c>
      <c r="F542" s="102">
        <f t="shared" si="53"/>
        <v>9.7923250549409161E-212</v>
      </c>
      <c r="G542" s="102">
        <f t="shared" si="49"/>
        <v>0</v>
      </c>
    </row>
    <row r="543" spans="1:7">
      <c r="A543" s="102">
        <v>537</v>
      </c>
      <c r="B543" s="102">
        <f t="shared" si="50"/>
        <v>0</v>
      </c>
      <c r="C543" s="102">
        <f t="shared" si="51"/>
        <v>0</v>
      </c>
      <c r="D543" s="102">
        <f t="shared" si="52"/>
        <v>7.7171771472232358E-287</v>
      </c>
      <c r="E543" s="102">
        <f t="shared" si="48"/>
        <v>0</v>
      </c>
      <c r="F543" s="102">
        <f t="shared" si="53"/>
        <v>1.7505832500452177E-212</v>
      </c>
      <c r="G543" s="102">
        <f t="shared" si="49"/>
        <v>0</v>
      </c>
    </row>
    <row r="544" spans="1:7">
      <c r="A544" s="102">
        <v>538</v>
      </c>
      <c r="B544" s="102">
        <f t="shared" si="50"/>
        <v>0</v>
      </c>
      <c r="C544" s="102">
        <f t="shared" si="51"/>
        <v>0</v>
      </c>
      <c r="D544" s="102">
        <f t="shared" si="52"/>
        <v>9.4671689910181709E-288</v>
      </c>
      <c r="E544" s="102">
        <f t="shared" si="48"/>
        <v>0</v>
      </c>
      <c r="F544" s="102">
        <f t="shared" si="53"/>
        <v>3.1237173235008038E-213</v>
      </c>
      <c r="G544" s="102">
        <f t="shared" si="49"/>
        <v>0</v>
      </c>
    </row>
    <row r="545" spans="1:7">
      <c r="A545" s="102">
        <v>539</v>
      </c>
      <c r="B545" s="102">
        <f t="shared" si="50"/>
        <v>0</v>
      </c>
      <c r="C545" s="102">
        <f t="shared" si="51"/>
        <v>0</v>
      </c>
      <c r="D545" s="102">
        <f t="shared" si="52"/>
        <v>1.1592451825735843E-288</v>
      </c>
      <c r="E545" s="102">
        <f t="shared" si="48"/>
        <v>0</v>
      </c>
      <c r="F545" s="102">
        <f t="shared" si="53"/>
        <v>5.563578164305595E-214</v>
      </c>
      <c r="G545" s="102">
        <f t="shared" si="49"/>
        <v>0</v>
      </c>
    </row>
    <row r="546" spans="1:7">
      <c r="A546" s="102">
        <v>540</v>
      </c>
      <c r="B546" s="102">
        <f t="shared" si="50"/>
        <v>0</v>
      </c>
      <c r="C546" s="102">
        <f t="shared" si="51"/>
        <v>0</v>
      </c>
      <c r="D546" s="102">
        <f t="shared" si="52"/>
        <v>1.416855223145425E-289</v>
      </c>
      <c r="E546" s="102">
        <f t="shared" si="48"/>
        <v>0</v>
      </c>
      <c r="F546" s="102">
        <f t="shared" si="53"/>
        <v>9.8908056254321076E-215</v>
      </c>
      <c r="G546" s="102">
        <f t="shared" si="49"/>
        <v>0</v>
      </c>
    </row>
    <row r="547" spans="1:7">
      <c r="A547" s="102">
        <v>541</v>
      </c>
      <c r="B547" s="102">
        <f t="shared" si="50"/>
        <v>0</v>
      </c>
      <c r="C547" s="102">
        <f t="shared" si="51"/>
        <v>0</v>
      </c>
      <c r="D547" s="102">
        <f t="shared" si="52"/>
        <v>1.7285109931166475E-290</v>
      </c>
      <c r="E547" s="102">
        <f t="shared" si="48"/>
        <v>0</v>
      </c>
      <c r="F547" s="102">
        <f t="shared" si="53"/>
        <v>1.7551152311302905E-215</v>
      </c>
      <c r="G547" s="102">
        <f t="shared" si="49"/>
        <v>0</v>
      </c>
    </row>
    <row r="548" spans="1:7">
      <c r="A548" s="102">
        <v>542</v>
      </c>
      <c r="B548" s="102">
        <f t="shared" si="50"/>
        <v>0</v>
      </c>
      <c r="C548" s="102">
        <f t="shared" si="51"/>
        <v>0</v>
      </c>
      <c r="D548" s="102">
        <f t="shared" si="52"/>
        <v>2.1048288846068406E-291</v>
      </c>
      <c r="E548" s="102">
        <f t="shared" si="48"/>
        <v>0</v>
      </c>
      <c r="F548" s="102">
        <f t="shared" si="53"/>
        <v>3.1086911842897241E-216</v>
      </c>
      <c r="G548" s="102">
        <f t="shared" si="49"/>
        <v>0</v>
      </c>
    </row>
    <row r="549" spans="1:7">
      <c r="A549" s="102">
        <v>543</v>
      </c>
      <c r="B549" s="102">
        <f t="shared" si="50"/>
        <v>0</v>
      </c>
      <c r="C549" s="102">
        <f t="shared" si="51"/>
        <v>0</v>
      </c>
      <c r="D549" s="102">
        <f t="shared" si="52"/>
        <v>2.5583555503505335E-292</v>
      </c>
      <c r="E549" s="102">
        <f t="shared" si="48"/>
        <v>0</v>
      </c>
      <c r="F549" s="102">
        <f t="shared" si="53"/>
        <v>5.4960286131087491E-217</v>
      </c>
      <c r="G549" s="102">
        <f t="shared" si="49"/>
        <v>0</v>
      </c>
    </row>
    <row r="550" spans="1:7">
      <c r="A550" s="102">
        <v>544</v>
      </c>
      <c r="B550" s="102">
        <f t="shared" si="50"/>
        <v>0</v>
      </c>
      <c r="C550" s="102">
        <f t="shared" si="51"/>
        <v>0</v>
      </c>
      <c r="D550" s="102">
        <f t="shared" si="52"/>
        <v>3.1038872485868935E-293</v>
      </c>
      <c r="E550" s="102">
        <f t="shared" si="48"/>
        <v>0</v>
      </c>
      <c r="F550" s="102">
        <f t="shared" si="53"/>
        <v>9.698874023133016E-218</v>
      </c>
      <c r="G550" s="102">
        <f t="shared" si="49"/>
        <v>0</v>
      </c>
    </row>
    <row r="551" spans="1:7">
      <c r="A551" s="102">
        <v>545</v>
      </c>
      <c r="B551" s="102">
        <f t="shared" si="50"/>
        <v>0</v>
      </c>
      <c r="C551" s="102">
        <f t="shared" si="51"/>
        <v>0</v>
      </c>
      <c r="D551" s="102">
        <f t="shared" si="52"/>
        <v>3.7588359340689474E-294</v>
      </c>
      <c r="E551" s="102">
        <f t="shared" si="48"/>
        <v>0</v>
      </c>
      <c r="F551" s="102">
        <f t="shared" si="53"/>
        <v>1.7084255160015738E-218</v>
      </c>
      <c r="G551" s="102">
        <f t="shared" si="49"/>
        <v>0</v>
      </c>
    </row>
    <row r="552" spans="1:7">
      <c r="A552" s="102">
        <v>546</v>
      </c>
      <c r="B552" s="102">
        <f t="shared" si="50"/>
        <v>0</v>
      </c>
      <c r="C552" s="102">
        <f t="shared" si="51"/>
        <v>0</v>
      </c>
      <c r="D552" s="102">
        <f t="shared" si="52"/>
        <v>4.5436478323914331E-295</v>
      </c>
      <c r="E552" s="102">
        <f t="shared" si="48"/>
        <v>0</v>
      </c>
      <c r="F552" s="102">
        <f t="shared" si="53"/>
        <v>3.0038250830793935E-219</v>
      </c>
      <c r="G552" s="102">
        <f t="shared" si="49"/>
        <v>0</v>
      </c>
    </row>
    <row r="553" spans="1:7">
      <c r="A553" s="102">
        <v>547</v>
      </c>
      <c r="B553" s="102">
        <f t="shared" si="50"/>
        <v>0</v>
      </c>
      <c r="C553" s="102">
        <f t="shared" si="51"/>
        <v>0</v>
      </c>
      <c r="D553" s="102">
        <f t="shared" si="52"/>
        <v>5.4822807484066264E-296</v>
      </c>
      <c r="E553" s="102">
        <f t="shared" si="48"/>
        <v>0</v>
      </c>
      <c r="F553" s="102">
        <f t="shared" si="53"/>
        <v>5.271795392607401E-220</v>
      </c>
      <c r="G553" s="102">
        <f t="shared" si="49"/>
        <v>0</v>
      </c>
    </row>
    <row r="554" spans="1:7">
      <c r="A554" s="102">
        <v>548</v>
      </c>
      <c r="B554" s="102">
        <f t="shared" si="50"/>
        <v>0</v>
      </c>
      <c r="C554" s="102">
        <f t="shared" si="51"/>
        <v>0</v>
      </c>
      <c r="D554" s="102">
        <f t="shared" si="52"/>
        <v>6.6027468867675407E-297</v>
      </c>
      <c r="E554" s="102">
        <f t="shared" si="48"/>
        <v>0</v>
      </c>
      <c r="F554" s="102">
        <f t="shared" si="53"/>
        <v>9.2352620016484657E-221</v>
      </c>
      <c r="G554" s="102">
        <f t="shared" si="49"/>
        <v>0</v>
      </c>
    </row>
    <row r="555" spans="1:7">
      <c r="A555" s="102">
        <v>549</v>
      </c>
      <c r="B555" s="102">
        <f t="shared" si="50"/>
        <v>0</v>
      </c>
      <c r="C555" s="102">
        <f t="shared" si="51"/>
        <v>0</v>
      </c>
      <c r="D555" s="102">
        <f t="shared" si="52"/>
        <v>7.9377284977518544E-298</v>
      </c>
      <c r="E555" s="102">
        <f t="shared" si="48"/>
        <v>0</v>
      </c>
      <c r="F555" s="102">
        <f t="shared" si="53"/>
        <v>1.6149092024739989E-221</v>
      </c>
      <c r="G555" s="102">
        <f t="shared" si="49"/>
        <v>0</v>
      </c>
    </row>
    <row r="556" spans="1:7">
      <c r="A556" s="102">
        <v>550</v>
      </c>
      <c r="B556" s="102">
        <f t="shared" si="50"/>
        <v>0</v>
      </c>
      <c r="C556" s="102">
        <f t="shared" si="51"/>
        <v>0</v>
      </c>
      <c r="D556" s="102">
        <f t="shared" si="52"/>
        <v>9.5252741973030489E-299</v>
      </c>
      <c r="E556" s="102">
        <f t="shared" si="48"/>
        <v>0</v>
      </c>
      <c r="F556" s="102">
        <f t="shared" si="53"/>
        <v>2.8187506079546554E-222</v>
      </c>
      <c r="G556" s="102">
        <f t="shared" si="49"/>
        <v>0</v>
      </c>
    </row>
    <row r="557" spans="1:7">
      <c r="A557" s="102">
        <v>551</v>
      </c>
      <c r="B557" s="102">
        <f t="shared" si="50"/>
        <v>0</v>
      </c>
      <c r="C557" s="102">
        <f t="shared" si="51"/>
        <v>0</v>
      </c>
      <c r="D557" s="102">
        <f t="shared" si="52"/>
        <v>1.1409584337967144E-299</v>
      </c>
      <c r="E557" s="102">
        <f t="shared" si="48"/>
        <v>0</v>
      </c>
      <c r="F557" s="102">
        <f t="shared" si="53"/>
        <v>4.9110718396304481E-223</v>
      </c>
      <c r="G557" s="102">
        <f t="shared" si="49"/>
        <v>0</v>
      </c>
    </row>
    <row r="558" spans="1:7">
      <c r="A558" s="102">
        <v>552</v>
      </c>
      <c r="B558" s="102">
        <f t="shared" si="50"/>
        <v>0</v>
      </c>
      <c r="C558" s="102">
        <f t="shared" si="51"/>
        <v>0</v>
      </c>
      <c r="D558" s="102">
        <f t="shared" si="52"/>
        <v>1.364189431713432E-300</v>
      </c>
      <c r="E558" s="102">
        <f t="shared" si="48"/>
        <v>0</v>
      </c>
      <c r="F558" s="102">
        <f t="shared" si="53"/>
        <v>8.5409945037052831E-224</v>
      </c>
      <c r="G558" s="102">
        <f t="shared" si="49"/>
        <v>0</v>
      </c>
    </row>
    <row r="559" spans="1:7">
      <c r="A559" s="102">
        <v>553</v>
      </c>
      <c r="B559" s="102">
        <f t="shared" si="50"/>
        <v>0</v>
      </c>
      <c r="C559" s="102">
        <f t="shared" si="51"/>
        <v>0</v>
      </c>
      <c r="D559" s="102">
        <f t="shared" si="52"/>
        <v>1.6281465188621739E-301</v>
      </c>
      <c r="E559" s="102">
        <f t="shared" si="48"/>
        <v>0</v>
      </c>
      <c r="F559" s="102">
        <f t="shared" si="53"/>
        <v>1.4827042899741627E-224</v>
      </c>
      <c r="G559" s="102">
        <f t="shared" si="49"/>
        <v>0</v>
      </c>
    </row>
    <row r="560" spans="1:7">
      <c r="A560" s="102">
        <v>554</v>
      </c>
      <c r="B560" s="102">
        <f t="shared" si="50"/>
        <v>0</v>
      </c>
      <c r="C560" s="102">
        <f t="shared" si="51"/>
        <v>0</v>
      </c>
      <c r="D560" s="102">
        <f t="shared" si="52"/>
        <v>1.9396691379946518E-302</v>
      </c>
      <c r="E560" s="102">
        <f t="shared" si="48"/>
        <v>0</v>
      </c>
      <c r="F560" s="102">
        <f t="shared" si="53"/>
        <v>2.5693070728795265E-225</v>
      </c>
      <c r="G560" s="102">
        <f t="shared" si="49"/>
        <v>0</v>
      </c>
    </row>
    <row r="561" spans="1:7">
      <c r="A561" s="102">
        <v>555</v>
      </c>
      <c r="B561" s="102">
        <f t="shared" si="50"/>
        <v>0</v>
      </c>
      <c r="C561" s="102">
        <f t="shared" si="51"/>
        <v>0</v>
      </c>
      <c r="D561" s="102">
        <f t="shared" si="52"/>
        <v>2.3066335695076553E-303</v>
      </c>
      <c r="E561" s="102">
        <f t="shared" si="48"/>
        <v>0</v>
      </c>
      <c r="F561" s="102">
        <f t="shared" si="53"/>
        <v>4.4442068287642198E-226</v>
      </c>
      <c r="G561" s="102">
        <f t="shared" si="49"/>
        <v>0</v>
      </c>
    </row>
    <row r="562" spans="1:7">
      <c r="A562" s="102">
        <v>556</v>
      </c>
      <c r="B562" s="102">
        <f t="shared" si="50"/>
        <v>0</v>
      </c>
      <c r="C562" s="102">
        <f t="shared" si="51"/>
        <v>0</v>
      </c>
      <c r="D562" s="102">
        <f t="shared" si="52"/>
        <v>2.7380902084081144E-304</v>
      </c>
      <c r="E562" s="102">
        <f t="shared" si="48"/>
        <v>0</v>
      </c>
      <c r="F562" s="102">
        <f t="shared" si="53"/>
        <v>7.6734506395925026E-227</v>
      </c>
      <c r="G562" s="102">
        <f t="shared" si="49"/>
        <v>0</v>
      </c>
    </row>
    <row r="563" spans="1:7">
      <c r="A563" s="102">
        <v>557</v>
      </c>
      <c r="B563" s="102">
        <f t="shared" si="50"/>
        <v>0</v>
      </c>
      <c r="C563" s="102">
        <f t="shared" si="51"/>
        <v>0</v>
      </c>
      <c r="D563" s="102">
        <f t="shared" si="52"/>
        <v>3.2444156868023668E-305</v>
      </c>
      <c r="E563" s="102">
        <f t="shared" si="48"/>
        <v>0</v>
      </c>
      <c r="F563" s="102">
        <f t="shared" si="53"/>
        <v>1.3225336829461103E-227</v>
      </c>
      <c r="G563" s="102">
        <f t="shared" si="49"/>
        <v>0</v>
      </c>
    </row>
    <row r="564" spans="1:7">
      <c r="A564" s="102">
        <v>558</v>
      </c>
      <c r="B564" s="102">
        <f t="shared" si="50"/>
        <v>0</v>
      </c>
      <c r="C564" s="102">
        <f t="shared" si="51"/>
        <v>0</v>
      </c>
      <c r="D564" s="102">
        <f t="shared" si="52"/>
        <v>3.8374809198745326E-306</v>
      </c>
      <c r="E564" s="102">
        <f t="shared" si="48"/>
        <v>0</v>
      </c>
      <c r="F564" s="102">
        <f t="shared" si="53"/>
        <v>2.2753267663589294E-228</v>
      </c>
      <c r="G564" s="102">
        <f t="shared" si="49"/>
        <v>0</v>
      </c>
    </row>
    <row r="565" spans="1:7">
      <c r="A565" s="102">
        <v>559</v>
      </c>
      <c r="B565" s="102">
        <f t="shared" si="50"/>
        <v>0</v>
      </c>
      <c r="C565" s="102">
        <f t="shared" si="51"/>
        <v>0</v>
      </c>
      <c r="D565" s="102">
        <f t="shared" si="52"/>
        <v>4.5308361486897568E-307</v>
      </c>
      <c r="E565" s="102">
        <f t="shared" si="48"/>
        <v>0</v>
      </c>
      <c r="F565" s="102">
        <f t="shared" si="53"/>
        <v>3.9075379171811224E-229</v>
      </c>
      <c r="G565" s="102">
        <f t="shared" si="49"/>
        <v>0</v>
      </c>
    </row>
    <row r="566" spans="1:7">
      <c r="A566" s="102">
        <v>560</v>
      </c>
      <c r="B566" s="102">
        <f t="shared" si="50"/>
        <v>0</v>
      </c>
      <c r="C566" s="102">
        <f t="shared" si="51"/>
        <v>0</v>
      </c>
      <c r="D566" s="102">
        <f t="shared" si="52"/>
        <v>5.3399140323829869E-308</v>
      </c>
      <c r="E566" s="102">
        <f t="shared" si="48"/>
        <v>0</v>
      </c>
      <c r="F566" s="102">
        <f t="shared" si="53"/>
        <v>6.6986364294541947E-230</v>
      </c>
      <c r="G566" s="102">
        <f t="shared" si="49"/>
        <v>0</v>
      </c>
    </row>
    <row r="567" spans="1:7">
      <c r="A567" s="102">
        <v>561</v>
      </c>
      <c r="B567" s="102">
        <f t="shared" si="50"/>
        <v>0</v>
      </c>
      <c r="C567" s="102">
        <f t="shared" si="51"/>
        <v>0</v>
      </c>
      <c r="D567" s="102">
        <f t="shared" si="52"/>
        <v>0</v>
      </c>
      <c r="E567" s="102">
        <f t="shared" si="48"/>
        <v>0</v>
      </c>
      <c r="F567" s="102">
        <f t="shared" si="53"/>
        <v>1.1462907258959128E-230</v>
      </c>
      <c r="G567" s="102">
        <f t="shared" si="49"/>
        <v>0</v>
      </c>
    </row>
    <row r="568" spans="1:7">
      <c r="A568" s="102">
        <v>562</v>
      </c>
      <c r="B568" s="102">
        <f t="shared" si="50"/>
        <v>0</v>
      </c>
      <c r="C568" s="102">
        <f t="shared" si="51"/>
        <v>0</v>
      </c>
      <c r="D568" s="102">
        <f t="shared" si="52"/>
        <v>0</v>
      </c>
      <c r="E568" s="102">
        <f t="shared" si="48"/>
        <v>0</v>
      </c>
      <c r="F568" s="102">
        <f t="shared" si="53"/>
        <v>1.9580766848043343E-231</v>
      </c>
      <c r="G568" s="102">
        <f t="shared" si="49"/>
        <v>0</v>
      </c>
    </row>
    <row r="569" spans="1:7">
      <c r="A569" s="102">
        <v>563</v>
      </c>
      <c r="B569" s="102">
        <f t="shared" si="50"/>
        <v>0</v>
      </c>
      <c r="C569" s="102">
        <f t="shared" si="51"/>
        <v>0</v>
      </c>
      <c r="D569" s="102">
        <f t="shared" si="52"/>
        <v>0</v>
      </c>
      <c r="E569" s="102">
        <f t="shared" si="48"/>
        <v>0</v>
      </c>
      <c r="F569" s="102">
        <f t="shared" si="53"/>
        <v>3.3388163719577838E-232</v>
      </c>
      <c r="G569" s="102">
        <f t="shared" si="49"/>
        <v>0</v>
      </c>
    </row>
    <row r="570" spans="1:7">
      <c r="A570" s="102">
        <v>564</v>
      </c>
      <c r="B570" s="102">
        <f t="shared" si="50"/>
        <v>0</v>
      </c>
      <c r="C570" s="102">
        <f t="shared" si="51"/>
        <v>0</v>
      </c>
      <c r="D570" s="102">
        <f t="shared" si="52"/>
        <v>0</v>
      </c>
      <c r="E570" s="102">
        <f t="shared" si="48"/>
        <v>0</v>
      </c>
      <c r="F570" s="102">
        <f t="shared" si="53"/>
        <v>5.6830916969490747E-233</v>
      </c>
      <c r="G570" s="102">
        <f t="shared" si="49"/>
        <v>0</v>
      </c>
    </row>
    <row r="571" spans="1:7">
      <c r="A571" s="102">
        <v>565</v>
      </c>
      <c r="B571" s="102">
        <f t="shared" si="50"/>
        <v>0</v>
      </c>
      <c r="C571" s="102">
        <f t="shared" si="51"/>
        <v>0</v>
      </c>
      <c r="D571" s="102">
        <f t="shared" si="52"/>
        <v>0</v>
      </c>
      <c r="E571" s="102">
        <f t="shared" si="48"/>
        <v>0</v>
      </c>
      <c r="F571" s="102">
        <f t="shared" si="53"/>
        <v>9.6562266001262124E-234</v>
      </c>
      <c r="G571" s="102">
        <f t="shared" si="49"/>
        <v>0</v>
      </c>
    </row>
    <row r="572" spans="1:7">
      <c r="A572" s="102">
        <v>566</v>
      </c>
      <c r="B572" s="102">
        <f t="shared" si="50"/>
        <v>0</v>
      </c>
      <c r="C572" s="102">
        <f t="shared" si="51"/>
        <v>0</v>
      </c>
      <c r="D572" s="102">
        <f t="shared" si="52"/>
        <v>0</v>
      </c>
      <c r="E572" s="102">
        <f t="shared" si="48"/>
        <v>0</v>
      </c>
      <c r="F572" s="102">
        <f t="shared" si="53"/>
        <v>1.6378052183960964E-234</v>
      </c>
      <c r="G572" s="102">
        <f t="shared" si="49"/>
        <v>0</v>
      </c>
    </row>
    <row r="573" spans="1:7">
      <c r="A573" s="102">
        <v>567</v>
      </c>
      <c r="B573" s="102">
        <f t="shared" si="50"/>
        <v>0</v>
      </c>
      <c r="C573" s="102">
        <f t="shared" si="51"/>
        <v>0</v>
      </c>
      <c r="D573" s="102">
        <f t="shared" si="52"/>
        <v>0</v>
      </c>
      <c r="E573" s="102">
        <f t="shared" si="48"/>
        <v>0</v>
      </c>
      <c r="F573" s="102">
        <f t="shared" si="53"/>
        <v>2.7730035443742394E-235</v>
      </c>
      <c r="G573" s="102">
        <f t="shared" si="49"/>
        <v>0</v>
      </c>
    </row>
    <row r="574" spans="1:7">
      <c r="A574" s="102">
        <v>568</v>
      </c>
      <c r="B574" s="102">
        <f t="shared" si="50"/>
        <v>0</v>
      </c>
      <c r="C574" s="102">
        <f t="shared" si="51"/>
        <v>0</v>
      </c>
      <c r="D574" s="102">
        <f t="shared" si="52"/>
        <v>0</v>
      </c>
      <c r="E574" s="102">
        <f t="shared" si="48"/>
        <v>0</v>
      </c>
      <c r="F574" s="102">
        <f t="shared" si="53"/>
        <v>4.6867665538715265E-236</v>
      </c>
      <c r="G574" s="102">
        <f t="shared" si="49"/>
        <v>0</v>
      </c>
    </row>
    <row r="575" spans="1:7">
      <c r="A575" s="102">
        <v>569</v>
      </c>
      <c r="B575" s="102">
        <f t="shared" si="50"/>
        <v>0</v>
      </c>
      <c r="C575" s="102">
        <f t="shared" si="51"/>
        <v>0</v>
      </c>
      <c r="D575" s="102">
        <f t="shared" si="52"/>
        <v>0</v>
      </c>
      <c r="E575" s="102">
        <f t="shared" si="48"/>
        <v>0</v>
      </c>
      <c r="F575" s="102">
        <f t="shared" si="53"/>
        <v>7.9073741506451324E-237</v>
      </c>
      <c r="G575" s="102">
        <f t="shared" si="49"/>
        <v>0</v>
      </c>
    </row>
    <row r="576" spans="1:7">
      <c r="A576" s="102">
        <v>570</v>
      </c>
      <c r="B576" s="102">
        <f t="shared" si="50"/>
        <v>0</v>
      </c>
      <c r="C576" s="102">
        <f t="shared" si="51"/>
        <v>0</v>
      </c>
      <c r="D576" s="102">
        <f t="shared" si="52"/>
        <v>0</v>
      </c>
      <c r="E576" s="102">
        <f t="shared" si="48"/>
        <v>0</v>
      </c>
      <c r="F576" s="102">
        <f t="shared" si="53"/>
        <v>1.3317682780032678E-237</v>
      </c>
      <c r="G576" s="102">
        <f t="shared" si="49"/>
        <v>0</v>
      </c>
    </row>
    <row r="577" spans="1:7">
      <c r="A577" s="102">
        <v>571</v>
      </c>
      <c r="B577" s="102">
        <f t="shared" si="50"/>
        <v>0</v>
      </c>
      <c r="C577" s="102">
        <f t="shared" si="51"/>
        <v>0</v>
      </c>
      <c r="D577" s="102">
        <f t="shared" si="52"/>
        <v>0</v>
      </c>
      <c r="E577" s="102">
        <f t="shared" si="48"/>
        <v>0</v>
      </c>
      <c r="F577" s="102">
        <f t="shared" si="53"/>
        <v>2.2390499945415847E-238</v>
      </c>
      <c r="G577" s="102">
        <f t="shared" si="49"/>
        <v>0</v>
      </c>
    </row>
    <row r="578" spans="1:7">
      <c r="A578" s="102">
        <v>572</v>
      </c>
      <c r="B578" s="102">
        <f t="shared" si="50"/>
        <v>0</v>
      </c>
      <c r="C578" s="102">
        <f t="shared" si="51"/>
        <v>0</v>
      </c>
      <c r="D578" s="102">
        <f t="shared" si="52"/>
        <v>0</v>
      </c>
      <c r="E578" s="102">
        <f t="shared" si="48"/>
        <v>0</v>
      </c>
      <c r="F578" s="102">
        <f t="shared" si="53"/>
        <v>3.7578461446852388E-239</v>
      </c>
      <c r="G578" s="102">
        <f t="shared" si="49"/>
        <v>0</v>
      </c>
    </row>
    <row r="579" spans="1:7">
      <c r="A579" s="102">
        <v>573</v>
      </c>
      <c r="B579" s="102">
        <f t="shared" si="50"/>
        <v>0</v>
      </c>
      <c r="C579" s="102">
        <f t="shared" si="51"/>
        <v>0</v>
      </c>
      <c r="D579" s="102">
        <f t="shared" si="52"/>
        <v>0</v>
      </c>
      <c r="E579" s="102">
        <f t="shared" si="48"/>
        <v>0</v>
      </c>
      <c r="F579" s="102">
        <f t="shared" si="53"/>
        <v>6.2958678863835303E-240</v>
      </c>
      <c r="G579" s="102">
        <f t="shared" si="49"/>
        <v>0</v>
      </c>
    </row>
    <row r="580" spans="1:7">
      <c r="A580" s="102">
        <v>574</v>
      </c>
      <c r="B580" s="102">
        <f t="shared" si="50"/>
        <v>0</v>
      </c>
      <c r="C580" s="102">
        <f t="shared" si="51"/>
        <v>0</v>
      </c>
      <c r="D580" s="102">
        <f t="shared" si="52"/>
        <v>0</v>
      </c>
      <c r="E580" s="102">
        <f t="shared" si="48"/>
        <v>0</v>
      </c>
      <c r="F580" s="102">
        <f t="shared" si="53"/>
        <v>1.0529674513810412E-240</v>
      </c>
      <c r="G580" s="102">
        <f t="shared" si="49"/>
        <v>0</v>
      </c>
    </row>
    <row r="581" spans="1:7">
      <c r="A581" s="102">
        <v>575</v>
      </c>
      <c r="B581" s="102">
        <f t="shared" si="50"/>
        <v>0</v>
      </c>
      <c r="C581" s="102">
        <f t="shared" si="51"/>
        <v>0</v>
      </c>
      <c r="D581" s="102">
        <f t="shared" si="52"/>
        <v>0</v>
      </c>
      <c r="E581" s="102">
        <f t="shared" si="48"/>
        <v>0</v>
      </c>
      <c r="F581" s="102">
        <f t="shared" si="53"/>
        <v>1.7579978318710778E-241</v>
      </c>
      <c r="G581" s="102">
        <f t="shared" si="49"/>
        <v>0</v>
      </c>
    </row>
    <row r="582" spans="1:7">
      <c r="A582" s="102">
        <v>576</v>
      </c>
      <c r="B582" s="102">
        <f t="shared" si="50"/>
        <v>0</v>
      </c>
      <c r="C582" s="102">
        <f t="shared" si="51"/>
        <v>0</v>
      </c>
      <c r="D582" s="102">
        <f t="shared" si="52"/>
        <v>0</v>
      </c>
      <c r="E582" s="102">
        <f t="shared" ref="E582:E645" si="54">IF(E$4,NORMDIST($A582,D$3,SQRT(D$3),FALSE),#N/A)</f>
        <v>0</v>
      </c>
      <c r="F582" s="102">
        <f t="shared" si="53"/>
        <v>2.9299963864519967E-242</v>
      </c>
      <c r="G582" s="102">
        <f t="shared" ref="G582:G645" si="55">IF(G$4,NORMDIST($A582,F$3,SQRT(F$3),FALSE),#N/A)</f>
        <v>0</v>
      </c>
    </row>
    <row r="583" spans="1:7">
      <c r="A583" s="102">
        <v>577</v>
      </c>
      <c r="B583" s="102">
        <f t="shared" ref="B583:B646" si="56">IF(B$4,POISSON($A583,B$3,FALSE),#N/A)</f>
        <v>0</v>
      </c>
      <c r="C583" s="102">
        <f t="shared" ref="C583:C646" si="57">IF(C$4,NORMDIST($A583,B$3,SQRT(B$3),FALSE),#N/A)</f>
        <v>0</v>
      </c>
      <c r="D583" s="102">
        <f t="shared" ref="D583:D646" si="58">IF(D$4,POISSON($A583,D$3,FALSE),#N/A)</f>
        <v>0</v>
      </c>
      <c r="E583" s="102">
        <f t="shared" si="54"/>
        <v>0</v>
      </c>
      <c r="F583" s="102">
        <f t="shared" ref="F583:F646" si="59">IF(F$4,POISSON($A583,F$3,FALSE),#N/A)</f>
        <v>4.8748640051879472E-243</v>
      </c>
      <c r="G583" s="102">
        <f t="shared" si="55"/>
        <v>0</v>
      </c>
    </row>
    <row r="584" spans="1:7">
      <c r="A584" s="102">
        <v>578</v>
      </c>
      <c r="B584" s="102">
        <f t="shared" si="56"/>
        <v>0</v>
      </c>
      <c r="C584" s="102">
        <f t="shared" si="57"/>
        <v>0</v>
      </c>
      <c r="D584" s="102">
        <f t="shared" si="58"/>
        <v>0</v>
      </c>
      <c r="E584" s="102">
        <f t="shared" si="54"/>
        <v>0</v>
      </c>
      <c r="F584" s="102">
        <f t="shared" si="59"/>
        <v>8.0966599394146027E-244</v>
      </c>
      <c r="G584" s="102">
        <f t="shared" si="55"/>
        <v>0</v>
      </c>
    </row>
    <row r="585" spans="1:7">
      <c r="A585" s="102">
        <v>579</v>
      </c>
      <c r="B585" s="102">
        <f t="shared" si="56"/>
        <v>0</v>
      </c>
      <c r="C585" s="102">
        <f t="shared" si="57"/>
        <v>0</v>
      </c>
      <c r="D585" s="102">
        <f t="shared" si="58"/>
        <v>0</v>
      </c>
      <c r="E585" s="102">
        <f t="shared" si="54"/>
        <v>0</v>
      </c>
      <c r="F585" s="102">
        <f t="shared" si="59"/>
        <v>1.342451388918166E-244</v>
      </c>
      <c r="G585" s="102">
        <f t="shared" si="55"/>
        <v>0</v>
      </c>
    </row>
    <row r="586" spans="1:7">
      <c r="A586" s="102">
        <v>580</v>
      </c>
      <c r="B586" s="102">
        <f t="shared" si="56"/>
        <v>0</v>
      </c>
      <c r="C586" s="102">
        <f t="shared" si="57"/>
        <v>0</v>
      </c>
      <c r="D586" s="102">
        <f t="shared" si="58"/>
        <v>0</v>
      </c>
      <c r="E586" s="102">
        <f t="shared" si="54"/>
        <v>0</v>
      </c>
      <c r="F586" s="102">
        <f t="shared" si="59"/>
        <v>2.2219885057955973E-245</v>
      </c>
      <c r="G586" s="102">
        <f t="shared" si="55"/>
        <v>0</v>
      </c>
    </row>
    <row r="587" spans="1:7">
      <c r="A587" s="102">
        <v>581</v>
      </c>
      <c r="B587" s="102">
        <f t="shared" si="56"/>
        <v>0</v>
      </c>
      <c r="C587" s="102">
        <f t="shared" si="57"/>
        <v>0</v>
      </c>
      <c r="D587" s="102">
        <f t="shared" si="58"/>
        <v>0</v>
      </c>
      <c r="E587" s="102">
        <f t="shared" si="54"/>
        <v>0</v>
      </c>
      <c r="F587" s="102">
        <f t="shared" si="59"/>
        <v>3.6714440026919368E-246</v>
      </c>
      <c r="G587" s="102">
        <f t="shared" si="55"/>
        <v>0</v>
      </c>
    </row>
    <row r="588" spans="1:7">
      <c r="A588" s="102">
        <v>582</v>
      </c>
      <c r="B588" s="102">
        <f t="shared" si="56"/>
        <v>0</v>
      </c>
      <c r="C588" s="102">
        <f t="shared" si="57"/>
        <v>0</v>
      </c>
      <c r="D588" s="102">
        <f t="shared" si="58"/>
        <v>0</v>
      </c>
      <c r="E588" s="102">
        <f t="shared" si="54"/>
        <v>0</v>
      </c>
      <c r="F588" s="102">
        <f t="shared" si="59"/>
        <v>6.0559901075331759E-247</v>
      </c>
      <c r="G588" s="102">
        <f t="shared" si="55"/>
        <v>0</v>
      </c>
    </row>
    <row r="589" spans="1:7">
      <c r="A589" s="102">
        <v>583</v>
      </c>
      <c r="B589" s="102">
        <f t="shared" si="56"/>
        <v>0</v>
      </c>
      <c r="C589" s="102">
        <f t="shared" si="57"/>
        <v>0</v>
      </c>
      <c r="D589" s="102">
        <f t="shared" si="58"/>
        <v>0</v>
      </c>
      <c r="E589" s="102">
        <f t="shared" si="54"/>
        <v>0</v>
      </c>
      <c r="F589" s="102">
        <f t="shared" si="59"/>
        <v>9.9721277928505291E-248</v>
      </c>
      <c r="G589" s="102">
        <f t="shared" si="55"/>
        <v>0</v>
      </c>
    </row>
    <row r="590" spans="1:7">
      <c r="A590" s="102">
        <v>584</v>
      </c>
      <c r="B590" s="102">
        <f t="shared" si="56"/>
        <v>0</v>
      </c>
      <c r="C590" s="102">
        <f t="shared" si="57"/>
        <v>0</v>
      </c>
      <c r="D590" s="102">
        <f t="shared" si="58"/>
        <v>0</v>
      </c>
      <c r="E590" s="102">
        <f t="shared" si="54"/>
        <v>0</v>
      </c>
      <c r="F590" s="102">
        <f t="shared" si="59"/>
        <v>1.639253883756189E-248</v>
      </c>
      <c r="G590" s="102">
        <f t="shared" si="55"/>
        <v>0</v>
      </c>
    </row>
    <row r="591" spans="1:7">
      <c r="A591" s="102">
        <v>585</v>
      </c>
      <c r="B591" s="102">
        <f t="shared" si="56"/>
        <v>0</v>
      </c>
      <c r="C591" s="102">
        <f t="shared" si="57"/>
        <v>0</v>
      </c>
      <c r="D591" s="102">
        <f t="shared" si="58"/>
        <v>0</v>
      </c>
      <c r="E591" s="102">
        <f t="shared" si="54"/>
        <v>0</v>
      </c>
      <c r="F591" s="102">
        <f t="shared" si="59"/>
        <v>2.6900576553946696E-249</v>
      </c>
      <c r="G591" s="102">
        <f t="shared" si="55"/>
        <v>0</v>
      </c>
    </row>
    <row r="592" spans="1:7">
      <c r="A592" s="102">
        <v>586</v>
      </c>
      <c r="B592" s="102">
        <f t="shared" si="56"/>
        <v>0</v>
      </c>
      <c r="C592" s="102">
        <f t="shared" si="57"/>
        <v>0</v>
      </c>
      <c r="D592" s="102">
        <f t="shared" si="58"/>
        <v>0</v>
      </c>
      <c r="E592" s="102">
        <f t="shared" si="54"/>
        <v>0</v>
      </c>
      <c r="F592" s="102">
        <f t="shared" si="59"/>
        <v>4.4069203910898931E-250</v>
      </c>
      <c r="G592" s="102">
        <f t="shared" si="55"/>
        <v>0</v>
      </c>
    </row>
    <row r="593" spans="1:7">
      <c r="A593" s="102">
        <v>587</v>
      </c>
      <c r="B593" s="102">
        <f t="shared" si="56"/>
        <v>0</v>
      </c>
      <c r="C593" s="102">
        <f t="shared" si="57"/>
        <v>0</v>
      </c>
      <c r="D593" s="102">
        <f t="shared" si="58"/>
        <v>0</v>
      </c>
      <c r="E593" s="102">
        <f t="shared" si="54"/>
        <v>0</v>
      </c>
      <c r="F593" s="102">
        <f t="shared" si="59"/>
        <v>7.207229259704648E-251</v>
      </c>
      <c r="G593" s="102">
        <f t="shared" si="55"/>
        <v>0</v>
      </c>
    </row>
    <row r="594" spans="1:7">
      <c r="A594" s="102">
        <v>588</v>
      </c>
      <c r="B594" s="102">
        <f t="shared" si="56"/>
        <v>0</v>
      </c>
      <c r="C594" s="102">
        <f t="shared" si="57"/>
        <v>0</v>
      </c>
      <c r="D594" s="102">
        <f t="shared" si="58"/>
        <v>0</v>
      </c>
      <c r="E594" s="102">
        <f t="shared" si="54"/>
        <v>0</v>
      </c>
      <c r="F594" s="102">
        <f t="shared" si="59"/>
        <v>1.1766904913803293E-251</v>
      </c>
      <c r="G594" s="102">
        <f t="shared" si="55"/>
        <v>0</v>
      </c>
    </row>
    <row r="595" spans="1:7">
      <c r="A595" s="102">
        <v>589</v>
      </c>
      <c r="B595" s="102">
        <f t="shared" si="56"/>
        <v>0</v>
      </c>
      <c r="C595" s="102">
        <f t="shared" si="57"/>
        <v>0</v>
      </c>
      <c r="D595" s="102">
        <f t="shared" si="58"/>
        <v>0</v>
      </c>
      <c r="E595" s="102">
        <f t="shared" si="54"/>
        <v>0</v>
      </c>
      <c r="F595" s="102">
        <f t="shared" si="59"/>
        <v>1.9178656565790874E-252</v>
      </c>
      <c r="G595" s="102">
        <f t="shared" si="55"/>
        <v>0</v>
      </c>
    </row>
    <row r="596" spans="1:7">
      <c r="A596" s="102">
        <v>590</v>
      </c>
      <c r="B596" s="102">
        <f t="shared" si="56"/>
        <v>0</v>
      </c>
      <c r="C596" s="102">
        <f t="shared" si="57"/>
        <v>0</v>
      </c>
      <c r="D596" s="102">
        <f t="shared" si="58"/>
        <v>0</v>
      </c>
      <c r="E596" s="102">
        <f t="shared" si="54"/>
        <v>0</v>
      </c>
      <c r="F596" s="102">
        <f t="shared" si="59"/>
        <v>3.1205949666376336E-253</v>
      </c>
      <c r="G596" s="102">
        <f t="shared" si="55"/>
        <v>0</v>
      </c>
    </row>
    <row r="597" spans="1:7">
      <c r="A597" s="102">
        <v>591</v>
      </c>
      <c r="B597" s="102">
        <f t="shared" si="56"/>
        <v>0</v>
      </c>
      <c r="C597" s="102">
        <f t="shared" si="57"/>
        <v>0</v>
      </c>
      <c r="D597" s="102">
        <f t="shared" si="58"/>
        <v>0</v>
      </c>
      <c r="E597" s="102">
        <f t="shared" si="54"/>
        <v>0</v>
      </c>
      <c r="F597" s="102">
        <f t="shared" si="59"/>
        <v>5.0689867478375434E-254</v>
      </c>
      <c r="G597" s="102">
        <f t="shared" si="55"/>
        <v>0</v>
      </c>
    </row>
    <row r="598" spans="1:7">
      <c r="A598" s="102">
        <v>592</v>
      </c>
      <c r="B598" s="102">
        <f t="shared" si="56"/>
        <v>0</v>
      </c>
      <c r="C598" s="102">
        <f t="shared" si="57"/>
        <v>0</v>
      </c>
      <c r="D598" s="102">
        <f t="shared" si="58"/>
        <v>0</v>
      </c>
      <c r="E598" s="102">
        <f t="shared" si="54"/>
        <v>0</v>
      </c>
      <c r="F598" s="102">
        <f t="shared" si="59"/>
        <v>8.2199785100081475E-255</v>
      </c>
      <c r="G598" s="102">
        <f t="shared" si="55"/>
        <v>0</v>
      </c>
    </row>
    <row r="599" spans="1:7">
      <c r="A599" s="102">
        <v>593</v>
      </c>
      <c r="B599" s="102">
        <f t="shared" si="56"/>
        <v>0</v>
      </c>
      <c r="C599" s="102">
        <f t="shared" si="57"/>
        <v>0</v>
      </c>
      <c r="D599" s="102">
        <f t="shared" si="58"/>
        <v>0</v>
      </c>
      <c r="E599" s="102">
        <f t="shared" si="54"/>
        <v>0</v>
      </c>
      <c r="F599" s="102">
        <f t="shared" si="59"/>
        <v>1.3307216474884669E-255</v>
      </c>
      <c r="G599" s="102">
        <f t="shared" si="55"/>
        <v>0</v>
      </c>
    </row>
    <row r="600" spans="1:7">
      <c r="A600" s="102">
        <v>594</v>
      </c>
      <c r="B600" s="102">
        <f t="shared" si="56"/>
        <v>0</v>
      </c>
      <c r="C600" s="102">
        <f t="shared" si="57"/>
        <v>0</v>
      </c>
      <c r="D600" s="102">
        <f t="shared" si="58"/>
        <v>0</v>
      </c>
      <c r="E600" s="102">
        <f t="shared" si="54"/>
        <v>0</v>
      </c>
      <c r="F600" s="102">
        <f t="shared" si="59"/>
        <v>2.1506612484664485E-256</v>
      </c>
      <c r="G600" s="102">
        <f t="shared" si="55"/>
        <v>0</v>
      </c>
    </row>
    <row r="601" spans="1:7">
      <c r="A601" s="102">
        <v>595</v>
      </c>
      <c r="B601" s="102">
        <f t="shared" si="56"/>
        <v>0</v>
      </c>
      <c r="C601" s="102">
        <f t="shared" si="57"/>
        <v>0</v>
      </c>
      <c r="D601" s="102">
        <f t="shared" si="58"/>
        <v>0</v>
      </c>
      <c r="E601" s="102">
        <f t="shared" si="54"/>
        <v>0</v>
      </c>
      <c r="F601" s="102">
        <f t="shared" si="59"/>
        <v>3.4699744513071544E-257</v>
      </c>
      <c r="G601" s="102">
        <f t="shared" si="55"/>
        <v>0</v>
      </c>
    </row>
    <row r="602" spans="1:7">
      <c r="A602" s="102">
        <v>596</v>
      </c>
      <c r="B602" s="102">
        <f t="shared" si="56"/>
        <v>0</v>
      </c>
      <c r="C602" s="102">
        <f t="shared" si="57"/>
        <v>0</v>
      </c>
      <c r="D602" s="102">
        <f t="shared" si="58"/>
        <v>0</v>
      </c>
      <c r="E602" s="102">
        <f t="shared" si="54"/>
        <v>0</v>
      </c>
      <c r="F602" s="102">
        <f t="shared" si="59"/>
        <v>5.5892205927090937E-258</v>
      </c>
      <c r="G602" s="102">
        <f t="shared" si="55"/>
        <v>0</v>
      </c>
    </row>
    <row r="603" spans="1:7">
      <c r="A603" s="102">
        <v>597</v>
      </c>
      <c r="B603" s="102">
        <f t="shared" si="56"/>
        <v>0</v>
      </c>
      <c r="C603" s="102">
        <f t="shared" si="57"/>
        <v>0</v>
      </c>
      <c r="D603" s="102">
        <f t="shared" si="58"/>
        <v>0</v>
      </c>
      <c r="E603" s="102">
        <f t="shared" si="54"/>
        <v>0</v>
      </c>
      <c r="F603" s="102">
        <f t="shared" si="59"/>
        <v>8.9876914053613612E-259</v>
      </c>
      <c r="G603" s="102">
        <f t="shared" si="55"/>
        <v>0</v>
      </c>
    </row>
    <row r="604" spans="1:7">
      <c r="A604" s="102">
        <v>598</v>
      </c>
      <c r="B604" s="102">
        <f t="shared" si="56"/>
        <v>0</v>
      </c>
      <c r="C604" s="102">
        <f t="shared" si="57"/>
        <v>0</v>
      </c>
      <c r="D604" s="102">
        <f t="shared" si="58"/>
        <v>0</v>
      </c>
      <c r="E604" s="102">
        <f t="shared" si="54"/>
        <v>0</v>
      </c>
      <c r="F604" s="102">
        <f t="shared" si="59"/>
        <v>1.4428400918305395E-259</v>
      </c>
      <c r="G604" s="102">
        <f t="shared" si="55"/>
        <v>0</v>
      </c>
    </row>
    <row r="605" spans="1:7">
      <c r="A605" s="102">
        <v>599</v>
      </c>
      <c r="B605" s="102">
        <f t="shared" si="56"/>
        <v>0</v>
      </c>
      <c r="C605" s="102">
        <f t="shared" si="57"/>
        <v>0</v>
      </c>
      <c r="D605" s="102">
        <f t="shared" si="58"/>
        <v>0</v>
      </c>
      <c r="E605" s="102">
        <f t="shared" si="54"/>
        <v>0</v>
      </c>
      <c r="F605" s="102">
        <f t="shared" si="59"/>
        <v>2.3123981438353796E-260</v>
      </c>
      <c r="G605" s="102">
        <f t="shared" si="55"/>
        <v>0</v>
      </c>
    </row>
    <row r="606" spans="1:7">
      <c r="A606" s="102">
        <v>600</v>
      </c>
      <c r="B606" s="102">
        <f t="shared" si="56"/>
        <v>0</v>
      </c>
      <c r="C606" s="102">
        <f t="shared" si="57"/>
        <v>0</v>
      </c>
      <c r="D606" s="102">
        <f t="shared" si="58"/>
        <v>0</v>
      </c>
      <c r="E606" s="102">
        <f t="shared" si="54"/>
        <v>0</v>
      </c>
      <c r="F606" s="102">
        <f t="shared" si="59"/>
        <v>3.699837030136688E-261</v>
      </c>
      <c r="G606" s="102">
        <f t="shared" si="55"/>
        <v>0</v>
      </c>
    </row>
    <row r="607" spans="1:7">
      <c r="A607" s="102">
        <v>601</v>
      </c>
      <c r="B607" s="102">
        <f t="shared" si="56"/>
        <v>0</v>
      </c>
      <c r="C607" s="102">
        <f t="shared" si="57"/>
        <v>0</v>
      </c>
      <c r="D607" s="102">
        <f t="shared" si="58"/>
        <v>0</v>
      </c>
      <c r="E607" s="102">
        <f t="shared" si="54"/>
        <v>0</v>
      </c>
      <c r="F607" s="102">
        <f t="shared" si="59"/>
        <v>5.9098894324974976E-262</v>
      </c>
      <c r="G607" s="102">
        <f t="shared" si="55"/>
        <v>0</v>
      </c>
    </row>
    <row r="608" spans="1:7">
      <c r="A608" s="102">
        <v>602</v>
      </c>
      <c r="B608" s="102">
        <f t="shared" si="56"/>
        <v>0</v>
      </c>
      <c r="C608" s="102">
        <f t="shared" si="57"/>
        <v>0</v>
      </c>
      <c r="D608" s="102">
        <f t="shared" si="58"/>
        <v>0</v>
      </c>
      <c r="E608" s="102">
        <f t="shared" si="54"/>
        <v>0</v>
      </c>
      <c r="F608" s="102">
        <f t="shared" si="59"/>
        <v>9.4244083973395083E-263</v>
      </c>
      <c r="G608" s="102">
        <f t="shared" si="55"/>
        <v>0</v>
      </c>
    </row>
    <row r="609" spans="1:7">
      <c r="A609" s="102">
        <v>603</v>
      </c>
      <c r="B609" s="102">
        <f t="shared" si="56"/>
        <v>0</v>
      </c>
      <c r="C609" s="102">
        <f t="shared" si="57"/>
        <v>0</v>
      </c>
      <c r="D609" s="102">
        <f t="shared" si="58"/>
        <v>0</v>
      </c>
      <c r="E609" s="102">
        <f t="shared" si="54"/>
        <v>0</v>
      </c>
      <c r="F609" s="102">
        <f t="shared" si="59"/>
        <v>1.5004033269395585E-263</v>
      </c>
      <c r="G609" s="102">
        <f t="shared" si="55"/>
        <v>0</v>
      </c>
    </row>
    <row r="610" spans="1:7">
      <c r="A610" s="102">
        <v>604</v>
      </c>
      <c r="B610" s="102">
        <f t="shared" si="56"/>
        <v>0</v>
      </c>
      <c r="C610" s="102">
        <f t="shared" si="57"/>
        <v>0</v>
      </c>
      <c r="D610" s="102">
        <f t="shared" si="58"/>
        <v>0</v>
      </c>
      <c r="E610" s="102">
        <f t="shared" si="54"/>
        <v>0</v>
      </c>
      <c r="F610" s="102">
        <f t="shared" si="59"/>
        <v>2.38474700970487E-264</v>
      </c>
      <c r="G610" s="102">
        <f t="shared" si="55"/>
        <v>0</v>
      </c>
    </row>
    <row r="611" spans="1:7">
      <c r="A611" s="102">
        <v>605</v>
      </c>
      <c r="B611" s="102">
        <f t="shared" si="56"/>
        <v>0</v>
      </c>
      <c r="C611" s="102">
        <f t="shared" si="57"/>
        <v>0</v>
      </c>
      <c r="D611" s="102">
        <f t="shared" si="58"/>
        <v>0</v>
      </c>
      <c r="E611" s="102">
        <f t="shared" si="54"/>
        <v>0</v>
      </c>
      <c r="F611" s="102">
        <f t="shared" si="59"/>
        <v>3.7840613707715639E-265</v>
      </c>
      <c r="G611" s="102">
        <f t="shared" si="55"/>
        <v>0</v>
      </c>
    </row>
    <row r="612" spans="1:7">
      <c r="A612" s="102">
        <v>606</v>
      </c>
      <c r="B612" s="102">
        <f t="shared" si="56"/>
        <v>0</v>
      </c>
      <c r="C612" s="102">
        <f t="shared" si="57"/>
        <v>0</v>
      </c>
      <c r="D612" s="102">
        <f t="shared" si="58"/>
        <v>0</v>
      </c>
      <c r="E612" s="102">
        <f t="shared" si="54"/>
        <v>0</v>
      </c>
      <c r="F612" s="102">
        <f t="shared" si="59"/>
        <v>5.9945526665680306E-266</v>
      </c>
      <c r="G612" s="102">
        <f t="shared" si="55"/>
        <v>0</v>
      </c>
    </row>
    <row r="613" spans="1:7">
      <c r="A613" s="102">
        <v>607</v>
      </c>
      <c r="B613" s="102">
        <f t="shared" si="56"/>
        <v>0</v>
      </c>
      <c r="C613" s="102">
        <f t="shared" si="57"/>
        <v>0</v>
      </c>
      <c r="D613" s="102">
        <f t="shared" si="58"/>
        <v>0</v>
      </c>
      <c r="E613" s="102">
        <f t="shared" si="54"/>
        <v>0</v>
      </c>
      <c r="F613" s="102">
        <f t="shared" si="59"/>
        <v>9.4806763754628886E-267</v>
      </c>
      <c r="G613" s="102">
        <f t="shared" si="55"/>
        <v>0</v>
      </c>
    </row>
    <row r="614" spans="1:7">
      <c r="A614" s="102">
        <v>608</v>
      </c>
      <c r="B614" s="102">
        <f t="shared" si="56"/>
        <v>0</v>
      </c>
      <c r="C614" s="102">
        <f t="shared" si="57"/>
        <v>0</v>
      </c>
      <c r="D614" s="102">
        <f t="shared" si="58"/>
        <v>0</v>
      </c>
      <c r="E614" s="102">
        <f t="shared" si="54"/>
        <v>0</v>
      </c>
      <c r="F614" s="102">
        <f t="shared" si="59"/>
        <v>1.4969489013891525E-267</v>
      </c>
      <c r="G614" s="102">
        <f t="shared" si="55"/>
        <v>0</v>
      </c>
    </row>
    <row r="615" spans="1:7">
      <c r="A615" s="102">
        <v>609</v>
      </c>
      <c r="B615" s="102">
        <f t="shared" si="56"/>
        <v>0</v>
      </c>
      <c r="C615" s="102">
        <f t="shared" si="57"/>
        <v>0</v>
      </c>
      <c r="D615" s="102">
        <f t="shared" si="58"/>
        <v>0</v>
      </c>
      <c r="E615" s="102">
        <f t="shared" si="54"/>
        <v>0</v>
      </c>
      <c r="F615" s="102">
        <f t="shared" si="59"/>
        <v>2.3597224061302177E-268</v>
      </c>
      <c r="G615" s="102">
        <f t="shared" si="55"/>
        <v>0</v>
      </c>
    </row>
    <row r="616" spans="1:7">
      <c r="A616" s="102">
        <v>610</v>
      </c>
      <c r="B616" s="102">
        <f t="shared" si="56"/>
        <v>0</v>
      </c>
      <c r="C616" s="102">
        <f t="shared" si="57"/>
        <v>0</v>
      </c>
      <c r="D616" s="102">
        <f t="shared" si="58"/>
        <v>0</v>
      </c>
      <c r="E616" s="102">
        <f t="shared" si="54"/>
        <v>0</v>
      </c>
      <c r="F616" s="102">
        <f t="shared" si="59"/>
        <v>3.7136614916147937E-269</v>
      </c>
      <c r="G616" s="102">
        <f t="shared" si="55"/>
        <v>0</v>
      </c>
    </row>
    <row r="617" spans="1:7">
      <c r="A617" s="102">
        <v>611</v>
      </c>
      <c r="B617" s="102">
        <f t="shared" si="56"/>
        <v>0</v>
      </c>
      <c r="C617" s="102">
        <f t="shared" si="57"/>
        <v>0</v>
      </c>
      <c r="D617" s="102">
        <f t="shared" si="58"/>
        <v>0</v>
      </c>
      <c r="E617" s="102">
        <f t="shared" si="54"/>
        <v>0</v>
      </c>
      <c r="F617" s="102">
        <f t="shared" si="59"/>
        <v>5.8348854860069885E-270</v>
      </c>
      <c r="G617" s="102">
        <f t="shared" si="55"/>
        <v>0</v>
      </c>
    </row>
    <row r="618" spans="1:7">
      <c r="A618" s="102">
        <v>612</v>
      </c>
      <c r="B618" s="102">
        <f t="shared" si="56"/>
        <v>0</v>
      </c>
      <c r="C618" s="102">
        <f t="shared" si="57"/>
        <v>0</v>
      </c>
      <c r="D618" s="102">
        <f t="shared" si="58"/>
        <v>0</v>
      </c>
      <c r="E618" s="102">
        <f t="shared" si="54"/>
        <v>0</v>
      </c>
      <c r="F618" s="102">
        <f t="shared" si="59"/>
        <v>9.15276154667796E-271</v>
      </c>
      <c r="G618" s="102">
        <f t="shared" si="55"/>
        <v>0</v>
      </c>
    </row>
    <row r="619" spans="1:7">
      <c r="A619" s="102">
        <v>613</v>
      </c>
      <c r="B619" s="102">
        <f t="shared" si="56"/>
        <v>0</v>
      </c>
      <c r="C619" s="102">
        <f t="shared" si="57"/>
        <v>0</v>
      </c>
      <c r="D619" s="102">
        <f t="shared" si="58"/>
        <v>0</v>
      </c>
      <c r="E619" s="102">
        <f t="shared" si="54"/>
        <v>0</v>
      </c>
      <c r="F619" s="102">
        <f t="shared" si="59"/>
        <v>1.4333851688109542E-271</v>
      </c>
      <c r="G619" s="102">
        <f t="shared" si="55"/>
        <v>0</v>
      </c>
    </row>
    <row r="620" spans="1:7">
      <c r="A620" s="102">
        <v>614</v>
      </c>
      <c r="B620" s="102">
        <f t="shared" si="56"/>
        <v>0</v>
      </c>
      <c r="C620" s="102">
        <f t="shared" si="57"/>
        <v>0</v>
      </c>
      <c r="D620" s="102">
        <f t="shared" si="58"/>
        <v>0</v>
      </c>
      <c r="E620" s="102">
        <f t="shared" si="54"/>
        <v>0</v>
      </c>
      <c r="F620" s="102">
        <f t="shared" si="59"/>
        <v>2.2411233909749036E-272</v>
      </c>
      <c r="G620" s="102">
        <f t="shared" si="55"/>
        <v>0</v>
      </c>
    </row>
    <row r="621" spans="1:7">
      <c r="A621" s="102">
        <v>615</v>
      </c>
      <c r="B621" s="102">
        <f t="shared" si="56"/>
        <v>0</v>
      </c>
      <c r="C621" s="102">
        <f t="shared" si="57"/>
        <v>0</v>
      </c>
      <c r="D621" s="102">
        <f t="shared" si="58"/>
        <v>0</v>
      </c>
      <c r="E621" s="102">
        <f t="shared" si="54"/>
        <v>0</v>
      </c>
      <c r="F621" s="102">
        <f t="shared" si="59"/>
        <v>3.4983389517649828E-273</v>
      </c>
      <c r="G621" s="102">
        <f t="shared" si="55"/>
        <v>0</v>
      </c>
    </row>
    <row r="622" spans="1:7">
      <c r="A622" s="102">
        <v>616</v>
      </c>
      <c r="B622" s="102">
        <f t="shared" si="56"/>
        <v>0</v>
      </c>
      <c r="C622" s="102">
        <f t="shared" si="57"/>
        <v>0</v>
      </c>
      <c r="D622" s="102">
        <f t="shared" si="58"/>
        <v>0</v>
      </c>
      <c r="E622" s="102">
        <f t="shared" si="54"/>
        <v>0</v>
      </c>
      <c r="F622" s="102">
        <f t="shared" si="59"/>
        <v>5.4519568079461911E-274</v>
      </c>
      <c r="G622" s="102">
        <f t="shared" si="55"/>
        <v>0</v>
      </c>
    </row>
    <row r="623" spans="1:7">
      <c r="A623" s="102">
        <v>617</v>
      </c>
      <c r="B623" s="102">
        <f t="shared" si="56"/>
        <v>0</v>
      </c>
      <c r="C623" s="102">
        <f t="shared" si="57"/>
        <v>0</v>
      </c>
      <c r="D623" s="102">
        <f t="shared" si="58"/>
        <v>0</v>
      </c>
      <c r="E623" s="102">
        <f t="shared" si="54"/>
        <v>0</v>
      </c>
      <c r="F623" s="102">
        <f t="shared" si="59"/>
        <v>8.4827853089593373E-275</v>
      </c>
      <c r="G623" s="102">
        <f t="shared" si="55"/>
        <v>0</v>
      </c>
    </row>
    <row r="624" spans="1:7">
      <c r="A624" s="102">
        <v>618</v>
      </c>
      <c r="B624" s="102">
        <f t="shared" si="56"/>
        <v>0</v>
      </c>
      <c r="C624" s="102">
        <f t="shared" si="57"/>
        <v>0</v>
      </c>
      <c r="D624" s="102">
        <f t="shared" si="58"/>
        <v>0</v>
      </c>
      <c r="E624" s="102">
        <f t="shared" si="54"/>
        <v>0</v>
      </c>
      <c r="F624" s="102">
        <f t="shared" si="59"/>
        <v>1.3177142227510006E-275</v>
      </c>
      <c r="G624" s="102">
        <f t="shared" si="55"/>
        <v>0</v>
      </c>
    </row>
    <row r="625" spans="1:7">
      <c r="A625" s="102">
        <v>619</v>
      </c>
      <c r="B625" s="102">
        <f t="shared" si="56"/>
        <v>0</v>
      </c>
      <c r="C625" s="102">
        <f t="shared" si="57"/>
        <v>0</v>
      </c>
      <c r="D625" s="102">
        <f t="shared" si="58"/>
        <v>0</v>
      </c>
      <c r="E625" s="102">
        <f t="shared" si="54"/>
        <v>0</v>
      </c>
      <c r="F625" s="102">
        <f t="shared" si="59"/>
        <v>2.0436278737335399E-276</v>
      </c>
      <c r="G625" s="102">
        <f t="shared" si="55"/>
        <v>0</v>
      </c>
    </row>
    <row r="626" spans="1:7">
      <c r="A626" s="102">
        <v>620</v>
      </c>
      <c r="B626" s="102">
        <f t="shared" si="56"/>
        <v>0</v>
      </c>
      <c r="C626" s="102">
        <f t="shared" si="57"/>
        <v>0</v>
      </c>
      <c r="D626" s="102">
        <f t="shared" si="58"/>
        <v>0</v>
      </c>
      <c r="E626" s="102">
        <f t="shared" si="54"/>
        <v>0</v>
      </c>
      <c r="F626" s="102">
        <f t="shared" si="59"/>
        <v>3.164327030296819E-277</v>
      </c>
      <c r="G626" s="102">
        <f t="shared" si="55"/>
        <v>0</v>
      </c>
    </row>
    <row r="627" spans="1:7">
      <c r="A627" s="102">
        <v>621</v>
      </c>
      <c r="B627" s="102">
        <f t="shared" si="56"/>
        <v>0</v>
      </c>
      <c r="C627" s="102">
        <f t="shared" si="57"/>
        <v>0</v>
      </c>
      <c r="D627" s="102">
        <f t="shared" si="58"/>
        <v>0</v>
      </c>
      <c r="E627" s="102">
        <f t="shared" si="54"/>
        <v>0</v>
      </c>
      <c r="F627" s="102">
        <f t="shared" si="59"/>
        <v>4.8917132835510665E-278</v>
      </c>
      <c r="G627" s="102">
        <f t="shared" si="55"/>
        <v>0</v>
      </c>
    </row>
    <row r="628" spans="1:7">
      <c r="A628" s="102">
        <v>622</v>
      </c>
      <c r="B628" s="102">
        <f t="shared" si="56"/>
        <v>0</v>
      </c>
      <c r="C628" s="102">
        <f t="shared" si="57"/>
        <v>0</v>
      </c>
      <c r="D628" s="102">
        <f t="shared" si="58"/>
        <v>0</v>
      </c>
      <c r="E628" s="102">
        <f t="shared" si="54"/>
        <v>0</v>
      </c>
      <c r="F628" s="102">
        <f t="shared" si="59"/>
        <v>7.5499111771848428E-279</v>
      </c>
      <c r="G628" s="102">
        <f t="shared" si="55"/>
        <v>0</v>
      </c>
    </row>
    <row r="629" spans="1:7">
      <c r="A629" s="102">
        <v>623</v>
      </c>
      <c r="B629" s="102">
        <f t="shared" si="56"/>
        <v>0</v>
      </c>
      <c r="C629" s="102">
        <f t="shared" si="57"/>
        <v>0</v>
      </c>
      <c r="D629" s="102">
        <f t="shared" si="58"/>
        <v>0</v>
      </c>
      <c r="E629" s="102">
        <f t="shared" si="54"/>
        <v>0</v>
      </c>
      <c r="F629" s="102">
        <f t="shared" si="59"/>
        <v>1.1633892022627266E-279</v>
      </c>
      <c r="G629" s="102">
        <f t="shared" si="55"/>
        <v>0</v>
      </c>
    </row>
    <row r="630" spans="1:7">
      <c r="A630" s="102">
        <v>624</v>
      </c>
      <c r="B630" s="102">
        <f t="shared" si="56"/>
        <v>0</v>
      </c>
      <c r="C630" s="102">
        <f t="shared" si="57"/>
        <v>0</v>
      </c>
      <c r="D630" s="102">
        <f t="shared" si="58"/>
        <v>0</v>
      </c>
      <c r="E630" s="102">
        <f t="shared" si="54"/>
        <v>0</v>
      </c>
      <c r="F630" s="102">
        <f t="shared" si="59"/>
        <v>1.789829541942757E-280</v>
      </c>
      <c r="G630" s="102">
        <f t="shared" si="55"/>
        <v>0</v>
      </c>
    </row>
    <row r="631" spans="1:7">
      <c r="A631" s="102">
        <v>625</v>
      </c>
      <c r="B631" s="102">
        <f t="shared" si="56"/>
        <v>0</v>
      </c>
      <c r="C631" s="102">
        <f t="shared" si="57"/>
        <v>0</v>
      </c>
      <c r="D631" s="102">
        <f t="shared" si="58"/>
        <v>0</v>
      </c>
      <c r="E631" s="102">
        <f t="shared" si="54"/>
        <v>0</v>
      </c>
      <c r="F631" s="102">
        <f t="shared" si="59"/>
        <v>2.7491781764238083E-281</v>
      </c>
      <c r="G631" s="102">
        <f t="shared" si="55"/>
        <v>0</v>
      </c>
    </row>
    <row r="632" spans="1:7">
      <c r="A632" s="102">
        <v>626</v>
      </c>
      <c r="B632" s="102">
        <f t="shared" si="56"/>
        <v>0</v>
      </c>
      <c r="C632" s="102">
        <f t="shared" si="57"/>
        <v>0</v>
      </c>
      <c r="D632" s="102">
        <f t="shared" si="58"/>
        <v>0</v>
      </c>
      <c r="E632" s="102">
        <f t="shared" si="54"/>
        <v>0</v>
      </c>
      <c r="F632" s="102">
        <f t="shared" si="59"/>
        <v>4.2159920916404886E-282</v>
      </c>
      <c r="G632" s="102">
        <f t="shared" si="55"/>
        <v>0</v>
      </c>
    </row>
    <row r="633" spans="1:7">
      <c r="A633" s="102">
        <v>627</v>
      </c>
      <c r="B633" s="102">
        <f t="shared" si="56"/>
        <v>0</v>
      </c>
      <c r="C633" s="102">
        <f t="shared" si="57"/>
        <v>0</v>
      </c>
      <c r="D633" s="102">
        <f t="shared" si="58"/>
        <v>0</v>
      </c>
      <c r="E633" s="102">
        <f t="shared" si="54"/>
        <v>0</v>
      </c>
      <c r="F633" s="102">
        <f t="shared" si="59"/>
        <v>6.4551075087326492E-283</v>
      </c>
      <c r="G633" s="102">
        <f t="shared" si="55"/>
        <v>0</v>
      </c>
    </row>
    <row r="634" spans="1:7">
      <c r="A634" s="102">
        <v>628</v>
      </c>
      <c r="B634" s="102">
        <f t="shared" si="56"/>
        <v>0</v>
      </c>
      <c r="C634" s="102">
        <f t="shared" si="57"/>
        <v>0</v>
      </c>
      <c r="D634" s="102">
        <f t="shared" si="58"/>
        <v>0</v>
      </c>
      <c r="E634" s="102">
        <f t="shared" si="54"/>
        <v>0</v>
      </c>
      <c r="F634" s="102">
        <f t="shared" si="59"/>
        <v>9.8676802681251109E-284</v>
      </c>
      <c r="G634" s="102">
        <f t="shared" si="55"/>
        <v>0</v>
      </c>
    </row>
    <row r="635" spans="1:7">
      <c r="A635" s="102">
        <v>629</v>
      </c>
      <c r="B635" s="102">
        <f t="shared" si="56"/>
        <v>0</v>
      </c>
      <c r="C635" s="102">
        <f t="shared" si="57"/>
        <v>0</v>
      </c>
      <c r="D635" s="102">
        <f t="shared" si="58"/>
        <v>0</v>
      </c>
      <c r="E635" s="102">
        <f t="shared" si="54"/>
        <v>0</v>
      </c>
      <c r="F635" s="102">
        <f t="shared" si="59"/>
        <v>1.5060370520511503E-284</v>
      </c>
      <c r="G635" s="102">
        <f t="shared" si="55"/>
        <v>0</v>
      </c>
    </row>
    <row r="636" spans="1:7">
      <c r="A636" s="102">
        <v>630</v>
      </c>
      <c r="B636" s="102">
        <f t="shared" si="56"/>
        <v>0</v>
      </c>
      <c r="C636" s="102">
        <f t="shared" si="57"/>
        <v>0</v>
      </c>
      <c r="D636" s="102">
        <f t="shared" si="58"/>
        <v>0</v>
      </c>
      <c r="E636" s="102">
        <f t="shared" si="54"/>
        <v>0</v>
      </c>
      <c r="F636" s="102">
        <f t="shared" si="59"/>
        <v>2.2949136031251234E-285</v>
      </c>
      <c r="G636" s="102">
        <f t="shared" si="55"/>
        <v>0</v>
      </c>
    </row>
    <row r="637" spans="1:7">
      <c r="A637" s="102">
        <v>631</v>
      </c>
      <c r="B637" s="102">
        <f t="shared" si="56"/>
        <v>0</v>
      </c>
      <c r="C637" s="102">
        <f t="shared" si="57"/>
        <v>0</v>
      </c>
      <c r="D637" s="102">
        <f t="shared" si="58"/>
        <v>0</v>
      </c>
      <c r="E637" s="102">
        <f t="shared" si="54"/>
        <v>0</v>
      </c>
      <c r="F637" s="102">
        <f t="shared" si="59"/>
        <v>3.4914691901750924E-286</v>
      </c>
      <c r="G637" s="102">
        <f t="shared" si="55"/>
        <v>0</v>
      </c>
    </row>
    <row r="638" spans="1:7">
      <c r="A638" s="102">
        <v>632</v>
      </c>
      <c r="B638" s="102">
        <f t="shared" si="56"/>
        <v>0</v>
      </c>
      <c r="C638" s="102">
        <f t="shared" si="57"/>
        <v>0</v>
      </c>
      <c r="D638" s="102">
        <f t="shared" si="58"/>
        <v>0</v>
      </c>
      <c r="E638" s="102">
        <f t="shared" si="54"/>
        <v>0</v>
      </c>
      <c r="F638" s="102">
        <f t="shared" si="59"/>
        <v>5.303497504062819E-287</v>
      </c>
      <c r="G638" s="102">
        <f t="shared" si="55"/>
        <v>0</v>
      </c>
    </row>
    <row r="639" spans="1:7">
      <c r="A639" s="102">
        <v>633</v>
      </c>
      <c r="B639" s="102">
        <f t="shared" si="56"/>
        <v>0</v>
      </c>
      <c r="C639" s="102">
        <f t="shared" si="57"/>
        <v>0</v>
      </c>
      <c r="D639" s="102">
        <f t="shared" si="58"/>
        <v>0</v>
      </c>
      <c r="E639" s="102">
        <f t="shared" si="54"/>
        <v>0</v>
      </c>
      <c r="F639" s="102">
        <f t="shared" si="59"/>
        <v>8.0432189635075698E-288</v>
      </c>
      <c r="G639" s="102">
        <f t="shared" si="55"/>
        <v>0</v>
      </c>
    </row>
    <row r="640" spans="1:7">
      <c r="A640" s="102">
        <v>634</v>
      </c>
      <c r="B640" s="102">
        <f t="shared" si="56"/>
        <v>0</v>
      </c>
      <c r="C640" s="102">
        <f t="shared" si="57"/>
        <v>0</v>
      </c>
      <c r="D640" s="102">
        <f t="shared" si="58"/>
        <v>0</v>
      </c>
      <c r="E640" s="102">
        <f t="shared" si="54"/>
        <v>0</v>
      </c>
      <c r="F640" s="102">
        <f t="shared" si="59"/>
        <v>1.2179006632440007E-288</v>
      </c>
      <c r="G640" s="102">
        <f t="shared" si="55"/>
        <v>0</v>
      </c>
    </row>
    <row r="641" spans="1:7">
      <c r="A641" s="102">
        <v>635</v>
      </c>
      <c r="B641" s="102">
        <f t="shared" si="56"/>
        <v>0</v>
      </c>
      <c r="C641" s="102">
        <f t="shared" si="57"/>
        <v>0</v>
      </c>
      <c r="D641" s="102">
        <f t="shared" si="58"/>
        <v>0</v>
      </c>
      <c r="E641" s="102">
        <f t="shared" si="54"/>
        <v>0</v>
      </c>
      <c r="F641" s="102">
        <f t="shared" si="59"/>
        <v>1.8412356483689815E-289</v>
      </c>
      <c r="G641" s="102">
        <f t="shared" si="55"/>
        <v>0</v>
      </c>
    </row>
    <row r="642" spans="1:7">
      <c r="A642" s="102">
        <v>636</v>
      </c>
      <c r="B642" s="102">
        <f t="shared" si="56"/>
        <v>0</v>
      </c>
      <c r="C642" s="102">
        <f t="shared" si="57"/>
        <v>0</v>
      </c>
      <c r="D642" s="102">
        <f t="shared" si="58"/>
        <v>0</v>
      </c>
      <c r="E642" s="102">
        <f t="shared" si="54"/>
        <v>0</v>
      </c>
      <c r="F642" s="102">
        <f t="shared" si="59"/>
        <v>2.7792236201793412E-290</v>
      </c>
      <c r="G642" s="102">
        <f t="shared" si="55"/>
        <v>0</v>
      </c>
    </row>
    <row r="643" spans="1:7">
      <c r="A643" s="102">
        <v>637</v>
      </c>
      <c r="B643" s="102">
        <f t="shared" si="56"/>
        <v>0</v>
      </c>
      <c r="C643" s="102">
        <f t="shared" si="57"/>
        <v>0</v>
      </c>
      <c r="D643" s="102">
        <f t="shared" si="58"/>
        <v>0</v>
      </c>
      <c r="E643" s="102">
        <f t="shared" si="54"/>
        <v>0</v>
      </c>
      <c r="F643" s="102">
        <f t="shared" si="59"/>
        <v>4.1884688781357319E-291</v>
      </c>
      <c r="G643" s="102">
        <f t="shared" si="55"/>
        <v>0</v>
      </c>
    </row>
    <row r="644" spans="1:7">
      <c r="A644" s="102">
        <v>638</v>
      </c>
      <c r="B644" s="102">
        <f t="shared" si="56"/>
        <v>0</v>
      </c>
      <c r="C644" s="102">
        <f t="shared" si="57"/>
        <v>0</v>
      </c>
      <c r="D644" s="102">
        <f t="shared" si="58"/>
        <v>0</v>
      </c>
      <c r="E644" s="102">
        <f t="shared" si="54"/>
        <v>0</v>
      </c>
      <c r="F644" s="102">
        <f t="shared" si="59"/>
        <v>6.3023983119279004E-292</v>
      </c>
      <c r="G644" s="102">
        <f t="shared" si="55"/>
        <v>0</v>
      </c>
    </row>
    <row r="645" spans="1:7">
      <c r="A645" s="102">
        <v>639</v>
      </c>
      <c r="B645" s="102">
        <f t="shared" si="56"/>
        <v>0</v>
      </c>
      <c r="C645" s="102">
        <f t="shared" si="57"/>
        <v>0</v>
      </c>
      <c r="D645" s="102">
        <f t="shared" si="58"/>
        <v>0</v>
      </c>
      <c r="E645" s="102">
        <f t="shared" si="54"/>
        <v>0</v>
      </c>
      <c r="F645" s="102">
        <f t="shared" si="59"/>
        <v>9.4683918301267646E-293</v>
      </c>
      <c r="G645" s="102">
        <f t="shared" si="55"/>
        <v>0</v>
      </c>
    </row>
    <row r="646" spans="1:7">
      <c r="A646" s="102">
        <v>640</v>
      </c>
      <c r="B646" s="102">
        <f t="shared" si="56"/>
        <v>0</v>
      </c>
      <c r="C646" s="102">
        <f t="shared" si="57"/>
        <v>0</v>
      </c>
      <c r="D646" s="102">
        <f t="shared" si="58"/>
        <v>0</v>
      </c>
      <c r="E646" s="102">
        <f t="shared" ref="E646:E709" si="60">IF(E$4,NORMDIST($A646,D$3,SQRT(D$3),FALSE),#N/A)</f>
        <v>0</v>
      </c>
      <c r="F646" s="102">
        <f t="shared" si="59"/>
        <v>1.4202587745190728E-293</v>
      </c>
      <c r="G646" s="102">
        <f t="shared" ref="G646:G709" si="61">IF(G$4,NORMDIST($A646,F$3,SQRT(F$3),FALSE),#N/A)</f>
        <v>0</v>
      </c>
    </row>
    <row r="647" spans="1:7">
      <c r="A647" s="102">
        <v>641</v>
      </c>
      <c r="B647" s="102">
        <f t="shared" ref="B647:B710" si="62">IF(B$4,POISSON($A647,B$3,FALSE),#N/A)</f>
        <v>0</v>
      </c>
      <c r="C647" s="102">
        <f t="shared" ref="C647:C710" si="63">IF(C$4,NORMDIST($A647,B$3,SQRT(B$3),FALSE),#N/A)</f>
        <v>0</v>
      </c>
      <c r="D647" s="102">
        <f t="shared" ref="D647:D710" si="64">IF(D$4,POISSON($A647,D$3,FALSE),#N/A)</f>
        <v>0</v>
      </c>
      <c r="E647" s="102">
        <f t="shared" si="60"/>
        <v>0</v>
      </c>
      <c r="F647" s="102">
        <f t="shared" ref="F647:F710" si="65">IF(F$4,POISSON($A647,F$3,FALSE),#N/A)</f>
        <v>2.1270646233045472E-294</v>
      </c>
      <c r="G647" s="102">
        <f t="shared" si="61"/>
        <v>0</v>
      </c>
    </row>
    <row r="648" spans="1:7">
      <c r="A648" s="102">
        <v>642</v>
      </c>
      <c r="B648" s="102">
        <f t="shared" si="62"/>
        <v>0</v>
      </c>
      <c r="C648" s="102">
        <f t="shared" si="63"/>
        <v>0</v>
      </c>
      <c r="D648" s="102">
        <f t="shared" si="64"/>
        <v>0</v>
      </c>
      <c r="E648" s="102">
        <f t="shared" si="60"/>
        <v>0</v>
      </c>
      <c r="F648" s="102">
        <f t="shared" si="65"/>
        <v>3.180657380642948E-295</v>
      </c>
      <c r="G648" s="102">
        <f t="shared" si="61"/>
        <v>0</v>
      </c>
    </row>
    <row r="649" spans="1:7">
      <c r="A649" s="102">
        <v>643</v>
      </c>
      <c r="B649" s="102">
        <f t="shared" si="62"/>
        <v>0</v>
      </c>
      <c r="C649" s="102">
        <f t="shared" si="63"/>
        <v>0</v>
      </c>
      <c r="D649" s="102">
        <f t="shared" si="64"/>
        <v>0</v>
      </c>
      <c r="E649" s="102">
        <f t="shared" si="60"/>
        <v>0</v>
      </c>
      <c r="F649" s="102">
        <f t="shared" si="65"/>
        <v>4.7487264158889757E-296</v>
      </c>
      <c r="G649" s="102">
        <f t="shared" si="61"/>
        <v>0</v>
      </c>
    </row>
    <row r="650" spans="1:7">
      <c r="A650" s="102">
        <v>644</v>
      </c>
      <c r="B650" s="102">
        <f t="shared" si="62"/>
        <v>0</v>
      </c>
      <c r="C650" s="102">
        <f t="shared" si="63"/>
        <v>0</v>
      </c>
      <c r="D650" s="102">
        <f t="shared" si="64"/>
        <v>0</v>
      </c>
      <c r="E650" s="102">
        <f t="shared" si="60"/>
        <v>0</v>
      </c>
      <c r="F650" s="102">
        <f t="shared" si="65"/>
        <v>7.0788468311395688E-297</v>
      </c>
      <c r="G650" s="102">
        <f t="shared" si="61"/>
        <v>0</v>
      </c>
    </row>
    <row r="651" spans="1:7">
      <c r="A651" s="102">
        <v>645</v>
      </c>
      <c r="B651" s="102">
        <f t="shared" si="62"/>
        <v>0</v>
      </c>
      <c r="C651" s="102">
        <f t="shared" si="63"/>
        <v>0</v>
      </c>
      <c r="D651" s="102">
        <f t="shared" si="64"/>
        <v>0</v>
      </c>
      <c r="E651" s="102">
        <f t="shared" si="60"/>
        <v>0</v>
      </c>
      <c r="F651" s="102">
        <f t="shared" si="65"/>
        <v>1.0535958074252075E-297</v>
      </c>
      <c r="G651" s="102">
        <f t="shared" si="61"/>
        <v>0</v>
      </c>
    </row>
    <row r="652" spans="1:7">
      <c r="A652" s="102">
        <v>646</v>
      </c>
      <c r="B652" s="102">
        <f t="shared" si="62"/>
        <v>0</v>
      </c>
      <c r="C652" s="102">
        <f t="shared" si="63"/>
        <v>0</v>
      </c>
      <c r="D652" s="102">
        <f t="shared" si="64"/>
        <v>0</v>
      </c>
      <c r="E652" s="102">
        <f t="shared" si="60"/>
        <v>0</v>
      </c>
      <c r="F652" s="102">
        <f t="shared" si="65"/>
        <v>1.565715131777527E-298</v>
      </c>
      <c r="G652" s="102">
        <f t="shared" si="61"/>
        <v>0</v>
      </c>
    </row>
    <row r="653" spans="1:7">
      <c r="A653" s="102">
        <v>647</v>
      </c>
      <c r="B653" s="102">
        <f t="shared" si="62"/>
        <v>0</v>
      </c>
      <c r="C653" s="102">
        <f t="shared" si="63"/>
        <v>0</v>
      </c>
      <c r="D653" s="102">
        <f t="shared" si="64"/>
        <v>0</v>
      </c>
      <c r="E653" s="102">
        <f t="shared" si="60"/>
        <v>0</v>
      </c>
      <c r="F653" s="102">
        <f t="shared" si="65"/>
        <v>2.3231631012462005E-299</v>
      </c>
      <c r="G653" s="102">
        <f t="shared" si="61"/>
        <v>0</v>
      </c>
    </row>
    <row r="654" spans="1:7">
      <c r="A654" s="102">
        <v>648</v>
      </c>
      <c r="B654" s="102">
        <f t="shared" si="62"/>
        <v>0</v>
      </c>
      <c r="C654" s="102">
        <f t="shared" si="63"/>
        <v>0</v>
      </c>
      <c r="D654" s="102">
        <f t="shared" si="64"/>
        <v>0</v>
      </c>
      <c r="E654" s="102">
        <f t="shared" si="60"/>
        <v>0</v>
      </c>
      <c r="F654" s="102">
        <f t="shared" si="65"/>
        <v>3.4417231129578884E-300</v>
      </c>
      <c r="G654" s="102">
        <f t="shared" si="61"/>
        <v>0</v>
      </c>
    </row>
    <row r="655" spans="1:7">
      <c r="A655" s="102">
        <v>649</v>
      </c>
      <c r="B655" s="102">
        <f t="shared" si="62"/>
        <v>0</v>
      </c>
      <c r="C655" s="102">
        <f t="shared" si="63"/>
        <v>0</v>
      </c>
      <c r="D655" s="102">
        <f t="shared" si="64"/>
        <v>0</v>
      </c>
      <c r="E655" s="102">
        <f t="shared" si="60"/>
        <v>0</v>
      </c>
      <c r="F655" s="102">
        <f t="shared" si="65"/>
        <v>5.0909925861928768E-301</v>
      </c>
      <c r="G655" s="102">
        <f t="shared" si="61"/>
        <v>0</v>
      </c>
    </row>
    <row r="656" spans="1:7">
      <c r="A656" s="102">
        <v>650</v>
      </c>
      <c r="B656" s="102">
        <f t="shared" si="62"/>
        <v>0</v>
      </c>
      <c r="C656" s="102">
        <f t="shared" si="63"/>
        <v>0</v>
      </c>
      <c r="D656" s="102">
        <f t="shared" si="64"/>
        <v>0</v>
      </c>
      <c r="E656" s="102">
        <f t="shared" si="60"/>
        <v>0</v>
      </c>
      <c r="F656" s="102">
        <f t="shared" si="65"/>
        <v>7.5190044349935682E-302</v>
      </c>
      <c r="G656" s="102">
        <f t="shared" si="61"/>
        <v>0</v>
      </c>
    </row>
    <row r="657" spans="1:7">
      <c r="A657" s="102">
        <v>651</v>
      </c>
      <c r="B657" s="102">
        <f t="shared" si="62"/>
        <v>0</v>
      </c>
      <c r="C657" s="102">
        <f t="shared" si="63"/>
        <v>0</v>
      </c>
      <c r="D657" s="102">
        <f t="shared" si="64"/>
        <v>0</v>
      </c>
      <c r="E657" s="102">
        <f t="shared" si="60"/>
        <v>0</v>
      </c>
      <c r="F657" s="102">
        <f t="shared" si="65"/>
        <v>1.1087932807363891E-302</v>
      </c>
      <c r="G657" s="102">
        <f t="shared" si="61"/>
        <v>0</v>
      </c>
    </row>
    <row r="658" spans="1:7">
      <c r="A658" s="102">
        <v>652</v>
      </c>
      <c r="B658" s="102">
        <f t="shared" si="62"/>
        <v>0</v>
      </c>
      <c r="C658" s="102">
        <f t="shared" si="63"/>
        <v>0</v>
      </c>
      <c r="D658" s="102">
        <f t="shared" si="64"/>
        <v>0</v>
      </c>
      <c r="E658" s="102">
        <f t="shared" si="60"/>
        <v>0</v>
      </c>
      <c r="F658" s="102">
        <f t="shared" si="65"/>
        <v>1.6325790636607638E-303</v>
      </c>
      <c r="G658" s="102">
        <f t="shared" si="61"/>
        <v>0</v>
      </c>
    </row>
    <row r="659" spans="1:7">
      <c r="A659" s="102">
        <v>653</v>
      </c>
      <c r="B659" s="102">
        <f t="shared" si="62"/>
        <v>0</v>
      </c>
      <c r="C659" s="102">
        <f t="shared" si="63"/>
        <v>0</v>
      </c>
      <c r="D659" s="102">
        <f t="shared" si="64"/>
        <v>0</v>
      </c>
      <c r="E659" s="102">
        <f t="shared" si="60"/>
        <v>0</v>
      </c>
      <c r="F659" s="102">
        <f t="shared" si="65"/>
        <v>2.4001162344784994E-304</v>
      </c>
      <c r="G659" s="102">
        <f t="shared" si="61"/>
        <v>0</v>
      </c>
    </row>
    <row r="660" spans="1:7">
      <c r="A660" s="102">
        <v>654</v>
      </c>
      <c r="B660" s="102">
        <f t="shared" si="62"/>
        <v>0</v>
      </c>
      <c r="C660" s="102">
        <f t="shared" si="63"/>
        <v>0</v>
      </c>
      <c r="D660" s="102">
        <f t="shared" si="64"/>
        <v>0</v>
      </c>
      <c r="E660" s="102">
        <f t="shared" si="60"/>
        <v>0</v>
      </c>
      <c r="F660" s="102">
        <f t="shared" si="65"/>
        <v>3.5231063992340048E-305</v>
      </c>
      <c r="G660" s="102">
        <f t="shared" si="61"/>
        <v>0</v>
      </c>
    </row>
    <row r="661" spans="1:7">
      <c r="A661" s="102">
        <v>655</v>
      </c>
      <c r="B661" s="102">
        <f t="shared" si="62"/>
        <v>0</v>
      </c>
      <c r="C661" s="102">
        <f t="shared" si="63"/>
        <v>0</v>
      </c>
      <c r="D661" s="102">
        <f t="shared" si="64"/>
        <v>0</v>
      </c>
      <c r="E661" s="102">
        <f t="shared" si="60"/>
        <v>0</v>
      </c>
      <c r="F661" s="102">
        <f t="shared" si="65"/>
        <v>5.1636368599464768E-306</v>
      </c>
      <c r="G661" s="102">
        <f t="shared" si="61"/>
        <v>0</v>
      </c>
    </row>
    <row r="662" spans="1:7">
      <c r="A662" s="102">
        <v>656</v>
      </c>
      <c r="B662" s="102">
        <f t="shared" si="62"/>
        <v>0</v>
      </c>
      <c r="C662" s="102">
        <f t="shared" si="63"/>
        <v>0</v>
      </c>
      <c r="D662" s="102">
        <f t="shared" si="64"/>
        <v>0</v>
      </c>
      <c r="E662" s="102">
        <f t="shared" si="60"/>
        <v>0</v>
      </c>
      <c r="F662" s="102">
        <f t="shared" si="65"/>
        <v>7.5565417462638774E-307</v>
      </c>
      <c r="G662" s="102">
        <f t="shared" si="61"/>
        <v>0</v>
      </c>
    </row>
    <row r="663" spans="1:7">
      <c r="A663" s="102">
        <v>657</v>
      </c>
      <c r="B663" s="102">
        <f t="shared" si="62"/>
        <v>0</v>
      </c>
      <c r="C663" s="102">
        <f t="shared" si="63"/>
        <v>0</v>
      </c>
      <c r="D663" s="102">
        <f t="shared" si="64"/>
        <v>0</v>
      </c>
      <c r="E663" s="102">
        <f t="shared" si="60"/>
        <v>0</v>
      </c>
      <c r="F663" s="102">
        <f t="shared" si="65"/>
        <v>1.1041522186321146E-307</v>
      </c>
      <c r="G663" s="102">
        <f t="shared" si="61"/>
        <v>0</v>
      </c>
    </row>
    <row r="664" spans="1:7">
      <c r="A664" s="102">
        <v>658</v>
      </c>
      <c r="B664" s="102">
        <f t="shared" si="62"/>
        <v>0</v>
      </c>
      <c r="C664" s="102">
        <f t="shared" si="63"/>
        <v>0</v>
      </c>
      <c r="D664" s="102">
        <f t="shared" si="64"/>
        <v>0</v>
      </c>
      <c r="E664" s="102">
        <f t="shared" si="60"/>
        <v>0</v>
      </c>
      <c r="F664" s="102">
        <f t="shared" si="65"/>
        <v>0</v>
      </c>
      <c r="G664" s="102">
        <f t="shared" si="61"/>
        <v>0</v>
      </c>
    </row>
    <row r="665" spans="1:7">
      <c r="A665" s="102">
        <v>659</v>
      </c>
      <c r="B665" s="102">
        <f t="shared" si="62"/>
        <v>0</v>
      </c>
      <c r="C665" s="102">
        <f t="shared" si="63"/>
        <v>0</v>
      </c>
      <c r="D665" s="102">
        <f t="shared" si="64"/>
        <v>0</v>
      </c>
      <c r="E665" s="102">
        <f t="shared" si="60"/>
        <v>0</v>
      </c>
      <c r="F665" s="102">
        <f t="shared" si="65"/>
        <v>0</v>
      </c>
      <c r="G665" s="102">
        <f t="shared" si="61"/>
        <v>0</v>
      </c>
    </row>
    <row r="666" spans="1:7">
      <c r="A666" s="102">
        <v>660</v>
      </c>
      <c r="B666" s="102">
        <f t="shared" si="62"/>
        <v>0</v>
      </c>
      <c r="C666" s="102">
        <f t="shared" si="63"/>
        <v>0</v>
      </c>
      <c r="D666" s="102">
        <f t="shared" si="64"/>
        <v>0</v>
      </c>
      <c r="E666" s="102">
        <f t="shared" si="60"/>
        <v>0</v>
      </c>
      <c r="F666" s="102">
        <f t="shared" si="65"/>
        <v>0</v>
      </c>
      <c r="G666" s="102">
        <f t="shared" si="61"/>
        <v>0</v>
      </c>
    </row>
    <row r="667" spans="1:7">
      <c r="A667" s="102">
        <v>661</v>
      </c>
      <c r="B667" s="102">
        <f t="shared" si="62"/>
        <v>0</v>
      </c>
      <c r="C667" s="102">
        <f t="shared" si="63"/>
        <v>0</v>
      </c>
      <c r="D667" s="102">
        <f t="shared" si="64"/>
        <v>0</v>
      </c>
      <c r="E667" s="102">
        <f t="shared" si="60"/>
        <v>0</v>
      </c>
      <c r="F667" s="102">
        <f t="shared" si="65"/>
        <v>0</v>
      </c>
      <c r="G667" s="102">
        <f t="shared" si="61"/>
        <v>0</v>
      </c>
    </row>
    <row r="668" spans="1:7">
      <c r="A668" s="102">
        <v>662</v>
      </c>
      <c r="B668" s="102">
        <f t="shared" si="62"/>
        <v>0</v>
      </c>
      <c r="C668" s="102">
        <f t="shared" si="63"/>
        <v>0</v>
      </c>
      <c r="D668" s="102">
        <f t="shared" si="64"/>
        <v>0</v>
      </c>
      <c r="E668" s="102">
        <f t="shared" si="60"/>
        <v>0</v>
      </c>
      <c r="F668" s="102">
        <f t="shared" si="65"/>
        <v>0</v>
      </c>
      <c r="G668" s="102">
        <f t="shared" si="61"/>
        <v>0</v>
      </c>
    </row>
    <row r="669" spans="1:7">
      <c r="A669" s="102">
        <v>663</v>
      </c>
      <c r="B669" s="102">
        <f t="shared" si="62"/>
        <v>0</v>
      </c>
      <c r="C669" s="102">
        <f t="shared" si="63"/>
        <v>0</v>
      </c>
      <c r="D669" s="102">
        <f t="shared" si="64"/>
        <v>0</v>
      </c>
      <c r="E669" s="102">
        <f t="shared" si="60"/>
        <v>0</v>
      </c>
      <c r="F669" s="102">
        <f t="shared" si="65"/>
        <v>0</v>
      </c>
      <c r="G669" s="102">
        <f t="shared" si="61"/>
        <v>0</v>
      </c>
    </row>
    <row r="670" spans="1:7">
      <c r="A670" s="102">
        <v>664</v>
      </c>
      <c r="B670" s="102">
        <f t="shared" si="62"/>
        <v>0</v>
      </c>
      <c r="C670" s="102">
        <f t="shared" si="63"/>
        <v>0</v>
      </c>
      <c r="D670" s="102">
        <f t="shared" si="64"/>
        <v>0</v>
      </c>
      <c r="E670" s="102">
        <f t="shared" si="60"/>
        <v>0</v>
      </c>
      <c r="F670" s="102">
        <f t="shared" si="65"/>
        <v>0</v>
      </c>
      <c r="G670" s="102">
        <f t="shared" si="61"/>
        <v>0</v>
      </c>
    </row>
    <row r="671" spans="1:7">
      <c r="A671" s="102">
        <v>665</v>
      </c>
      <c r="B671" s="102">
        <f t="shared" si="62"/>
        <v>0</v>
      </c>
      <c r="C671" s="102">
        <f t="shared" si="63"/>
        <v>0</v>
      </c>
      <c r="D671" s="102">
        <f t="shared" si="64"/>
        <v>0</v>
      </c>
      <c r="E671" s="102">
        <f t="shared" si="60"/>
        <v>0</v>
      </c>
      <c r="F671" s="102">
        <f t="shared" si="65"/>
        <v>0</v>
      </c>
      <c r="G671" s="102">
        <f t="shared" si="61"/>
        <v>0</v>
      </c>
    </row>
    <row r="672" spans="1:7">
      <c r="A672" s="102">
        <v>666</v>
      </c>
      <c r="B672" s="102">
        <f t="shared" si="62"/>
        <v>0</v>
      </c>
      <c r="C672" s="102">
        <f t="shared" si="63"/>
        <v>0</v>
      </c>
      <c r="D672" s="102">
        <f t="shared" si="64"/>
        <v>0</v>
      </c>
      <c r="E672" s="102">
        <f t="shared" si="60"/>
        <v>0</v>
      </c>
      <c r="F672" s="102">
        <f t="shared" si="65"/>
        <v>0</v>
      </c>
      <c r="G672" s="102">
        <f t="shared" si="61"/>
        <v>0</v>
      </c>
    </row>
    <row r="673" spans="1:7">
      <c r="A673" s="102">
        <v>667</v>
      </c>
      <c r="B673" s="102">
        <f t="shared" si="62"/>
        <v>0</v>
      </c>
      <c r="C673" s="102">
        <f t="shared" si="63"/>
        <v>0</v>
      </c>
      <c r="D673" s="102">
        <f t="shared" si="64"/>
        <v>0</v>
      </c>
      <c r="E673" s="102">
        <f t="shared" si="60"/>
        <v>0</v>
      </c>
      <c r="F673" s="102">
        <f t="shared" si="65"/>
        <v>0</v>
      </c>
      <c r="G673" s="102">
        <f t="shared" si="61"/>
        <v>0</v>
      </c>
    </row>
    <row r="674" spans="1:7">
      <c r="A674" s="102">
        <v>668</v>
      </c>
      <c r="B674" s="102">
        <f t="shared" si="62"/>
        <v>0</v>
      </c>
      <c r="C674" s="102">
        <f t="shared" si="63"/>
        <v>0</v>
      </c>
      <c r="D674" s="102">
        <f t="shared" si="64"/>
        <v>0</v>
      </c>
      <c r="E674" s="102">
        <f t="shared" si="60"/>
        <v>0</v>
      </c>
      <c r="F674" s="102">
        <f t="shared" si="65"/>
        <v>0</v>
      </c>
      <c r="G674" s="102">
        <f t="shared" si="61"/>
        <v>0</v>
      </c>
    </row>
    <row r="675" spans="1:7">
      <c r="A675" s="102">
        <v>669</v>
      </c>
      <c r="B675" s="102">
        <f t="shared" si="62"/>
        <v>0</v>
      </c>
      <c r="C675" s="102">
        <f t="shared" si="63"/>
        <v>0</v>
      </c>
      <c r="D675" s="102">
        <f t="shared" si="64"/>
        <v>0</v>
      </c>
      <c r="E675" s="102">
        <f t="shared" si="60"/>
        <v>0</v>
      </c>
      <c r="F675" s="102">
        <f t="shared" si="65"/>
        <v>0</v>
      </c>
      <c r="G675" s="102">
        <f t="shared" si="61"/>
        <v>0</v>
      </c>
    </row>
    <row r="676" spans="1:7">
      <c r="A676" s="102">
        <v>670</v>
      </c>
      <c r="B676" s="102">
        <f t="shared" si="62"/>
        <v>0</v>
      </c>
      <c r="C676" s="102">
        <f t="shared" si="63"/>
        <v>0</v>
      </c>
      <c r="D676" s="102">
        <f t="shared" si="64"/>
        <v>0</v>
      </c>
      <c r="E676" s="102">
        <f t="shared" si="60"/>
        <v>0</v>
      </c>
      <c r="F676" s="102">
        <f t="shared" si="65"/>
        <v>0</v>
      </c>
      <c r="G676" s="102">
        <f t="shared" si="61"/>
        <v>0</v>
      </c>
    </row>
    <row r="677" spans="1:7">
      <c r="A677" s="102">
        <v>671</v>
      </c>
      <c r="B677" s="102">
        <f t="shared" si="62"/>
        <v>0</v>
      </c>
      <c r="C677" s="102">
        <f t="shared" si="63"/>
        <v>0</v>
      </c>
      <c r="D677" s="102">
        <f t="shared" si="64"/>
        <v>0</v>
      </c>
      <c r="E677" s="102">
        <f t="shared" si="60"/>
        <v>0</v>
      </c>
      <c r="F677" s="102">
        <f t="shared" si="65"/>
        <v>0</v>
      </c>
      <c r="G677" s="102">
        <f t="shared" si="61"/>
        <v>0</v>
      </c>
    </row>
    <row r="678" spans="1:7">
      <c r="A678" s="102">
        <v>672</v>
      </c>
      <c r="B678" s="102">
        <f t="shared" si="62"/>
        <v>0</v>
      </c>
      <c r="C678" s="102">
        <f t="shared" si="63"/>
        <v>0</v>
      </c>
      <c r="D678" s="102">
        <f t="shared" si="64"/>
        <v>0</v>
      </c>
      <c r="E678" s="102">
        <f t="shared" si="60"/>
        <v>0</v>
      </c>
      <c r="F678" s="102">
        <f t="shared" si="65"/>
        <v>0</v>
      </c>
      <c r="G678" s="102">
        <f t="shared" si="61"/>
        <v>0</v>
      </c>
    </row>
    <row r="679" spans="1:7">
      <c r="A679" s="102">
        <v>673</v>
      </c>
      <c r="B679" s="102">
        <f t="shared" si="62"/>
        <v>0</v>
      </c>
      <c r="C679" s="102">
        <f t="shared" si="63"/>
        <v>0</v>
      </c>
      <c r="D679" s="102">
        <f t="shared" si="64"/>
        <v>0</v>
      </c>
      <c r="E679" s="102">
        <f t="shared" si="60"/>
        <v>0</v>
      </c>
      <c r="F679" s="102">
        <f t="shared" si="65"/>
        <v>0</v>
      </c>
      <c r="G679" s="102">
        <f t="shared" si="61"/>
        <v>0</v>
      </c>
    </row>
    <row r="680" spans="1:7">
      <c r="A680" s="102">
        <v>674</v>
      </c>
      <c r="B680" s="102">
        <f t="shared" si="62"/>
        <v>0</v>
      </c>
      <c r="C680" s="102">
        <f t="shared" si="63"/>
        <v>0</v>
      </c>
      <c r="D680" s="102">
        <f t="shared" si="64"/>
        <v>0</v>
      </c>
      <c r="E680" s="102">
        <f t="shared" si="60"/>
        <v>0</v>
      </c>
      <c r="F680" s="102">
        <f t="shared" si="65"/>
        <v>0</v>
      </c>
      <c r="G680" s="102">
        <f t="shared" si="61"/>
        <v>0</v>
      </c>
    </row>
    <row r="681" spans="1:7">
      <c r="A681" s="102">
        <v>675</v>
      </c>
      <c r="B681" s="102">
        <f t="shared" si="62"/>
        <v>0</v>
      </c>
      <c r="C681" s="102">
        <f t="shared" si="63"/>
        <v>0</v>
      </c>
      <c r="D681" s="102">
        <f t="shared" si="64"/>
        <v>0</v>
      </c>
      <c r="E681" s="102">
        <f t="shared" si="60"/>
        <v>0</v>
      </c>
      <c r="F681" s="102">
        <f t="shared" si="65"/>
        <v>0</v>
      </c>
      <c r="G681" s="102">
        <f t="shared" si="61"/>
        <v>0</v>
      </c>
    </row>
    <row r="682" spans="1:7">
      <c r="A682" s="102">
        <v>676</v>
      </c>
      <c r="B682" s="102">
        <f t="shared" si="62"/>
        <v>0</v>
      </c>
      <c r="C682" s="102">
        <f t="shared" si="63"/>
        <v>0</v>
      </c>
      <c r="D682" s="102">
        <f t="shared" si="64"/>
        <v>0</v>
      </c>
      <c r="E682" s="102">
        <f t="shared" si="60"/>
        <v>0</v>
      </c>
      <c r="F682" s="102">
        <f t="shared" si="65"/>
        <v>0</v>
      </c>
      <c r="G682" s="102">
        <f t="shared" si="61"/>
        <v>0</v>
      </c>
    </row>
    <row r="683" spans="1:7">
      <c r="A683" s="102">
        <v>677</v>
      </c>
      <c r="B683" s="102">
        <f t="shared" si="62"/>
        <v>0</v>
      </c>
      <c r="C683" s="102">
        <f t="shared" si="63"/>
        <v>0</v>
      </c>
      <c r="D683" s="102">
        <f t="shared" si="64"/>
        <v>0</v>
      </c>
      <c r="E683" s="102">
        <f t="shared" si="60"/>
        <v>0</v>
      </c>
      <c r="F683" s="102">
        <f t="shared" si="65"/>
        <v>0</v>
      </c>
      <c r="G683" s="102">
        <f t="shared" si="61"/>
        <v>0</v>
      </c>
    </row>
    <row r="684" spans="1:7">
      <c r="A684" s="102">
        <v>678</v>
      </c>
      <c r="B684" s="102">
        <f t="shared" si="62"/>
        <v>0</v>
      </c>
      <c r="C684" s="102">
        <f t="shared" si="63"/>
        <v>0</v>
      </c>
      <c r="D684" s="102">
        <f t="shared" si="64"/>
        <v>0</v>
      </c>
      <c r="E684" s="102">
        <f t="shared" si="60"/>
        <v>0</v>
      </c>
      <c r="F684" s="102">
        <f t="shared" si="65"/>
        <v>0</v>
      </c>
      <c r="G684" s="102">
        <f t="shared" si="61"/>
        <v>0</v>
      </c>
    </row>
    <row r="685" spans="1:7">
      <c r="A685" s="102">
        <v>679</v>
      </c>
      <c r="B685" s="102">
        <f t="shared" si="62"/>
        <v>0</v>
      </c>
      <c r="C685" s="102">
        <f t="shared" si="63"/>
        <v>0</v>
      </c>
      <c r="D685" s="102">
        <f t="shared" si="64"/>
        <v>0</v>
      </c>
      <c r="E685" s="102">
        <f t="shared" si="60"/>
        <v>0</v>
      </c>
      <c r="F685" s="102">
        <f t="shared" si="65"/>
        <v>0</v>
      </c>
      <c r="G685" s="102">
        <f t="shared" si="61"/>
        <v>0</v>
      </c>
    </row>
    <row r="686" spans="1:7">
      <c r="A686" s="102">
        <v>680</v>
      </c>
      <c r="B686" s="102">
        <f t="shared" si="62"/>
        <v>0</v>
      </c>
      <c r="C686" s="102">
        <f t="shared" si="63"/>
        <v>0</v>
      </c>
      <c r="D686" s="102">
        <f t="shared" si="64"/>
        <v>0</v>
      </c>
      <c r="E686" s="102">
        <f t="shared" si="60"/>
        <v>0</v>
      </c>
      <c r="F686" s="102">
        <f t="shared" si="65"/>
        <v>0</v>
      </c>
      <c r="G686" s="102">
        <f t="shared" si="61"/>
        <v>0</v>
      </c>
    </row>
    <row r="687" spans="1:7">
      <c r="A687" s="102">
        <v>681</v>
      </c>
      <c r="B687" s="102">
        <f t="shared" si="62"/>
        <v>0</v>
      </c>
      <c r="C687" s="102">
        <f t="shared" si="63"/>
        <v>0</v>
      </c>
      <c r="D687" s="102">
        <f t="shared" si="64"/>
        <v>0</v>
      </c>
      <c r="E687" s="102">
        <f t="shared" si="60"/>
        <v>0</v>
      </c>
      <c r="F687" s="102">
        <f t="shared" si="65"/>
        <v>0</v>
      </c>
      <c r="G687" s="102">
        <f t="shared" si="61"/>
        <v>0</v>
      </c>
    </row>
    <row r="688" spans="1:7">
      <c r="A688" s="102">
        <v>682</v>
      </c>
      <c r="B688" s="102">
        <f t="shared" si="62"/>
        <v>0</v>
      </c>
      <c r="C688" s="102">
        <f t="shared" si="63"/>
        <v>0</v>
      </c>
      <c r="D688" s="102">
        <f t="shared" si="64"/>
        <v>0</v>
      </c>
      <c r="E688" s="102">
        <f t="shared" si="60"/>
        <v>0</v>
      </c>
      <c r="F688" s="102">
        <f t="shared" si="65"/>
        <v>0</v>
      </c>
      <c r="G688" s="102">
        <f t="shared" si="61"/>
        <v>0</v>
      </c>
    </row>
    <row r="689" spans="1:7">
      <c r="A689" s="102">
        <v>683</v>
      </c>
      <c r="B689" s="102">
        <f t="shared" si="62"/>
        <v>0</v>
      </c>
      <c r="C689" s="102">
        <f t="shared" si="63"/>
        <v>0</v>
      </c>
      <c r="D689" s="102">
        <f t="shared" si="64"/>
        <v>0</v>
      </c>
      <c r="E689" s="102">
        <f t="shared" si="60"/>
        <v>0</v>
      </c>
      <c r="F689" s="102">
        <f t="shared" si="65"/>
        <v>0</v>
      </c>
      <c r="G689" s="102">
        <f t="shared" si="61"/>
        <v>0</v>
      </c>
    </row>
    <row r="690" spans="1:7">
      <c r="A690" s="102">
        <v>684</v>
      </c>
      <c r="B690" s="102">
        <f t="shared" si="62"/>
        <v>0</v>
      </c>
      <c r="C690" s="102">
        <f t="shared" si="63"/>
        <v>0</v>
      </c>
      <c r="D690" s="102">
        <f t="shared" si="64"/>
        <v>0</v>
      </c>
      <c r="E690" s="102">
        <f t="shared" si="60"/>
        <v>0</v>
      </c>
      <c r="F690" s="102">
        <f t="shared" si="65"/>
        <v>0</v>
      </c>
      <c r="G690" s="102">
        <f t="shared" si="61"/>
        <v>0</v>
      </c>
    </row>
    <row r="691" spans="1:7">
      <c r="A691" s="102">
        <v>685</v>
      </c>
      <c r="B691" s="102">
        <f t="shared" si="62"/>
        <v>0</v>
      </c>
      <c r="C691" s="102">
        <f t="shared" si="63"/>
        <v>0</v>
      </c>
      <c r="D691" s="102">
        <f t="shared" si="64"/>
        <v>0</v>
      </c>
      <c r="E691" s="102">
        <f t="shared" si="60"/>
        <v>0</v>
      </c>
      <c r="F691" s="102">
        <f t="shared" si="65"/>
        <v>0</v>
      </c>
      <c r="G691" s="102">
        <f t="shared" si="61"/>
        <v>0</v>
      </c>
    </row>
    <row r="692" spans="1:7">
      <c r="A692" s="102">
        <v>686</v>
      </c>
      <c r="B692" s="102">
        <f t="shared" si="62"/>
        <v>0</v>
      </c>
      <c r="C692" s="102">
        <f t="shared" si="63"/>
        <v>0</v>
      </c>
      <c r="D692" s="102">
        <f t="shared" si="64"/>
        <v>0</v>
      </c>
      <c r="E692" s="102">
        <f t="shared" si="60"/>
        <v>0</v>
      </c>
      <c r="F692" s="102">
        <f t="shared" si="65"/>
        <v>0</v>
      </c>
      <c r="G692" s="102">
        <f t="shared" si="61"/>
        <v>0</v>
      </c>
    </row>
    <row r="693" spans="1:7">
      <c r="A693" s="102">
        <v>687</v>
      </c>
      <c r="B693" s="102">
        <f t="shared" si="62"/>
        <v>0</v>
      </c>
      <c r="C693" s="102">
        <f t="shared" si="63"/>
        <v>0</v>
      </c>
      <c r="D693" s="102">
        <f t="shared" si="64"/>
        <v>0</v>
      </c>
      <c r="E693" s="102">
        <f t="shared" si="60"/>
        <v>0</v>
      </c>
      <c r="F693" s="102">
        <f t="shared" si="65"/>
        <v>0</v>
      </c>
      <c r="G693" s="102">
        <f t="shared" si="61"/>
        <v>0</v>
      </c>
    </row>
    <row r="694" spans="1:7">
      <c r="A694" s="102">
        <v>688</v>
      </c>
      <c r="B694" s="102">
        <f t="shared" si="62"/>
        <v>0</v>
      </c>
      <c r="C694" s="102">
        <f t="shared" si="63"/>
        <v>0</v>
      </c>
      <c r="D694" s="102">
        <f t="shared" si="64"/>
        <v>0</v>
      </c>
      <c r="E694" s="102">
        <f t="shared" si="60"/>
        <v>0</v>
      </c>
      <c r="F694" s="102">
        <f t="shared" si="65"/>
        <v>0</v>
      </c>
      <c r="G694" s="102">
        <f t="shared" si="61"/>
        <v>0</v>
      </c>
    </row>
    <row r="695" spans="1:7">
      <c r="A695" s="102">
        <v>689</v>
      </c>
      <c r="B695" s="102">
        <f t="shared" si="62"/>
        <v>0</v>
      </c>
      <c r="C695" s="102">
        <f t="shared" si="63"/>
        <v>0</v>
      </c>
      <c r="D695" s="102">
        <f t="shared" si="64"/>
        <v>0</v>
      </c>
      <c r="E695" s="102">
        <f t="shared" si="60"/>
        <v>0</v>
      </c>
      <c r="F695" s="102">
        <f t="shared" si="65"/>
        <v>0</v>
      </c>
      <c r="G695" s="102">
        <f t="shared" si="61"/>
        <v>0</v>
      </c>
    </row>
    <row r="696" spans="1:7">
      <c r="A696" s="102">
        <v>690</v>
      </c>
      <c r="B696" s="102">
        <f t="shared" si="62"/>
        <v>0</v>
      </c>
      <c r="C696" s="102">
        <f t="shared" si="63"/>
        <v>0</v>
      </c>
      <c r="D696" s="102">
        <f t="shared" si="64"/>
        <v>0</v>
      </c>
      <c r="E696" s="102">
        <f t="shared" si="60"/>
        <v>0</v>
      </c>
      <c r="F696" s="102">
        <f t="shared" si="65"/>
        <v>0</v>
      </c>
      <c r="G696" s="102">
        <f t="shared" si="61"/>
        <v>0</v>
      </c>
    </row>
    <row r="697" spans="1:7">
      <c r="A697" s="102">
        <v>691</v>
      </c>
      <c r="B697" s="102">
        <f t="shared" si="62"/>
        <v>0</v>
      </c>
      <c r="C697" s="102">
        <f t="shared" si="63"/>
        <v>0</v>
      </c>
      <c r="D697" s="102">
        <f t="shared" si="64"/>
        <v>0</v>
      </c>
      <c r="E697" s="102">
        <f t="shared" si="60"/>
        <v>0</v>
      </c>
      <c r="F697" s="102">
        <f t="shared" si="65"/>
        <v>0</v>
      </c>
      <c r="G697" s="102">
        <f t="shared" si="61"/>
        <v>0</v>
      </c>
    </row>
    <row r="698" spans="1:7">
      <c r="A698" s="102">
        <v>692</v>
      </c>
      <c r="B698" s="102">
        <f t="shared" si="62"/>
        <v>0</v>
      </c>
      <c r="C698" s="102">
        <f t="shared" si="63"/>
        <v>0</v>
      </c>
      <c r="D698" s="102">
        <f t="shared" si="64"/>
        <v>0</v>
      </c>
      <c r="E698" s="102">
        <f t="shared" si="60"/>
        <v>0</v>
      </c>
      <c r="F698" s="102">
        <f t="shared" si="65"/>
        <v>0</v>
      </c>
      <c r="G698" s="102">
        <f t="shared" si="61"/>
        <v>0</v>
      </c>
    </row>
    <row r="699" spans="1:7">
      <c r="A699" s="102">
        <v>693</v>
      </c>
      <c r="B699" s="102">
        <f t="shared" si="62"/>
        <v>0</v>
      </c>
      <c r="C699" s="102">
        <f t="shared" si="63"/>
        <v>0</v>
      </c>
      <c r="D699" s="102">
        <f t="shared" si="64"/>
        <v>0</v>
      </c>
      <c r="E699" s="102">
        <f t="shared" si="60"/>
        <v>0</v>
      </c>
      <c r="F699" s="102">
        <f t="shared" si="65"/>
        <v>0</v>
      </c>
      <c r="G699" s="102">
        <f t="shared" si="61"/>
        <v>0</v>
      </c>
    </row>
    <row r="700" spans="1:7">
      <c r="A700" s="102">
        <v>694</v>
      </c>
      <c r="B700" s="102">
        <f t="shared" si="62"/>
        <v>0</v>
      </c>
      <c r="C700" s="102">
        <f t="shared" si="63"/>
        <v>0</v>
      </c>
      <c r="D700" s="102">
        <f t="shared" si="64"/>
        <v>0</v>
      </c>
      <c r="E700" s="102">
        <f t="shared" si="60"/>
        <v>0</v>
      </c>
      <c r="F700" s="102">
        <f t="shared" si="65"/>
        <v>0</v>
      </c>
      <c r="G700" s="102">
        <f t="shared" si="61"/>
        <v>0</v>
      </c>
    </row>
    <row r="701" spans="1:7">
      <c r="A701" s="102">
        <v>695</v>
      </c>
      <c r="B701" s="102">
        <f t="shared" si="62"/>
        <v>0</v>
      </c>
      <c r="C701" s="102">
        <f t="shared" si="63"/>
        <v>0</v>
      </c>
      <c r="D701" s="102">
        <f t="shared" si="64"/>
        <v>0</v>
      </c>
      <c r="E701" s="102">
        <f t="shared" si="60"/>
        <v>0</v>
      </c>
      <c r="F701" s="102">
        <f t="shared" si="65"/>
        <v>0</v>
      </c>
      <c r="G701" s="102">
        <f t="shared" si="61"/>
        <v>0</v>
      </c>
    </row>
    <row r="702" spans="1:7">
      <c r="A702" s="102">
        <v>696</v>
      </c>
      <c r="B702" s="102">
        <f t="shared" si="62"/>
        <v>0</v>
      </c>
      <c r="C702" s="102">
        <f t="shared" si="63"/>
        <v>0</v>
      </c>
      <c r="D702" s="102">
        <f t="shared" si="64"/>
        <v>0</v>
      </c>
      <c r="E702" s="102">
        <f t="shared" si="60"/>
        <v>0</v>
      </c>
      <c r="F702" s="102">
        <f t="shared" si="65"/>
        <v>0</v>
      </c>
      <c r="G702" s="102">
        <f t="shared" si="61"/>
        <v>0</v>
      </c>
    </row>
    <row r="703" spans="1:7">
      <c r="A703" s="102">
        <v>697</v>
      </c>
      <c r="B703" s="102">
        <f t="shared" si="62"/>
        <v>0</v>
      </c>
      <c r="C703" s="102">
        <f t="shared" si="63"/>
        <v>0</v>
      </c>
      <c r="D703" s="102">
        <f t="shared" si="64"/>
        <v>0</v>
      </c>
      <c r="E703" s="102">
        <f t="shared" si="60"/>
        <v>0</v>
      </c>
      <c r="F703" s="102">
        <f t="shared" si="65"/>
        <v>0</v>
      </c>
      <c r="G703" s="102">
        <f t="shared" si="61"/>
        <v>0</v>
      </c>
    </row>
    <row r="704" spans="1:7">
      <c r="A704" s="102">
        <v>698</v>
      </c>
      <c r="B704" s="102">
        <f t="shared" si="62"/>
        <v>0</v>
      </c>
      <c r="C704" s="102">
        <f t="shared" si="63"/>
        <v>0</v>
      </c>
      <c r="D704" s="102">
        <f t="shared" si="64"/>
        <v>0</v>
      </c>
      <c r="E704" s="102">
        <f t="shared" si="60"/>
        <v>0</v>
      </c>
      <c r="F704" s="102">
        <f t="shared" si="65"/>
        <v>0</v>
      </c>
      <c r="G704" s="102">
        <f t="shared" si="61"/>
        <v>0</v>
      </c>
    </row>
    <row r="705" spans="1:7">
      <c r="A705" s="102">
        <v>699</v>
      </c>
      <c r="B705" s="102">
        <f t="shared" si="62"/>
        <v>0</v>
      </c>
      <c r="C705" s="102">
        <f t="shared" si="63"/>
        <v>0</v>
      </c>
      <c r="D705" s="102">
        <f t="shared" si="64"/>
        <v>0</v>
      </c>
      <c r="E705" s="102">
        <f t="shared" si="60"/>
        <v>0</v>
      </c>
      <c r="F705" s="102">
        <f t="shared" si="65"/>
        <v>0</v>
      </c>
      <c r="G705" s="102">
        <f t="shared" si="61"/>
        <v>0</v>
      </c>
    </row>
    <row r="706" spans="1:7">
      <c r="A706" s="102">
        <v>700</v>
      </c>
      <c r="B706" s="102">
        <f t="shared" si="62"/>
        <v>0</v>
      </c>
      <c r="C706" s="102">
        <f t="shared" si="63"/>
        <v>0</v>
      </c>
      <c r="D706" s="102">
        <f t="shared" si="64"/>
        <v>0</v>
      </c>
      <c r="E706" s="102">
        <f t="shared" si="60"/>
        <v>0</v>
      </c>
      <c r="F706" s="102">
        <f t="shared" si="65"/>
        <v>0</v>
      </c>
      <c r="G706" s="102">
        <f t="shared" si="61"/>
        <v>0</v>
      </c>
    </row>
    <row r="707" spans="1:7">
      <c r="A707" s="102">
        <v>701</v>
      </c>
      <c r="B707" s="102">
        <f t="shared" si="62"/>
        <v>0</v>
      </c>
      <c r="C707" s="102">
        <f t="shared" si="63"/>
        <v>0</v>
      </c>
      <c r="D707" s="102">
        <f t="shared" si="64"/>
        <v>0</v>
      </c>
      <c r="E707" s="102">
        <f t="shared" si="60"/>
        <v>0</v>
      </c>
      <c r="F707" s="102">
        <f t="shared" si="65"/>
        <v>0</v>
      </c>
      <c r="G707" s="102">
        <f t="shared" si="61"/>
        <v>0</v>
      </c>
    </row>
    <row r="708" spans="1:7">
      <c r="A708" s="102">
        <v>702</v>
      </c>
      <c r="B708" s="102">
        <f t="shared" si="62"/>
        <v>0</v>
      </c>
      <c r="C708" s="102">
        <f t="shared" si="63"/>
        <v>0</v>
      </c>
      <c r="D708" s="102">
        <f t="shared" si="64"/>
        <v>0</v>
      </c>
      <c r="E708" s="102">
        <f t="shared" si="60"/>
        <v>0</v>
      </c>
      <c r="F708" s="102">
        <f t="shared" si="65"/>
        <v>0</v>
      </c>
      <c r="G708" s="102">
        <f t="shared" si="61"/>
        <v>0</v>
      </c>
    </row>
    <row r="709" spans="1:7">
      <c r="A709" s="102">
        <v>703</v>
      </c>
      <c r="B709" s="102">
        <f t="shared" si="62"/>
        <v>0</v>
      </c>
      <c r="C709" s="102">
        <f t="shared" si="63"/>
        <v>0</v>
      </c>
      <c r="D709" s="102">
        <f t="shared" si="64"/>
        <v>0</v>
      </c>
      <c r="E709" s="102">
        <f t="shared" si="60"/>
        <v>0</v>
      </c>
      <c r="F709" s="102">
        <f t="shared" si="65"/>
        <v>0</v>
      </c>
      <c r="G709" s="102">
        <f t="shared" si="61"/>
        <v>0</v>
      </c>
    </row>
    <row r="710" spans="1:7">
      <c r="A710" s="102">
        <v>704</v>
      </c>
      <c r="B710" s="102">
        <f t="shared" si="62"/>
        <v>0</v>
      </c>
      <c r="C710" s="102">
        <f t="shared" si="63"/>
        <v>0</v>
      </c>
      <c r="D710" s="102">
        <f t="shared" si="64"/>
        <v>0</v>
      </c>
      <c r="E710" s="102">
        <f t="shared" ref="E710:E773" si="66">IF(E$4,NORMDIST($A710,D$3,SQRT(D$3),FALSE),#N/A)</f>
        <v>0</v>
      </c>
      <c r="F710" s="102">
        <f t="shared" si="65"/>
        <v>0</v>
      </c>
      <c r="G710" s="102">
        <f t="shared" ref="G710:G773" si="67">IF(G$4,NORMDIST($A710,F$3,SQRT(F$3),FALSE),#N/A)</f>
        <v>0</v>
      </c>
    </row>
    <row r="711" spans="1:7">
      <c r="A711" s="102">
        <v>705</v>
      </c>
      <c r="B711" s="102">
        <f t="shared" ref="B711:B774" si="68">IF(B$4,POISSON($A711,B$3,FALSE),#N/A)</f>
        <v>0</v>
      </c>
      <c r="C711" s="102">
        <f t="shared" ref="C711:C774" si="69">IF(C$4,NORMDIST($A711,B$3,SQRT(B$3),FALSE),#N/A)</f>
        <v>0</v>
      </c>
      <c r="D711" s="102">
        <f t="shared" ref="D711:D774" si="70">IF(D$4,POISSON($A711,D$3,FALSE),#N/A)</f>
        <v>0</v>
      </c>
      <c r="E711" s="102">
        <f t="shared" si="66"/>
        <v>0</v>
      </c>
      <c r="F711" s="102">
        <f t="shared" ref="F711:F774" si="71">IF(F$4,POISSON($A711,F$3,FALSE),#N/A)</f>
        <v>0</v>
      </c>
      <c r="G711" s="102">
        <f t="shared" si="67"/>
        <v>0</v>
      </c>
    </row>
    <row r="712" spans="1:7">
      <c r="A712" s="102">
        <v>706</v>
      </c>
      <c r="B712" s="102">
        <f t="shared" si="68"/>
        <v>0</v>
      </c>
      <c r="C712" s="102">
        <f t="shared" si="69"/>
        <v>0</v>
      </c>
      <c r="D712" s="102">
        <f t="shared" si="70"/>
        <v>0</v>
      </c>
      <c r="E712" s="102">
        <f t="shared" si="66"/>
        <v>0</v>
      </c>
      <c r="F712" s="102">
        <f t="shared" si="71"/>
        <v>0</v>
      </c>
      <c r="G712" s="102">
        <f t="shared" si="67"/>
        <v>0</v>
      </c>
    </row>
    <row r="713" spans="1:7">
      <c r="A713" s="102">
        <v>707</v>
      </c>
      <c r="B713" s="102">
        <f t="shared" si="68"/>
        <v>0</v>
      </c>
      <c r="C713" s="102">
        <f t="shared" si="69"/>
        <v>0</v>
      </c>
      <c r="D713" s="102">
        <f t="shared" si="70"/>
        <v>0</v>
      </c>
      <c r="E713" s="102">
        <f t="shared" si="66"/>
        <v>0</v>
      </c>
      <c r="F713" s="102">
        <f t="shared" si="71"/>
        <v>0</v>
      </c>
      <c r="G713" s="102">
        <f t="shared" si="67"/>
        <v>0</v>
      </c>
    </row>
    <row r="714" spans="1:7">
      <c r="A714" s="102">
        <v>708</v>
      </c>
      <c r="B714" s="102">
        <f t="shared" si="68"/>
        <v>0</v>
      </c>
      <c r="C714" s="102">
        <f t="shared" si="69"/>
        <v>0</v>
      </c>
      <c r="D714" s="102">
        <f t="shared" si="70"/>
        <v>0</v>
      </c>
      <c r="E714" s="102">
        <f t="shared" si="66"/>
        <v>0</v>
      </c>
      <c r="F714" s="102">
        <f t="shared" si="71"/>
        <v>0</v>
      </c>
      <c r="G714" s="102">
        <f t="shared" si="67"/>
        <v>0</v>
      </c>
    </row>
    <row r="715" spans="1:7">
      <c r="A715" s="102">
        <v>709</v>
      </c>
      <c r="B715" s="102">
        <f t="shared" si="68"/>
        <v>0</v>
      </c>
      <c r="C715" s="102">
        <f t="shared" si="69"/>
        <v>0</v>
      </c>
      <c r="D715" s="102">
        <f t="shared" si="70"/>
        <v>0</v>
      </c>
      <c r="E715" s="102">
        <f t="shared" si="66"/>
        <v>0</v>
      </c>
      <c r="F715" s="102">
        <f t="shared" si="71"/>
        <v>0</v>
      </c>
      <c r="G715" s="102">
        <f t="shared" si="67"/>
        <v>0</v>
      </c>
    </row>
    <row r="716" spans="1:7">
      <c r="A716" s="102">
        <v>710</v>
      </c>
      <c r="B716" s="102">
        <f t="shared" si="68"/>
        <v>0</v>
      </c>
      <c r="C716" s="102">
        <f t="shared" si="69"/>
        <v>0</v>
      </c>
      <c r="D716" s="102">
        <f t="shared" si="70"/>
        <v>0</v>
      </c>
      <c r="E716" s="102">
        <f t="shared" si="66"/>
        <v>0</v>
      </c>
      <c r="F716" s="102">
        <f t="shared" si="71"/>
        <v>0</v>
      </c>
      <c r="G716" s="102">
        <f t="shared" si="67"/>
        <v>0</v>
      </c>
    </row>
    <row r="717" spans="1:7">
      <c r="A717" s="102">
        <v>711</v>
      </c>
      <c r="B717" s="102">
        <f t="shared" si="68"/>
        <v>0</v>
      </c>
      <c r="C717" s="102">
        <f t="shared" si="69"/>
        <v>0</v>
      </c>
      <c r="D717" s="102">
        <f t="shared" si="70"/>
        <v>0</v>
      </c>
      <c r="E717" s="102">
        <f t="shared" si="66"/>
        <v>0</v>
      </c>
      <c r="F717" s="102">
        <f t="shared" si="71"/>
        <v>0</v>
      </c>
      <c r="G717" s="102">
        <f t="shared" si="67"/>
        <v>0</v>
      </c>
    </row>
    <row r="718" spans="1:7">
      <c r="A718" s="102">
        <v>712</v>
      </c>
      <c r="B718" s="102">
        <f t="shared" si="68"/>
        <v>0</v>
      </c>
      <c r="C718" s="102">
        <f t="shared" si="69"/>
        <v>0</v>
      </c>
      <c r="D718" s="102">
        <f t="shared" si="70"/>
        <v>0</v>
      </c>
      <c r="E718" s="102">
        <f t="shared" si="66"/>
        <v>0</v>
      </c>
      <c r="F718" s="102">
        <f t="shared" si="71"/>
        <v>0</v>
      </c>
      <c r="G718" s="102">
        <f t="shared" si="67"/>
        <v>0</v>
      </c>
    </row>
    <row r="719" spans="1:7">
      <c r="A719" s="102">
        <v>713</v>
      </c>
      <c r="B719" s="102">
        <f t="shared" si="68"/>
        <v>0</v>
      </c>
      <c r="C719" s="102">
        <f t="shared" si="69"/>
        <v>0</v>
      </c>
      <c r="D719" s="102">
        <f t="shared" si="70"/>
        <v>0</v>
      </c>
      <c r="E719" s="102">
        <f t="shared" si="66"/>
        <v>0</v>
      </c>
      <c r="F719" s="102">
        <f t="shared" si="71"/>
        <v>0</v>
      </c>
      <c r="G719" s="102">
        <f t="shared" si="67"/>
        <v>0</v>
      </c>
    </row>
    <row r="720" spans="1:7">
      <c r="A720" s="102">
        <v>714</v>
      </c>
      <c r="B720" s="102">
        <f t="shared" si="68"/>
        <v>0</v>
      </c>
      <c r="C720" s="102">
        <f t="shared" si="69"/>
        <v>0</v>
      </c>
      <c r="D720" s="102">
        <f t="shared" si="70"/>
        <v>0</v>
      </c>
      <c r="E720" s="102">
        <f t="shared" si="66"/>
        <v>0</v>
      </c>
      <c r="F720" s="102">
        <f t="shared" si="71"/>
        <v>0</v>
      </c>
      <c r="G720" s="102">
        <f t="shared" si="67"/>
        <v>0</v>
      </c>
    </row>
    <row r="721" spans="1:7">
      <c r="A721" s="102">
        <v>715</v>
      </c>
      <c r="B721" s="102">
        <f t="shared" si="68"/>
        <v>0</v>
      </c>
      <c r="C721" s="102">
        <f t="shared" si="69"/>
        <v>0</v>
      </c>
      <c r="D721" s="102">
        <f t="shared" si="70"/>
        <v>0</v>
      </c>
      <c r="E721" s="102">
        <f t="shared" si="66"/>
        <v>0</v>
      </c>
      <c r="F721" s="102">
        <f t="shared" si="71"/>
        <v>0</v>
      </c>
      <c r="G721" s="102">
        <f t="shared" si="67"/>
        <v>0</v>
      </c>
    </row>
    <row r="722" spans="1:7">
      <c r="A722" s="102">
        <v>716</v>
      </c>
      <c r="B722" s="102">
        <f t="shared" si="68"/>
        <v>0</v>
      </c>
      <c r="C722" s="102">
        <f t="shared" si="69"/>
        <v>0</v>
      </c>
      <c r="D722" s="102">
        <f t="shared" si="70"/>
        <v>0</v>
      </c>
      <c r="E722" s="102">
        <f t="shared" si="66"/>
        <v>0</v>
      </c>
      <c r="F722" s="102">
        <f t="shared" si="71"/>
        <v>0</v>
      </c>
      <c r="G722" s="102">
        <f t="shared" si="67"/>
        <v>0</v>
      </c>
    </row>
    <row r="723" spans="1:7">
      <c r="A723" s="102">
        <v>717</v>
      </c>
      <c r="B723" s="102">
        <f t="shared" si="68"/>
        <v>0</v>
      </c>
      <c r="C723" s="102">
        <f t="shared" si="69"/>
        <v>0</v>
      </c>
      <c r="D723" s="102">
        <f t="shared" si="70"/>
        <v>0</v>
      </c>
      <c r="E723" s="102">
        <f t="shared" si="66"/>
        <v>0</v>
      </c>
      <c r="F723" s="102">
        <f t="shared" si="71"/>
        <v>0</v>
      </c>
      <c r="G723" s="102">
        <f t="shared" si="67"/>
        <v>0</v>
      </c>
    </row>
    <row r="724" spans="1:7">
      <c r="A724" s="102">
        <v>718</v>
      </c>
      <c r="B724" s="102">
        <f t="shared" si="68"/>
        <v>0</v>
      </c>
      <c r="C724" s="102">
        <f t="shared" si="69"/>
        <v>0</v>
      </c>
      <c r="D724" s="102">
        <f t="shared" si="70"/>
        <v>0</v>
      </c>
      <c r="E724" s="102">
        <f t="shared" si="66"/>
        <v>0</v>
      </c>
      <c r="F724" s="102">
        <f t="shared" si="71"/>
        <v>0</v>
      </c>
      <c r="G724" s="102">
        <f t="shared" si="67"/>
        <v>0</v>
      </c>
    </row>
    <row r="725" spans="1:7">
      <c r="A725" s="102">
        <v>719</v>
      </c>
      <c r="B725" s="102">
        <f t="shared" si="68"/>
        <v>0</v>
      </c>
      <c r="C725" s="102">
        <f t="shared" si="69"/>
        <v>0</v>
      </c>
      <c r="D725" s="102">
        <f t="shared" si="70"/>
        <v>0</v>
      </c>
      <c r="E725" s="102">
        <f t="shared" si="66"/>
        <v>0</v>
      </c>
      <c r="F725" s="102">
        <f t="shared" si="71"/>
        <v>0</v>
      </c>
      <c r="G725" s="102">
        <f t="shared" si="67"/>
        <v>0</v>
      </c>
    </row>
    <row r="726" spans="1:7">
      <c r="A726" s="102">
        <v>720</v>
      </c>
      <c r="B726" s="102">
        <f t="shared" si="68"/>
        <v>0</v>
      </c>
      <c r="C726" s="102">
        <f t="shared" si="69"/>
        <v>0</v>
      </c>
      <c r="D726" s="102">
        <f t="shared" si="70"/>
        <v>0</v>
      </c>
      <c r="E726" s="102">
        <f t="shared" si="66"/>
        <v>0</v>
      </c>
      <c r="F726" s="102">
        <f t="shared" si="71"/>
        <v>0</v>
      </c>
      <c r="G726" s="102">
        <f t="shared" si="67"/>
        <v>0</v>
      </c>
    </row>
    <row r="727" spans="1:7">
      <c r="A727" s="102">
        <v>721</v>
      </c>
      <c r="B727" s="102">
        <f t="shared" si="68"/>
        <v>0</v>
      </c>
      <c r="C727" s="102">
        <f t="shared" si="69"/>
        <v>0</v>
      </c>
      <c r="D727" s="102">
        <f t="shared" si="70"/>
        <v>0</v>
      </c>
      <c r="E727" s="102">
        <f t="shared" si="66"/>
        <v>0</v>
      </c>
      <c r="F727" s="102">
        <f t="shared" si="71"/>
        <v>0</v>
      </c>
      <c r="G727" s="102">
        <f t="shared" si="67"/>
        <v>0</v>
      </c>
    </row>
    <row r="728" spans="1:7">
      <c r="A728" s="102">
        <v>722</v>
      </c>
      <c r="B728" s="102">
        <f t="shared" si="68"/>
        <v>0</v>
      </c>
      <c r="C728" s="102">
        <f t="shared" si="69"/>
        <v>0</v>
      </c>
      <c r="D728" s="102">
        <f t="shared" si="70"/>
        <v>0</v>
      </c>
      <c r="E728" s="102">
        <f t="shared" si="66"/>
        <v>0</v>
      </c>
      <c r="F728" s="102">
        <f t="shared" si="71"/>
        <v>0</v>
      </c>
      <c r="G728" s="102">
        <f t="shared" si="67"/>
        <v>0</v>
      </c>
    </row>
    <row r="729" spans="1:7">
      <c r="A729" s="102">
        <v>723</v>
      </c>
      <c r="B729" s="102">
        <f t="shared" si="68"/>
        <v>0</v>
      </c>
      <c r="C729" s="102">
        <f t="shared" si="69"/>
        <v>0</v>
      </c>
      <c r="D729" s="102">
        <f t="shared" si="70"/>
        <v>0</v>
      </c>
      <c r="E729" s="102">
        <f t="shared" si="66"/>
        <v>0</v>
      </c>
      <c r="F729" s="102">
        <f t="shared" si="71"/>
        <v>0</v>
      </c>
      <c r="G729" s="102">
        <f t="shared" si="67"/>
        <v>0</v>
      </c>
    </row>
    <row r="730" spans="1:7">
      <c r="A730" s="102">
        <v>724</v>
      </c>
      <c r="B730" s="102">
        <f t="shared" si="68"/>
        <v>0</v>
      </c>
      <c r="C730" s="102">
        <f t="shared" si="69"/>
        <v>0</v>
      </c>
      <c r="D730" s="102">
        <f t="shared" si="70"/>
        <v>0</v>
      </c>
      <c r="E730" s="102">
        <f t="shared" si="66"/>
        <v>0</v>
      </c>
      <c r="F730" s="102">
        <f t="shared" si="71"/>
        <v>0</v>
      </c>
      <c r="G730" s="102">
        <f t="shared" si="67"/>
        <v>0</v>
      </c>
    </row>
    <row r="731" spans="1:7">
      <c r="A731" s="102">
        <v>725</v>
      </c>
      <c r="B731" s="102">
        <f t="shared" si="68"/>
        <v>0</v>
      </c>
      <c r="C731" s="102">
        <f t="shared" si="69"/>
        <v>0</v>
      </c>
      <c r="D731" s="102">
        <f t="shared" si="70"/>
        <v>0</v>
      </c>
      <c r="E731" s="102">
        <f t="shared" si="66"/>
        <v>0</v>
      </c>
      <c r="F731" s="102">
        <f t="shared" si="71"/>
        <v>0</v>
      </c>
      <c r="G731" s="102">
        <f t="shared" si="67"/>
        <v>0</v>
      </c>
    </row>
    <row r="732" spans="1:7">
      <c r="A732" s="102">
        <v>726</v>
      </c>
      <c r="B732" s="102">
        <f t="shared" si="68"/>
        <v>0</v>
      </c>
      <c r="C732" s="102">
        <f t="shared" si="69"/>
        <v>0</v>
      </c>
      <c r="D732" s="102">
        <f t="shared" si="70"/>
        <v>0</v>
      </c>
      <c r="E732" s="102">
        <f t="shared" si="66"/>
        <v>0</v>
      </c>
      <c r="F732" s="102">
        <f t="shared" si="71"/>
        <v>0</v>
      </c>
      <c r="G732" s="102">
        <f t="shared" si="67"/>
        <v>0</v>
      </c>
    </row>
    <row r="733" spans="1:7">
      <c r="A733" s="102">
        <v>727</v>
      </c>
      <c r="B733" s="102">
        <f t="shared" si="68"/>
        <v>0</v>
      </c>
      <c r="C733" s="102">
        <f t="shared" si="69"/>
        <v>0</v>
      </c>
      <c r="D733" s="102">
        <f t="shared" si="70"/>
        <v>0</v>
      </c>
      <c r="E733" s="102">
        <f t="shared" si="66"/>
        <v>0</v>
      </c>
      <c r="F733" s="102">
        <f t="shared" si="71"/>
        <v>0</v>
      </c>
      <c r="G733" s="102">
        <f t="shared" si="67"/>
        <v>0</v>
      </c>
    </row>
    <row r="734" spans="1:7">
      <c r="A734" s="102">
        <v>728</v>
      </c>
      <c r="B734" s="102">
        <f t="shared" si="68"/>
        <v>0</v>
      </c>
      <c r="C734" s="102">
        <f t="shared" si="69"/>
        <v>0</v>
      </c>
      <c r="D734" s="102">
        <f t="shared" si="70"/>
        <v>0</v>
      </c>
      <c r="E734" s="102">
        <f t="shared" si="66"/>
        <v>0</v>
      </c>
      <c r="F734" s="102">
        <f t="shared" si="71"/>
        <v>0</v>
      </c>
      <c r="G734" s="102">
        <f t="shared" si="67"/>
        <v>0</v>
      </c>
    </row>
    <row r="735" spans="1:7">
      <c r="A735" s="102">
        <v>729</v>
      </c>
      <c r="B735" s="102">
        <f t="shared" si="68"/>
        <v>0</v>
      </c>
      <c r="C735" s="102">
        <f t="shared" si="69"/>
        <v>0</v>
      </c>
      <c r="D735" s="102">
        <f t="shared" si="70"/>
        <v>0</v>
      </c>
      <c r="E735" s="102">
        <f t="shared" si="66"/>
        <v>0</v>
      </c>
      <c r="F735" s="102">
        <f t="shared" si="71"/>
        <v>0</v>
      </c>
      <c r="G735" s="102">
        <f t="shared" si="67"/>
        <v>0</v>
      </c>
    </row>
    <row r="736" spans="1:7">
      <c r="A736" s="102">
        <v>730</v>
      </c>
      <c r="B736" s="102">
        <f t="shared" si="68"/>
        <v>0</v>
      </c>
      <c r="C736" s="102">
        <f t="shared" si="69"/>
        <v>0</v>
      </c>
      <c r="D736" s="102">
        <f t="shared" si="70"/>
        <v>0</v>
      </c>
      <c r="E736" s="102">
        <f t="shared" si="66"/>
        <v>0</v>
      </c>
      <c r="F736" s="102">
        <f t="shared" si="71"/>
        <v>0</v>
      </c>
      <c r="G736" s="102">
        <f t="shared" si="67"/>
        <v>0</v>
      </c>
    </row>
    <row r="737" spans="1:7">
      <c r="A737" s="102">
        <v>731</v>
      </c>
      <c r="B737" s="102">
        <f t="shared" si="68"/>
        <v>0</v>
      </c>
      <c r="C737" s="102">
        <f t="shared" si="69"/>
        <v>0</v>
      </c>
      <c r="D737" s="102">
        <f t="shared" si="70"/>
        <v>0</v>
      </c>
      <c r="E737" s="102">
        <f t="shared" si="66"/>
        <v>0</v>
      </c>
      <c r="F737" s="102">
        <f t="shared" si="71"/>
        <v>0</v>
      </c>
      <c r="G737" s="102">
        <f t="shared" si="67"/>
        <v>0</v>
      </c>
    </row>
    <row r="738" spans="1:7">
      <c r="A738" s="102">
        <v>732</v>
      </c>
      <c r="B738" s="102">
        <f t="shared" si="68"/>
        <v>0</v>
      </c>
      <c r="C738" s="102">
        <f t="shared" si="69"/>
        <v>0</v>
      </c>
      <c r="D738" s="102">
        <f t="shared" si="70"/>
        <v>0</v>
      </c>
      <c r="E738" s="102">
        <f t="shared" si="66"/>
        <v>0</v>
      </c>
      <c r="F738" s="102">
        <f t="shared" si="71"/>
        <v>0</v>
      </c>
      <c r="G738" s="102">
        <f t="shared" si="67"/>
        <v>0</v>
      </c>
    </row>
    <row r="739" spans="1:7">
      <c r="A739" s="102">
        <v>733</v>
      </c>
      <c r="B739" s="102">
        <f t="shared" si="68"/>
        <v>0</v>
      </c>
      <c r="C739" s="102">
        <f t="shared" si="69"/>
        <v>0</v>
      </c>
      <c r="D739" s="102">
        <f t="shared" si="70"/>
        <v>0</v>
      </c>
      <c r="E739" s="102">
        <f t="shared" si="66"/>
        <v>0</v>
      </c>
      <c r="F739" s="102">
        <f t="shared" si="71"/>
        <v>0</v>
      </c>
      <c r="G739" s="102">
        <f t="shared" si="67"/>
        <v>0</v>
      </c>
    </row>
    <row r="740" spans="1:7">
      <c r="A740" s="102">
        <v>734</v>
      </c>
      <c r="B740" s="102">
        <f t="shared" si="68"/>
        <v>0</v>
      </c>
      <c r="C740" s="102">
        <f t="shared" si="69"/>
        <v>0</v>
      </c>
      <c r="D740" s="102">
        <f t="shared" si="70"/>
        <v>0</v>
      </c>
      <c r="E740" s="102">
        <f t="shared" si="66"/>
        <v>0</v>
      </c>
      <c r="F740" s="102">
        <f t="shared" si="71"/>
        <v>0</v>
      </c>
      <c r="G740" s="102">
        <f t="shared" si="67"/>
        <v>0</v>
      </c>
    </row>
    <row r="741" spans="1:7">
      <c r="A741" s="102">
        <v>735</v>
      </c>
      <c r="B741" s="102">
        <f t="shared" si="68"/>
        <v>0</v>
      </c>
      <c r="C741" s="102">
        <f t="shared" si="69"/>
        <v>0</v>
      </c>
      <c r="D741" s="102">
        <f t="shared" si="70"/>
        <v>0</v>
      </c>
      <c r="E741" s="102">
        <f t="shared" si="66"/>
        <v>0</v>
      </c>
      <c r="F741" s="102">
        <f t="shared" si="71"/>
        <v>0</v>
      </c>
      <c r="G741" s="102">
        <f t="shared" si="67"/>
        <v>0</v>
      </c>
    </row>
    <row r="742" spans="1:7">
      <c r="A742" s="102">
        <v>736</v>
      </c>
      <c r="B742" s="102">
        <f t="shared" si="68"/>
        <v>0</v>
      </c>
      <c r="C742" s="102">
        <f t="shared" si="69"/>
        <v>0</v>
      </c>
      <c r="D742" s="102">
        <f t="shared" si="70"/>
        <v>0</v>
      </c>
      <c r="E742" s="102">
        <f t="shared" si="66"/>
        <v>0</v>
      </c>
      <c r="F742" s="102">
        <f t="shared" si="71"/>
        <v>0</v>
      </c>
      <c r="G742" s="102">
        <f t="shared" si="67"/>
        <v>0</v>
      </c>
    </row>
    <row r="743" spans="1:7">
      <c r="A743" s="102">
        <v>737</v>
      </c>
      <c r="B743" s="102">
        <f t="shared" si="68"/>
        <v>0</v>
      </c>
      <c r="C743" s="102">
        <f t="shared" si="69"/>
        <v>0</v>
      </c>
      <c r="D743" s="102">
        <f t="shared" si="70"/>
        <v>0</v>
      </c>
      <c r="E743" s="102">
        <f t="shared" si="66"/>
        <v>0</v>
      </c>
      <c r="F743" s="102">
        <f t="shared" si="71"/>
        <v>0</v>
      </c>
      <c r="G743" s="102">
        <f t="shared" si="67"/>
        <v>0</v>
      </c>
    </row>
    <row r="744" spans="1:7">
      <c r="A744" s="102">
        <v>738</v>
      </c>
      <c r="B744" s="102">
        <f t="shared" si="68"/>
        <v>0</v>
      </c>
      <c r="C744" s="102">
        <f t="shared" si="69"/>
        <v>0</v>
      </c>
      <c r="D744" s="102">
        <f t="shared" si="70"/>
        <v>0</v>
      </c>
      <c r="E744" s="102">
        <f t="shared" si="66"/>
        <v>0</v>
      </c>
      <c r="F744" s="102">
        <f t="shared" si="71"/>
        <v>0</v>
      </c>
      <c r="G744" s="102">
        <f t="shared" si="67"/>
        <v>0</v>
      </c>
    </row>
    <row r="745" spans="1:7">
      <c r="A745" s="102">
        <v>739</v>
      </c>
      <c r="B745" s="102">
        <f t="shared" si="68"/>
        <v>0</v>
      </c>
      <c r="C745" s="102">
        <f t="shared" si="69"/>
        <v>0</v>
      </c>
      <c r="D745" s="102">
        <f t="shared" si="70"/>
        <v>0</v>
      </c>
      <c r="E745" s="102">
        <f t="shared" si="66"/>
        <v>0</v>
      </c>
      <c r="F745" s="102">
        <f t="shared" si="71"/>
        <v>0</v>
      </c>
      <c r="G745" s="102">
        <f t="shared" si="67"/>
        <v>0</v>
      </c>
    </row>
    <row r="746" spans="1:7">
      <c r="A746" s="102">
        <v>740</v>
      </c>
      <c r="B746" s="102">
        <f t="shared" si="68"/>
        <v>0</v>
      </c>
      <c r="C746" s="102">
        <f t="shared" si="69"/>
        <v>0</v>
      </c>
      <c r="D746" s="102">
        <f t="shared" si="70"/>
        <v>0</v>
      </c>
      <c r="E746" s="102">
        <f t="shared" si="66"/>
        <v>0</v>
      </c>
      <c r="F746" s="102">
        <f t="shared" si="71"/>
        <v>0</v>
      </c>
      <c r="G746" s="102">
        <f t="shared" si="67"/>
        <v>0</v>
      </c>
    </row>
    <row r="747" spans="1:7">
      <c r="A747" s="102">
        <v>741</v>
      </c>
      <c r="B747" s="102">
        <f t="shared" si="68"/>
        <v>0</v>
      </c>
      <c r="C747" s="102">
        <f t="shared" si="69"/>
        <v>0</v>
      </c>
      <c r="D747" s="102">
        <f t="shared" si="70"/>
        <v>0</v>
      </c>
      <c r="E747" s="102">
        <f t="shared" si="66"/>
        <v>0</v>
      </c>
      <c r="F747" s="102">
        <f t="shared" si="71"/>
        <v>0</v>
      </c>
      <c r="G747" s="102">
        <f t="shared" si="67"/>
        <v>0</v>
      </c>
    </row>
    <row r="748" spans="1:7">
      <c r="A748" s="102">
        <v>742</v>
      </c>
      <c r="B748" s="102">
        <f t="shared" si="68"/>
        <v>0</v>
      </c>
      <c r="C748" s="102">
        <f t="shared" si="69"/>
        <v>0</v>
      </c>
      <c r="D748" s="102">
        <f t="shared" si="70"/>
        <v>0</v>
      </c>
      <c r="E748" s="102">
        <f t="shared" si="66"/>
        <v>0</v>
      </c>
      <c r="F748" s="102">
        <f t="shared" si="71"/>
        <v>0</v>
      </c>
      <c r="G748" s="102">
        <f t="shared" si="67"/>
        <v>0</v>
      </c>
    </row>
    <row r="749" spans="1:7">
      <c r="A749" s="102">
        <v>743</v>
      </c>
      <c r="B749" s="102">
        <f t="shared" si="68"/>
        <v>0</v>
      </c>
      <c r="C749" s="102">
        <f t="shared" si="69"/>
        <v>0</v>
      </c>
      <c r="D749" s="102">
        <f t="shared" si="70"/>
        <v>0</v>
      </c>
      <c r="E749" s="102">
        <f t="shared" si="66"/>
        <v>0</v>
      </c>
      <c r="F749" s="102">
        <f t="shared" si="71"/>
        <v>0</v>
      </c>
      <c r="G749" s="102">
        <f t="shared" si="67"/>
        <v>0</v>
      </c>
    </row>
    <row r="750" spans="1:7">
      <c r="A750" s="102">
        <v>744</v>
      </c>
      <c r="B750" s="102">
        <f t="shared" si="68"/>
        <v>0</v>
      </c>
      <c r="C750" s="102">
        <f t="shared" si="69"/>
        <v>0</v>
      </c>
      <c r="D750" s="102">
        <f t="shared" si="70"/>
        <v>0</v>
      </c>
      <c r="E750" s="102">
        <f t="shared" si="66"/>
        <v>0</v>
      </c>
      <c r="F750" s="102">
        <f t="shared" si="71"/>
        <v>0</v>
      </c>
      <c r="G750" s="102">
        <f t="shared" si="67"/>
        <v>0</v>
      </c>
    </row>
    <row r="751" spans="1:7">
      <c r="A751" s="102">
        <v>745</v>
      </c>
      <c r="B751" s="102">
        <f t="shared" si="68"/>
        <v>0</v>
      </c>
      <c r="C751" s="102">
        <f t="shared" si="69"/>
        <v>0</v>
      </c>
      <c r="D751" s="102">
        <f t="shared" si="70"/>
        <v>0</v>
      </c>
      <c r="E751" s="102">
        <f t="shared" si="66"/>
        <v>0</v>
      </c>
      <c r="F751" s="102">
        <f t="shared" si="71"/>
        <v>0</v>
      </c>
      <c r="G751" s="102">
        <f t="shared" si="67"/>
        <v>0</v>
      </c>
    </row>
    <row r="752" spans="1:7">
      <c r="A752" s="102">
        <v>746</v>
      </c>
      <c r="B752" s="102">
        <f t="shared" si="68"/>
        <v>0</v>
      </c>
      <c r="C752" s="102">
        <f t="shared" si="69"/>
        <v>0</v>
      </c>
      <c r="D752" s="102">
        <f t="shared" si="70"/>
        <v>0</v>
      </c>
      <c r="E752" s="102">
        <f t="shared" si="66"/>
        <v>0</v>
      </c>
      <c r="F752" s="102">
        <f t="shared" si="71"/>
        <v>0</v>
      </c>
      <c r="G752" s="102">
        <f t="shared" si="67"/>
        <v>0</v>
      </c>
    </row>
    <row r="753" spans="1:7">
      <c r="A753" s="102">
        <v>747</v>
      </c>
      <c r="B753" s="102">
        <f t="shared" si="68"/>
        <v>0</v>
      </c>
      <c r="C753" s="102">
        <f t="shared" si="69"/>
        <v>0</v>
      </c>
      <c r="D753" s="102">
        <f t="shared" si="70"/>
        <v>0</v>
      </c>
      <c r="E753" s="102">
        <f t="shared" si="66"/>
        <v>0</v>
      </c>
      <c r="F753" s="102">
        <f t="shared" si="71"/>
        <v>0</v>
      </c>
      <c r="G753" s="102">
        <f t="shared" si="67"/>
        <v>0</v>
      </c>
    </row>
    <row r="754" spans="1:7">
      <c r="A754" s="102">
        <v>748</v>
      </c>
      <c r="B754" s="102">
        <f t="shared" si="68"/>
        <v>0</v>
      </c>
      <c r="C754" s="102">
        <f t="shared" si="69"/>
        <v>0</v>
      </c>
      <c r="D754" s="102">
        <f t="shared" si="70"/>
        <v>0</v>
      </c>
      <c r="E754" s="102">
        <f t="shared" si="66"/>
        <v>0</v>
      </c>
      <c r="F754" s="102">
        <f t="shared" si="71"/>
        <v>0</v>
      </c>
      <c r="G754" s="102">
        <f t="shared" si="67"/>
        <v>0</v>
      </c>
    </row>
    <row r="755" spans="1:7">
      <c r="A755" s="102">
        <v>749</v>
      </c>
      <c r="B755" s="102">
        <f t="shared" si="68"/>
        <v>0</v>
      </c>
      <c r="C755" s="102">
        <f t="shared" si="69"/>
        <v>0</v>
      </c>
      <c r="D755" s="102">
        <f t="shared" si="70"/>
        <v>0</v>
      </c>
      <c r="E755" s="102">
        <f t="shared" si="66"/>
        <v>0</v>
      </c>
      <c r="F755" s="102">
        <f t="shared" si="71"/>
        <v>0</v>
      </c>
      <c r="G755" s="102">
        <f t="shared" si="67"/>
        <v>0</v>
      </c>
    </row>
    <row r="756" spans="1:7">
      <c r="A756" s="102">
        <v>750</v>
      </c>
      <c r="B756" s="102">
        <f t="shared" si="68"/>
        <v>0</v>
      </c>
      <c r="C756" s="102">
        <f t="shared" si="69"/>
        <v>0</v>
      </c>
      <c r="D756" s="102">
        <f t="shared" si="70"/>
        <v>0</v>
      </c>
      <c r="E756" s="102">
        <f t="shared" si="66"/>
        <v>0</v>
      </c>
      <c r="F756" s="102">
        <f t="shared" si="71"/>
        <v>0</v>
      </c>
      <c r="G756" s="102">
        <f t="shared" si="67"/>
        <v>0</v>
      </c>
    </row>
    <row r="757" spans="1:7">
      <c r="A757" s="102">
        <v>751</v>
      </c>
      <c r="B757" s="102">
        <f t="shared" si="68"/>
        <v>0</v>
      </c>
      <c r="C757" s="102">
        <f t="shared" si="69"/>
        <v>0</v>
      </c>
      <c r="D757" s="102">
        <f t="shared" si="70"/>
        <v>0</v>
      </c>
      <c r="E757" s="102">
        <f t="shared" si="66"/>
        <v>0</v>
      </c>
      <c r="F757" s="102">
        <f t="shared" si="71"/>
        <v>0</v>
      </c>
      <c r="G757" s="102">
        <f t="shared" si="67"/>
        <v>0</v>
      </c>
    </row>
    <row r="758" spans="1:7">
      <c r="A758" s="102">
        <v>752</v>
      </c>
      <c r="B758" s="102">
        <f t="shared" si="68"/>
        <v>0</v>
      </c>
      <c r="C758" s="102">
        <f t="shared" si="69"/>
        <v>0</v>
      </c>
      <c r="D758" s="102">
        <f t="shared" si="70"/>
        <v>0</v>
      </c>
      <c r="E758" s="102">
        <f t="shared" si="66"/>
        <v>0</v>
      </c>
      <c r="F758" s="102">
        <f t="shared" si="71"/>
        <v>0</v>
      </c>
      <c r="G758" s="102">
        <f t="shared" si="67"/>
        <v>0</v>
      </c>
    </row>
    <row r="759" spans="1:7">
      <c r="A759" s="102">
        <v>753</v>
      </c>
      <c r="B759" s="102">
        <f t="shared" si="68"/>
        <v>0</v>
      </c>
      <c r="C759" s="102">
        <f t="shared" si="69"/>
        <v>0</v>
      </c>
      <c r="D759" s="102">
        <f t="shared" si="70"/>
        <v>0</v>
      </c>
      <c r="E759" s="102">
        <f t="shared" si="66"/>
        <v>0</v>
      </c>
      <c r="F759" s="102">
        <f t="shared" si="71"/>
        <v>0</v>
      </c>
      <c r="G759" s="102">
        <f t="shared" si="67"/>
        <v>0</v>
      </c>
    </row>
    <row r="760" spans="1:7">
      <c r="A760" s="102">
        <v>754</v>
      </c>
      <c r="B760" s="102">
        <f t="shared" si="68"/>
        <v>0</v>
      </c>
      <c r="C760" s="102">
        <f t="shared" si="69"/>
        <v>0</v>
      </c>
      <c r="D760" s="102">
        <f t="shared" si="70"/>
        <v>0</v>
      </c>
      <c r="E760" s="102">
        <f t="shared" si="66"/>
        <v>0</v>
      </c>
      <c r="F760" s="102">
        <f t="shared" si="71"/>
        <v>0</v>
      </c>
      <c r="G760" s="102">
        <f t="shared" si="67"/>
        <v>0</v>
      </c>
    </row>
    <row r="761" spans="1:7">
      <c r="A761" s="102">
        <v>755</v>
      </c>
      <c r="B761" s="102">
        <f t="shared" si="68"/>
        <v>0</v>
      </c>
      <c r="C761" s="102">
        <f t="shared" si="69"/>
        <v>0</v>
      </c>
      <c r="D761" s="102">
        <f t="shared" si="70"/>
        <v>0</v>
      </c>
      <c r="E761" s="102">
        <f t="shared" si="66"/>
        <v>0</v>
      </c>
      <c r="F761" s="102">
        <f t="shared" si="71"/>
        <v>0</v>
      </c>
      <c r="G761" s="102">
        <f t="shared" si="67"/>
        <v>0</v>
      </c>
    </row>
    <row r="762" spans="1:7">
      <c r="A762" s="102">
        <v>756</v>
      </c>
      <c r="B762" s="102">
        <f t="shared" si="68"/>
        <v>0</v>
      </c>
      <c r="C762" s="102">
        <f t="shared" si="69"/>
        <v>0</v>
      </c>
      <c r="D762" s="102">
        <f t="shared" si="70"/>
        <v>0</v>
      </c>
      <c r="E762" s="102">
        <f t="shared" si="66"/>
        <v>0</v>
      </c>
      <c r="F762" s="102">
        <f t="shared" si="71"/>
        <v>0</v>
      </c>
      <c r="G762" s="102">
        <f t="shared" si="67"/>
        <v>0</v>
      </c>
    </row>
    <row r="763" spans="1:7">
      <c r="A763" s="102">
        <v>757</v>
      </c>
      <c r="B763" s="102">
        <f t="shared" si="68"/>
        <v>0</v>
      </c>
      <c r="C763" s="102">
        <f t="shared" si="69"/>
        <v>0</v>
      </c>
      <c r="D763" s="102">
        <f t="shared" si="70"/>
        <v>0</v>
      </c>
      <c r="E763" s="102">
        <f t="shared" si="66"/>
        <v>0</v>
      </c>
      <c r="F763" s="102">
        <f t="shared" si="71"/>
        <v>0</v>
      </c>
      <c r="G763" s="102">
        <f t="shared" si="67"/>
        <v>0</v>
      </c>
    </row>
    <row r="764" spans="1:7">
      <c r="A764" s="102">
        <v>758</v>
      </c>
      <c r="B764" s="102">
        <f t="shared" si="68"/>
        <v>0</v>
      </c>
      <c r="C764" s="102">
        <f t="shared" si="69"/>
        <v>0</v>
      </c>
      <c r="D764" s="102">
        <f t="shared" si="70"/>
        <v>0</v>
      </c>
      <c r="E764" s="102">
        <f t="shared" si="66"/>
        <v>0</v>
      </c>
      <c r="F764" s="102">
        <f t="shared" si="71"/>
        <v>0</v>
      </c>
      <c r="G764" s="102">
        <f t="shared" si="67"/>
        <v>0</v>
      </c>
    </row>
    <row r="765" spans="1:7">
      <c r="A765" s="102">
        <v>759</v>
      </c>
      <c r="B765" s="102">
        <f t="shared" si="68"/>
        <v>0</v>
      </c>
      <c r="C765" s="102">
        <f t="shared" si="69"/>
        <v>0</v>
      </c>
      <c r="D765" s="102">
        <f t="shared" si="70"/>
        <v>0</v>
      </c>
      <c r="E765" s="102">
        <f t="shared" si="66"/>
        <v>0</v>
      </c>
      <c r="F765" s="102">
        <f t="shared" si="71"/>
        <v>0</v>
      </c>
      <c r="G765" s="102">
        <f t="shared" si="67"/>
        <v>0</v>
      </c>
    </row>
    <row r="766" spans="1:7">
      <c r="A766" s="102">
        <v>760</v>
      </c>
      <c r="B766" s="102">
        <f t="shared" si="68"/>
        <v>0</v>
      </c>
      <c r="C766" s="102">
        <f t="shared" si="69"/>
        <v>0</v>
      </c>
      <c r="D766" s="102">
        <f t="shared" si="70"/>
        <v>0</v>
      </c>
      <c r="E766" s="102">
        <f t="shared" si="66"/>
        <v>0</v>
      </c>
      <c r="F766" s="102">
        <f t="shared" si="71"/>
        <v>0</v>
      </c>
      <c r="G766" s="102">
        <f t="shared" si="67"/>
        <v>0</v>
      </c>
    </row>
    <row r="767" spans="1:7">
      <c r="A767" s="102">
        <v>761</v>
      </c>
      <c r="B767" s="102">
        <f t="shared" si="68"/>
        <v>0</v>
      </c>
      <c r="C767" s="102">
        <f t="shared" si="69"/>
        <v>0</v>
      </c>
      <c r="D767" s="102">
        <f t="shared" si="70"/>
        <v>0</v>
      </c>
      <c r="E767" s="102">
        <f t="shared" si="66"/>
        <v>0</v>
      </c>
      <c r="F767" s="102">
        <f t="shared" si="71"/>
        <v>0</v>
      </c>
      <c r="G767" s="102">
        <f t="shared" si="67"/>
        <v>0</v>
      </c>
    </row>
    <row r="768" spans="1:7">
      <c r="A768" s="102">
        <v>762</v>
      </c>
      <c r="B768" s="102">
        <f t="shared" si="68"/>
        <v>0</v>
      </c>
      <c r="C768" s="102">
        <f t="shared" si="69"/>
        <v>0</v>
      </c>
      <c r="D768" s="102">
        <f t="shared" si="70"/>
        <v>0</v>
      </c>
      <c r="E768" s="102">
        <f t="shared" si="66"/>
        <v>0</v>
      </c>
      <c r="F768" s="102">
        <f t="shared" si="71"/>
        <v>0</v>
      </c>
      <c r="G768" s="102">
        <f t="shared" si="67"/>
        <v>0</v>
      </c>
    </row>
    <row r="769" spans="1:7">
      <c r="A769" s="102">
        <v>763</v>
      </c>
      <c r="B769" s="102">
        <f t="shared" si="68"/>
        <v>0</v>
      </c>
      <c r="C769" s="102">
        <f t="shared" si="69"/>
        <v>0</v>
      </c>
      <c r="D769" s="102">
        <f t="shared" si="70"/>
        <v>0</v>
      </c>
      <c r="E769" s="102">
        <f t="shared" si="66"/>
        <v>0</v>
      </c>
      <c r="F769" s="102">
        <f t="shared" si="71"/>
        <v>0</v>
      </c>
      <c r="G769" s="102">
        <f t="shared" si="67"/>
        <v>0</v>
      </c>
    </row>
    <row r="770" spans="1:7">
      <c r="A770" s="102">
        <v>764</v>
      </c>
      <c r="B770" s="102">
        <f t="shared" si="68"/>
        <v>0</v>
      </c>
      <c r="C770" s="102">
        <f t="shared" si="69"/>
        <v>0</v>
      </c>
      <c r="D770" s="102">
        <f t="shared" si="70"/>
        <v>0</v>
      </c>
      <c r="E770" s="102">
        <f t="shared" si="66"/>
        <v>0</v>
      </c>
      <c r="F770" s="102">
        <f t="shared" si="71"/>
        <v>0</v>
      </c>
      <c r="G770" s="102">
        <f t="shared" si="67"/>
        <v>0</v>
      </c>
    </row>
    <row r="771" spans="1:7">
      <c r="A771" s="102">
        <v>765</v>
      </c>
      <c r="B771" s="102">
        <f t="shared" si="68"/>
        <v>0</v>
      </c>
      <c r="C771" s="102">
        <f t="shared" si="69"/>
        <v>0</v>
      </c>
      <c r="D771" s="102">
        <f t="shared" si="70"/>
        <v>0</v>
      </c>
      <c r="E771" s="102">
        <f t="shared" si="66"/>
        <v>0</v>
      </c>
      <c r="F771" s="102">
        <f t="shared" si="71"/>
        <v>0</v>
      </c>
      <c r="G771" s="102">
        <f t="shared" si="67"/>
        <v>0</v>
      </c>
    </row>
    <row r="772" spans="1:7">
      <c r="A772" s="102">
        <v>766</v>
      </c>
      <c r="B772" s="102">
        <f t="shared" si="68"/>
        <v>0</v>
      </c>
      <c r="C772" s="102">
        <f t="shared" si="69"/>
        <v>0</v>
      </c>
      <c r="D772" s="102">
        <f t="shared" si="70"/>
        <v>0</v>
      </c>
      <c r="E772" s="102">
        <f t="shared" si="66"/>
        <v>0</v>
      </c>
      <c r="F772" s="102">
        <f t="shared" si="71"/>
        <v>0</v>
      </c>
      <c r="G772" s="102">
        <f t="shared" si="67"/>
        <v>0</v>
      </c>
    </row>
    <row r="773" spans="1:7">
      <c r="A773" s="102">
        <v>767</v>
      </c>
      <c r="B773" s="102">
        <f t="shared" si="68"/>
        <v>0</v>
      </c>
      <c r="C773" s="102">
        <f t="shared" si="69"/>
        <v>0</v>
      </c>
      <c r="D773" s="102">
        <f t="shared" si="70"/>
        <v>0</v>
      </c>
      <c r="E773" s="102">
        <f t="shared" si="66"/>
        <v>0</v>
      </c>
      <c r="F773" s="102">
        <f t="shared" si="71"/>
        <v>0</v>
      </c>
      <c r="G773" s="102">
        <f t="shared" si="67"/>
        <v>0</v>
      </c>
    </row>
    <row r="774" spans="1:7">
      <c r="A774" s="102">
        <v>768</v>
      </c>
      <c r="B774" s="102">
        <f t="shared" si="68"/>
        <v>0</v>
      </c>
      <c r="C774" s="102">
        <f t="shared" si="69"/>
        <v>0</v>
      </c>
      <c r="D774" s="102">
        <f t="shared" si="70"/>
        <v>0</v>
      </c>
      <c r="E774" s="102">
        <f t="shared" ref="E774:E837" si="72">IF(E$4,NORMDIST($A774,D$3,SQRT(D$3),FALSE),#N/A)</f>
        <v>0</v>
      </c>
      <c r="F774" s="102">
        <f t="shared" si="71"/>
        <v>0</v>
      </c>
      <c r="G774" s="102">
        <f t="shared" ref="G774:G837" si="73">IF(G$4,NORMDIST($A774,F$3,SQRT(F$3),FALSE),#N/A)</f>
        <v>0</v>
      </c>
    </row>
    <row r="775" spans="1:7">
      <c r="A775" s="102">
        <v>769</v>
      </c>
      <c r="B775" s="102">
        <f t="shared" ref="B775:B838" si="74">IF(B$4,POISSON($A775,B$3,FALSE),#N/A)</f>
        <v>0</v>
      </c>
      <c r="C775" s="102">
        <f t="shared" ref="C775:C838" si="75">IF(C$4,NORMDIST($A775,B$3,SQRT(B$3),FALSE),#N/A)</f>
        <v>0</v>
      </c>
      <c r="D775" s="102">
        <f t="shared" ref="D775:D838" si="76">IF(D$4,POISSON($A775,D$3,FALSE),#N/A)</f>
        <v>0</v>
      </c>
      <c r="E775" s="102">
        <f t="shared" si="72"/>
        <v>0</v>
      </c>
      <c r="F775" s="102">
        <f t="shared" ref="F775:F838" si="77">IF(F$4,POISSON($A775,F$3,FALSE),#N/A)</f>
        <v>0</v>
      </c>
      <c r="G775" s="102">
        <f t="shared" si="73"/>
        <v>0</v>
      </c>
    </row>
    <row r="776" spans="1:7">
      <c r="A776" s="102">
        <v>770</v>
      </c>
      <c r="B776" s="102">
        <f t="shared" si="74"/>
        <v>0</v>
      </c>
      <c r="C776" s="102">
        <f t="shared" si="75"/>
        <v>0</v>
      </c>
      <c r="D776" s="102">
        <f t="shared" si="76"/>
        <v>0</v>
      </c>
      <c r="E776" s="102">
        <f t="shared" si="72"/>
        <v>0</v>
      </c>
      <c r="F776" s="102">
        <f t="shared" si="77"/>
        <v>0</v>
      </c>
      <c r="G776" s="102">
        <f t="shared" si="73"/>
        <v>0</v>
      </c>
    </row>
    <row r="777" spans="1:7">
      <c r="A777" s="102">
        <v>771</v>
      </c>
      <c r="B777" s="102">
        <f t="shared" si="74"/>
        <v>0</v>
      </c>
      <c r="C777" s="102">
        <f t="shared" si="75"/>
        <v>0</v>
      </c>
      <c r="D777" s="102">
        <f t="shared" si="76"/>
        <v>0</v>
      </c>
      <c r="E777" s="102">
        <f t="shared" si="72"/>
        <v>0</v>
      </c>
      <c r="F777" s="102">
        <f t="shared" si="77"/>
        <v>0</v>
      </c>
      <c r="G777" s="102">
        <f t="shared" si="73"/>
        <v>0</v>
      </c>
    </row>
    <row r="778" spans="1:7">
      <c r="A778" s="102">
        <v>772</v>
      </c>
      <c r="B778" s="102">
        <f t="shared" si="74"/>
        <v>0</v>
      </c>
      <c r="C778" s="102">
        <f t="shared" si="75"/>
        <v>0</v>
      </c>
      <c r="D778" s="102">
        <f t="shared" si="76"/>
        <v>0</v>
      </c>
      <c r="E778" s="102">
        <f t="shared" si="72"/>
        <v>0</v>
      </c>
      <c r="F778" s="102">
        <f t="shared" si="77"/>
        <v>0</v>
      </c>
      <c r="G778" s="102">
        <f t="shared" si="73"/>
        <v>0</v>
      </c>
    </row>
    <row r="779" spans="1:7">
      <c r="A779" s="102">
        <v>773</v>
      </c>
      <c r="B779" s="102">
        <f t="shared" si="74"/>
        <v>0</v>
      </c>
      <c r="C779" s="102">
        <f t="shared" si="75"/>
        <v>0</v>
      </c>
      <c r="D779" s="102">
        <f t="shared" si="76"/>
        <v>0</v>
      </c>
      <c r="E779" s="102">
        <f t="shared" si="72"/>
        <v>0</v>
      </c>
      <c r="F779" s="102">
        <f t="shared" si="77"/>
        <v>0</v>
      </c>
      <c r="G779" s="102">
        <f t="shared" si="73"/>
        <v>0</v>
      </c>
    </row>
    <row r="780" spans="1:7">
      <c r="A780" s="102">
        <v>774</v>
      </c>
      <c r="B780" s="102">
        <f t="shared" si="74"/>
        <v>0</v>
      </c>
      <c r="C780" s="102">
        <f t="shared" si="75"/>
        <v>0</v>
      </c>
      <c r="D780" s="102">
        <f t="shared" si="76"/>
        <v>0</v>
      </c>
      <c r="E780" s="102">
        <f t="shared" si="72"/>
        <v>0</v>
      </c>
      <c r="F780" s="102">
        <f t="shared" si="77"/>
        <v>0</v>
      </c>
      <c r="G780" s="102">
        <f t="shared" si="73"/>
        <v>0</v>
      </c>
    </row>
    <row r="781" spans="1:7">
      <c r="A781" s="102">
        <v>775</v>
      </c>
      <c r="B781" s="102">
        <f t="shared" si="74"/>
        <v>0</v>
      </c>
      <c r="C781" s="102">
        <f t="shared" si="75"/>
        <v>0</v>
      </c>
      <c r="D781" s="102">
        <f t="shared" si="76"/>
        <v>0</v>
      </c>
      <c r="E781" s="102">
        <f t="shared" si="72"/>
        <v>0</v>
      </c>
      <c r="F781" s="102">
        <f t="shared" si="77"/>
        <v>0</v>
      </c>
      <c r="G781" s="102">
        <f t="shared" si="73"/>
        <v>0</v>
      </c>
    </row>
    <row r="782" spans="1:7">
      <c r="A782" s="102">
        <v>776</v>
      </c>
      <c r="B782" s="102">
        <f t="shared" si="74"/>
        <v>0</v>
      </c>
      <c r="C782" s="102">
        <f t="shared" si="75"/>
        <v>0</v>
      </c>
      <c r="D782" s="102">
        <f t="shared" si="76"/>
        <v>0</v>
      </c>
      <c r="E782" s="102">
        <f t="shared" si="72"/>
        <v>0</v>
      </c>
      <c r="F782" s="102">
        <f t="shared" si="77"/>
        <v>0</v>
      </c>
      <c r="G782" s="102">
        <f t="shared" si="73"/>
        <v>0</v>
      </c>
    </row>
    <row r="783" spans="1:7">
      <c r="A783" s="102">
        <v>777</v>
      </c>
      <c r="B783" s="102">
        <f t="shared" si="74"/>
        <v>0</v>
      </c>
      <c r="C783" s="102">
        <f t="shared" si="75"/>
        <v>0</v>
      </c>
      <c r="D783" s="102">
        <f t="shared" si="76"/>
        <v>0</v>
      </c>
      <c r="E783" s="102">
        <f t="shared" si="72"/>
        <v>0</v>
      </c>
      <c r="F783" s="102">
        <f t="shared" si="77"/>
        <v>0</v>
      </c>
      <c r="G783" s="102">
        <f t="shared" si="73"/>
        <v>0</v>
      </c>
    </row>
    <row r="784" spans="1:7">
      <c r="A784" s="102">
        <v>778</v>
      </c>
      <c r="B784" s="102">
        <f t="shared" si="74"/>
        <v>0</v>
      </c>
      <c r="C784" s="102">
        <f t="shared" si="75"/>
        <v>0</v>
      </c>
      <c r="D784" s="102">
        <f t="shared" si="76"/>
        <v>0</v>
      </c>
      <c r="E784" s="102">
        <f t="shared" si="72"/>
        <v>0</v>
      </c>
      <c r="F784" s="102">
        <f t="shared" si="77"/>
        <v>0</v>
      </c>
      <c r="G784" s="102">
        <f t="shared" si="73"/>
        <v>0</v>
      </c>
    </row>
    <row r="785" spans="1:7">
      <c r="A785" s="102">
        <v>779</v>
      </c>
      <c r="B785" s="102">
        <f t="shared" si="74"/>
        <v>0</v>
      </c>
      <c r="C785" s="102">
        <f t="shared" si="75"/>
        <v>0</v>
      </c>
      <c r="D785" s="102">
        <f t="shared" si="76"/>
        <v>0</v>
      </c>
      <c r="E785" s="102">
        <f t="shared" si="72"/>
        <v>0</v>
      </c>
      <c r="F785" s="102">
        <f t="shared" si="77"/>
        <v>0</v>
      </c>
      <c r="G785" s="102">
        <f t="shared" si="73"/>
        <v>0</v>
      </c>
    </row>
    <row r="786" spans="1:7">
      <c r="A786" s="102">
        <v>780</v>
      </c>
      <c r="B786" s="102">
        <f t="shared" si="74"/>
        <v>0</v>
      </c>
      <c r="C786" s="102">
        <f t="shared" si="75"/>
        <v>0</v>
      </c>
      <c r="D786" s="102">
        <f t="shared" si="76"/>
        <v>0</v>
      </c>
      <c r="E786" s="102">
        <f t="shared" si="72"/>
        <v>0</v>
      </c>
      <c r="F786" s="102">
        <f t="shared" si="77"/>
        <v>0</v>
      </c>
      <c r="G786" s="102">
        <f t="shared" si="73"/>
        <v>0</v>
      </c>
    </row>
    <row r="787" spans="1:7">
      <c r="A787" s="102">
        <v>781</v>
      </c>
      <c r="B787" s="102">
        <f t="shared" si="74"/>
        <v>0</v>
      </c>
      <c r="C787" s="102">
        <f t="shared" si="75"/>
        <v>0</v>
      </c>
      <c r="D787" s="102">
        <f t="shared" si="76"/>
        <v>0</v>
      </c>
      <c r="E787" s="102">
        <f t="shared" si="72"/>
        <v>0</v>
      </c>
      <c r="F787" s="102">
        <f t="shared" si="77"/>
        <v>0</v>
      </c>
      <c r="G787" s="102">
        <f t="shared" si="73"/>
        <v>0</v>
      </c>
    </row>
    <row r="788" spans="1:7">
      <c r="A788" s="102">
        <v>782</v>
      </c>
      <c r="B788" s="102">
        <f t="shared" si="74"/>
        <v>0</v>
      </c>
      <c r="C788" s="102">
        <f t="shared" si="75"/>
        <v>0</v>
      </c>
      <c r="D788" s="102">
        <f t="shared" si="76"/>
        <v>0</v>
      </c>
      <c r="E788" s="102">
        <f t="shared" si="72"/>
        <v>0</v>
      </c>
      <c r="F788" s="102">
        <f t="shared" si="77"/>
        <v>0</v>
      </c>
      <c r="G788" s="102">
        <f t="shared" si="73"/>
        <v>0</v>
      </c>
    </row>
    <row r="789" spans="1:7">
      <c r="A789" s="102">
        <v>783</v>
      </c>
      <c r="B789" s="102">
        <f t="shared" si="74"/>
        <v>0</v>
      </c>
      <c r="C789" s="102">
        <f t="shared" si="75"/>
        <v>0</v>
      </c>
      <c r="D789" s="102">
        <f t="shared" si="76"/>
        <v>0</v>
      </c>
      <c r="E789" s="102">
        <f t="shared" si="72"/>
        <v>0</v>
      </c>
      <c r="F789" s="102">
        <f t="shared" si="77"/>
        <v>0</v>
      </c>
      <c r="G789" s="102">
        <f t="shared" si="73"/>
        <v>0</v>
      </c>
    </row>
    <row r="790" spans="1:7">
      <c r="A790" s="102">
        <v>784</v>
      </c>
      <c r="B790" s="102">
        <f t="shared" si="74"/>
        <v>0</v>
      </c>
      <c r="C790" s="102">
        <f t="shared" si="75"/>
        <v>0</v>
      </c>
      <c r="D790" s="102">
        <f t="shared" si="76"/>
        <v>0</v>
      </c>
      <c r="E790" s="102">
        <f t="shared" si="72"/>
        <v>0</v>
      </c>
      <c r="F790" s="102">
        <f t="shared" si="77"/>
        <v>0</v>
      </c>
      <c r="G790" s="102">
        <f t="shared" si="73"/>
        <v>0</v>
      </c>
    </row>
    <row r="791" spans="1:7">
      <c r="A791" s="102">
        <v>785</v>
      </c>
      <c r="B791" s="102">
        <f t="shared" si="74"/>
        <v>0</v>
      </c>
      <c r="C791" s="102">
        <f t="shared" si="75"/>
        <v>0</v>
      </c>
      <c r="D791" s="102">
        <f t="shared" si="76"/>
        <v>0</v>
      </c>
      <c r="E791" s="102">
        <f t="shared" si="72"/>
        <v>0</v>
      </c>
      <c r="F791" s="102">
        <f t="shared" si="77"/>
        <v>0</v>
      </c>
      <c r="G791" s="102">
        <f t="shared" si="73"/>
        <v>0</v>
      </c>
    </row>
    <row r="792" spans="1:7">
      <c r="A792" s="102">
        <v>786</v>
      </c>
      <c r="B792" s="102">
        <f t="shared" si="74"/>
        <v>0</v>
      </c>
      <c r="C792" s="102">
        <f t="shared" si="75"/>
        <v>0</v>
      </c>
      <c r="D792" s="102">
        <f t="shared" si="76"/>
        <v>0</v>
      </c>
      <c r="E792" s="102">
        <f t="shared" si="72"/>
        <v>0</v>
      </c>
      <c r="F792" s="102">
        <f t="shared" si="77"/>
        <v>0</v>
      </c>
      <c r="G792" s="102">
        <f t="shared" si="73"/>
        <v>0</v>
      </c>
    </row>
    <row r="793" spans="1:7">
      <c r="A793" s="102">
        <v>787</v>
      </c>
      <c r="B793" s="102">
        <f t="shared" si="74"/>
        <v>0</v>
      </c>
      <c r="C793" s="102">
        <f t="shared" si="75"/>
        <v>0</v>
      </c>
      <c r="D793" s="102">
        <f t="shared" si="76"/>
        <v>0</v>
      </c>
      <c r="E793" s="102">
        <f t="shared" si="72"/>
        <v>0</v>
      </c>
      <c r="F793" s="102">
        <f t="shared" si="77"/>
        <v>0</v>
      </c>
      <c r="G793" s="102">
        <f t="shared" si="73"/>
        <v>0</v>
      </c>
    </row>
    <row r="794" spans="1:7">
      <c r="A794" s="102">
        <v>788</v>
      </c>
      <c r="B794" s="102">
        <f t="shared" si="74"/>
        <v>0</v>
      </c>
      <c r="C794" s="102">
        <f t="shared" si="75"/>
        <v>0</v>
      </c>
      <c r="D794" s="102">
        <f t="shared" si="76"/>
        <v>0</v>
      </c>
      <c r="E794" s="102">
        <f t="shared" si="72"/>
        <v>0</v>
      </c>
      <c r="F794" s="102">
        <f t="shared" si="77"/>
        <v>0</v>
      </c>
      <c r="G794" s="102">
        <f t="shared" si="73"/>
        <v>0</v>
      </c>
    </row>
    <row r="795" spans="1:7">
      <c r="A795" s="102">
        <v>789</v>
      </c>
      <c r="B795" s="102">
        <f t="shared" si="74"/>
        <v>0</v>
      </c>
      <c r="C795" s="102">
        <f t="shared" si="75"/>
        <v>0</v>
      </c>
      <c r="D795" s="102">
        <f t="shared" si="76"/>
        <v>0</v>
      </c>
      <c r="E795" s="102">
        <f t="shared" si="72"/>
        <v>0</v>
      </c>
      <c r="F795" s="102">
        <f t="shared" si="77"/>
        <v>0</v>
      </c>
      <c r="G795" s="102">
        <f t="shared" si="73"/>
        <v>0</v>
      </c>
    </row>
    <row r="796" spans="1:7">
      <c r="A796" s="102">
        <v>790</v>
      </c>
      <c r="B796" s="102">
        <f t="shared" si="74"/>
        <v>0</v>
      </c>
      <c r="C796" s="102">
        <f t="shared" si="75"/>
        <v>0</v>
      </c>
      <c r="D796" s="102">
        <f t="shared" si="76"/>
        <v>0</v>
      </c>
      <c r="E796" s="102">
        <f t="shared" si="72"/>
        <v>0</v>
      </c>
      <c r="F796" s="102">
        <f t="shared" si="77"/>
        <v>0</v>
      </c>
      <c r="G796" s="102">
        <f t="shared" si="73"/>
        <v>0</v>
      </c>
    </row>
    <row r="797" spans="1:7">
      <c r="A797" s="102">
        <v>791</v>
      </c>
      <c r="B797" s="102">
        <f t="shared" si="74"/>
        <v>0</v>
      </c>
      <c r="C797" s="102">
        <f t="shared" si="75"/>
        <v>0</v>
      </c>
      <c r="D797" s="102">
        <f t="shared" si="76"/>
        <v>0</v>
      </c>
      <c r="E797" s="102">
        <f t="shared" si="72"/>
        <v>0</v>
      </c>
      <c r="F797" s="102">
        <f t="shared" si="77"/>
        <v>0</v>
      </c>
      <c r="G797" s="102">
        <f t="shared" si="73"/>
        <v>0</v>
      </c>
    </row>
    <row r="798" spans="1:7">
      <c r="A798" s="102">
        <v>792</v>
      </c>
      <c r="B798" s="102">
        <f t="shared" si="74"/>
        <v>0</v>
      </c>
      <c r="C798" s="102">
        <f t="shared" si="75"/>
        <v>0</v>
      </c>
      <c r="D798" s="102">
        <f t="shared" si="76"/>
        <v>0</v>
      </c>
      <c r="E798" s="102">
        <f t="shared" si="72"/>
        <v>0</v>
      </c>
      <c r="F798" s="102">
        <f t="shared" si="77"/>
        <v>0</v>
      </c>
      <c r="G798" s="102">
        <f t="shared" si="73"/>
        <v>0</v>
      </c>
    </row>
    <row r="799" spans="1:7">
      <c r="A799" s="102">
        <v>793</v>
      </c>
      <c r="B799" s="102">
        <f t="shared" si="74"/>
        <v>0</v>
      </c>
      <c r="C799" s="102">
        <f t="shared" si="75"/>
        <v>0</v>
      </c>
      <c r="D799" s="102">
        <f t="shared" si="76"/>
        <v>0</v>
      </c>
      <c r="E799" s="102">
        <f t="shared" si="72"/>
        <v>0</v>
      </c>
      <c r="F799" s="102">
        <f t="shared" si="77"/>
        <v>0</v>
      </c>
      <c r="G799" s="102">
        <f t="shared" si="73"/>
        <v>0</v>
      </c>
    </row>
    <row r="800" spans="1:7">
      <c r="A800" s="102">
        <v>794</v>
      </c>
      <c r="B800" s="102">
        <f t="shared" si="74"/>
        <v>0</v>
      </c>
      <c r="C800" s="102">
        <f t="shared" si="75"/>
        <v>0</v>
      </c>
      <c r="D800" s="102">
        <f t="shared" si="76"/>
        <v>0</v>
      </c>
      <c r="E800" s="102">
        <f t="shared" si="72"/>
        <v>0</v>
      </c>
      <c r="F800" s="102">
        <f t="shared" si="77"/>
        <v>0</v>
      </c>
      <c r="G800" s="102">
        <f t="shared" si="73"/>
        <v>0</v>
      </c>
    </row>
    <row r="801" spans="1:7">
      <c r="A801" s="102">
        <v>795</v>
      </c>
      <c r="B801" s="102">
        <f t="shared" si="74"/>
        <v>0</v>
      </c>
      <c r="C801" s="102">
        <f t="shared" si="75"/>
        <v>0</v>
      </c>
      <c r="D801" s="102">
        <f t="shared" si="76"/>
        <v>0</v>
      </c>
      <c r="E801" s="102">
        <f t="shared" si="72"/>
        <v>0</v>
      </c>
      <c r="F801" s="102">
        <f t="shared" si="77"/>
        <v>0</v>
      </c>
      <c r="G801" s="102">
        <f t="shared" si="73"/>
        <v>0</v>
      </c>
    </row>
    <row r="802" spans="1:7">
      <c r="A802" s="102">
        <v>796</v>
      </c>
      <c r="B802" s="102">
        <f t="shared" si="74"/>
        <v>0</v>
      </c>
      <c r="C802" s="102">
        <f t="shared" si="75"/>
        <v>0</v>
      </c>
      <c r="D802" s="102">
        <f t="shared" si="76"/>
        <v>0</v>
      </c>
      <c r="E802" s="102">
        <f t="shared" si="72"/>
        <v>0</v>
      </c>
      <c r="F802" s="102">
        <f t="shared" si="77"/>
        <v>0</v>
      </c>
      <c r="G802" s="102">
        <f t="shared" si="73"/>
        <v>0</v>
      </c>
    </row>
    <row r="803" spans="1:7">
      <c r="A803" s="102">
        <v>797</v>
      </c>
      <c r="B803" s="102">
        <f t="shared" si="74"/>
        <v>0</v>
      </c>
      <c r="C803" s="102">
        <f t="shared" si="75"/>
        <v>0</v>
      </c>
      <c r="D803" s="102">
        <f t="shared" si="76"/>
        <v>0</v>
      </c>
      <c r="E803" s="102">
        <f t="shared" si="72"/>
        <v>0</v>
      </c>
      <c r="F803" s="102">
        <f t="shared" si="77"/>
        <v>0</v>
      </c>
      <c r="G803" s="102">
        <f t="shared" si="73"/>
        <v>0</v>
      </c>
    </row>
    <row r="804" spans="1:7">
      <c r="A804" s="102">
        <v>798</v>
      </c>
      <c r="B804" s="102">
        <f t="shared" si="74"/>
        <v>0</v>
      </c>
      <c r="C804" s="102">
        <f t="shared" si="75"/>
        <v>0</v>
      </c>
      <c r="D804" s="102">
        <f t="shared" si="76"/>
        <v>0</v>
      </c>
      <c r="E804" s="102">
        <f t="shared" si="72"/>
        <v>0</v>
      </c>
      <c r="F804" s="102">
        <f t="shared" si="77"/>
        <v>0</v>
      </c>
      <c r="G804" s="102">
        <f t="shared" si="73"/>
        <v>0</v>
      </c>
    </row>
    <row r="805" spans="1:7">
      <c r="A805" s="102">
        <v>799</v>
      </c>
      <c r="B805" s="102">
        <f t="shared" si="74"/>
        <v>0</v>
      </c>
      <c r="C805" s="102">
        <f t="shared" si="75"/>
        <v>0</v>
      </c>
      <c r="D805" s="102">
        <f t="shared" si="76"/>
        <v>0</v>
      </c>
      <c r="E805" s="102">
        <f t="shared" si="72"/>
        <v>0</v>
      </c>
      <c r="F805" s="102">
        <f t="shared" si="77"/>
        <v>0</v>
      </c>
      <c r="G805" s="102">
        <f t="shared" si="73"/>
        <v>0</v>
      </c>
    </row>
    <row r="806" spans="1:7">
      <c r="A806" s="102">
        <v>800</v>
      </c>
      <c r="B806" s="102">
        <f t="shared" si="74"/>
        <v>0</v>
      </c>
      <c r="C806" s="102">
        <f t="shared" si="75"/>
        <v>0</v>
      </c>
      <c r="D806" s="102">
        <f t="shared" si="76"/>
        <v>0</v>
      </c>
      <c r="E806" s="102">
        <f t="shared" si="72"/>
        <v>0</v>
      </c>
      <c r="F806" s="102">
        <f t="shared" si="77"/>
        <v>0</v>
      </c>
      <c r="G806" s="102">
        <f t="shared" si="73"/>
        <v>0</v>
      </c>
    </row>
    <row r="807" spans="1:7">
      <c r="A807" s="102">
        <v>801</v>
      </c>
      <c r="B807" s="102">
        <f t="shared" si="74"/>
        <v>0</v>
      </c>
      <c r="C807" s="102">
        <f t="shared" si="75"/>
        <v>0</v>
      </c>
      <c r="D807" s="102">
        <f t="shared" si="76"/>
        <v>0</v>
      </c>
      <c r="E807" s="102">
        <f t="shared" si="72"/>
        <v>0</v>
      </c>
      <c r="F807" s="102">
        <f t="shared" si="77"/>
        <v>0</v>
      </c>
      <c r="G807" s="102">
        <f t="shared" si="73"/>
        <v>0</v>
      </c>
    </row>
    <row r="808" spans="1:7">
      <c r="A808" s="102">
        <v>802</v>
      </c>
      <c r="B808" s="102">
        <f t="shared" si="74"/>
        <v>0</v>
      </c>
      <c r="C808" s="102">
        <f t="shared" si="75"/>
        <v>0</v>
      </c>
      <c r="D808" s="102">
        <f t="shared" si="76"/>
        <v>0</v>
      </c>
      <c r="E808" s="102">
        <f t="shared" si="72"/>
        <v>0</v>
      </c>
      <c r="F808" s="102">
        <f t="shared" si="77"/>
        <v>0</v>
      </c>
      <c r="G808" s="102">
        <f t="shared" si="73"/>
        <v>0</v>
      </c>
    </row>
    <row r="809" spans="1:7">
      <c r="A809" s="102">
        <v>803</v>
      </c>
      <c r="B809" s="102">
        <f t="shared" si="74"/>
        <v>0</v>
      </c>
      <c r="C809" s="102">
        <f t="shared" si="75"/>
        <v>0</v>
      </c>
      <c r="D809" s="102">
        <f t="shared" si="76"/>
        <v>0</v>
      </c>
      <c r="E809" s="102">
        <f t="shared" si="72"/>
        <v>0</v>
      </c>
      <c r="F809" s="102">
        <f t="shared" si="77"/>
        <v>0</v>
      </c>
      <c r="G809" s="102">
        <f t="shared" si="73"/>
        <v>0</v>
      </c>
    </row>
    <row r="810" spans="1:7">
      <c r="A810" s="102">
        <v>804</v>
      </c>
      <c r="B810" s="102">
        <f t="shared" si="74"/>
        <v>0</v>
      </c>
      <c r="C810" s="102">
        <f t="shared" si="75"/>
        <v>0</v>
      </c>
      <c r="D810" s="102">
        <f t="shared" si="76"/>
        <v>0</v>
      </c>
      <c r="E810" s="102">
        <f t="shared" si="72"/>
        <v>0</v>
      </c>
      <c r="F810" s="102">
        <f t="shared" si="77"/>
        <v>0</v>
      </c>
      <c r="G810" s="102">
        <f t="shared" si="73"/>
        <v>0</v>
      </c>
    </row>
    <row r="811" spans="1:7">
      <c r="A811" s="102">
        <v>805</v>
      </c>
      <c r="B811" s="102">
        <f t="shared" si="74"/>
        <v>0</v>
      </c>
      <c r="C811" s="102">
        <f t="shared" si="75"/>
        <v>0</v>
      </c>
      <c r="D811" s="102">
        <f t="shared" si="76"/>
        <v>0</v>
      </c>
      <c r="E811" s="102">
        <f t="shared" si="72"/>
        <v>0</v>
      </c>
      <c r="F811" s="102">
        <f t="shared" si="77"/>
        <v>0</v>
      </c>
      <c r="G811" s="102">
        <f t="shared" si="73"/>
        <v>0</v>
      </c>
    </row>
    <row r="812" spans="1:7">
      <c r="A812" s="102">
        <v>806</v>
      </c>
      <c r="B812" s="102">
        <f t="shared" si="74"/>
        <v>0</v>
      </c>
      <c r="C812" s="102">
        <f t="shared" si="75"/>
        <v>0</v>
      </c>
      <c r="D812" s="102">
        <f t="shared" si="76"/>
        <v>0</v>
      </c>
      <c r="E812" s="102">
        <f t="shared" si="72"/>
        <v>0</v>
      </c>
      <c r="F812" s="102">
        <f t="shared" si="77"/>
        <v>0</v>
      </c>
      <c r="G812" s="102">
        <f t="shared" si="73"/>
        <v>0</v>
      </c>
    </row>
    <row r="813" spans="1:7">
      <c r="A813" s="102">
        <v>807</v>
      </c>
      <c r="B813" s="102">
        <f t="shared" si="74"/>
        <v>0</v>
      </c>
      <c r="C813" s="102">
        <f t="shared" si="75"/>
        <v>0</v>
      </c>
      <c r="D813" s="102">
        <f t="shared" si="76"/>
        <v>0</v>
      </c>
      <c r="E813" s="102">
        <f t="shared" si="72"/>
        <v>0</v>
      </c>
      <c r="F813" s="102">
        <f t="shared" si="77"/>
        <v>0</v>
      </c>
      <c r="G813" s="102">
        <f t="shared" si="73"/>
        <v>0</v>
      </c>
    </row>
    <row r="814" spans="1:7">
      <c r="A814" s="102">
        <v>808</v>
      </c>
      <c r="B814" s="102">
        <f t="shared" si="74"/>
        <v>0</v>
      </c>
      <c r="C814" s="102">
        <f t="shared" si="75"/>
        <v>0</v>
      </c>
      <c r="D814" s="102">
        <f t="shared" si="76"/>
        <v>0</v>
      </c>
      <c r="E814" s="102">
        <f t="shared" si="72"/>
        <v>0</v>
      </c>
      <c r="F814" s="102">
        <f t="shared" si="77"/>
        <v>0</v>
      </c>
      <c r="G814" s="102">
        <f t="shared" si="73"/>
        <v>0</v>
      </c>
    </row>
    <row r="815" spans="1:7">
      <c r="A815" s="102">
        <v>809</v>
      </c>
      <c r="B815" s="102">
        <f t="shared" si="74"/>
        <v>0</v>
      </c>
      <c r="C815" s="102">
        <f t="shared" si="75"/>
        <v>0</v>
      </c>
      <c r="D815" s="102">
        <f t="shared" si="76"/>
        <v>0</v>
      </c>
      <c r="E815" s="102">
        <f t="shared" si="72"/>
        <v>0</v>
      </c>
      <c r="F815" s="102">
        <f t="shared" si="77"/>
        <v>0</v>
      </c>
      <c r="G815" s="102">
        <f t="shared" si="73"/>
        <v>0</v>
      </c>
    </row>
    <row r="816" spans="1:7">
      <c r="A816" s="102">
        <v>810</v>
      </c>
      <c r="B816" s="102">
        <f t="shared" si="74"/>
        <v>0</v>
      </c>
      <c r="C816" s="102">
        <f t="shared" si="75"/>
        <v>0</v>
      </c>
      <c r="D816" s="102">
        <f t="shared" si="76"/>
        <v>0</v>
      </c>
      <c r="E816" s="102">
        <f t="shared" si="72"/>
        <v>0</v>
      </c>
      <c r="F816" s="102">
        <f t="shared" si="77"/>
        <v>0</v>
      </c>
      <c r="G816" s="102">
        <f t="shared" si="73"/>
        <v>0</v>
      </c>
    </row>
    <row r="817" spans="1:7">
      <c r="A817" s="102">
        <v>811</v>
      </c>
      <c r="B817" s="102">
        <f t="shared" si="74"/>
        <v>0</v>
      </c>
      <c r="C817" s="102">
        <f t="shared" si="75"/>
        <v>0</v>
      </c>
      <c r="D817" s="102">
        <f t="shared" si="76"/>
        <v>0</v>
      </c>
      <c r="E817" s="102">
        <f t="shared" si="72"/>
        <v>0</v>
      </c>
      <c r="F817" s="102">
        <f t="shared" si="77"/>
        <v>0</v>
      </c>
      <c r="G817" s="102">
        <f t="shared" si="73"/>
        <v>0</v>
      </c>
    </row>
    <row r="818" spans="1:7">
      <c r="A818" s="102">
        <v>812</v>
      </c>
      <c r="B818" s="102">
        <f t="shared" si="74"/>
        <v>0</v>
      </c>
      <c r="C818" s="102">
        <f t="shared" si="75"/>
        <v>0</v>
      </c>
      <c r="D818" s="102">
        <f t="shared" si="76"/>
        <v>0</v>
      </c>
      <c r="E818" s="102">
        <f t="shared" si="72"/>
        <v>0</v>
      </c>
      <c r="F818" s="102">
        <f t="shared" si="77"/>
        <v>0</v>
      </c>
      <c r="G818" s="102">
        <f t="shared" si="73"/>
        <v>0</v>
      </c>
    </row>
    <row r="819" spans="1:7">
      <c r="A819" s="102">
        <v>813</v>
      </c>
      <c r="B819" s="102">
        <f t="shared" si="74"/>
        <v>0</v>
      </c>
      <c r="C819" s="102">
        <f t="shared" si="75"/>
        <v>0</v>
      </c>
      <c r="D819" s="102">
        <f t="shared" si="76"/>
        <v>0</v>
      </c>
      <c r="E819" s="102">
        <f t="shared" si="72"/>
        <v>0</v>
      </c>
      <c r="F819" s="102">
        <f t="shared" si="77"/>
        <v>0</v>
      </c>
      <c r="G819" s="102">
        <f t="shared" si="73"/>
        <v>0</v>
      </c>
    </row>
    <row r="820" spans="1:7">
      <c r="A820" s="102">
        <v>814</v>
      </c>
      <c r="B820" s="102">
        <f t="shared" si="74"/>
        <v>0</v>
      </c>
      <c r="C820" s="102">
        <f t="shared" si="75"/>
        <v>0</v>
      </c>
      <c r="D820" s="102">
        <f t="shared" si="76"/>
        <v>0</v>
      </c>
      <c r="E820" s="102">
        <f t="shared" si="72"/>
        <v>0</v>
      </c>
      <c r="F820" s="102">
        <f t="shared" si="77"/>
        <v>0</v>
      </c>
      <c r="G820" s="102">
        <f t="shared" si="73"/>
        <v>0</v>
      </c>
    </row>
    <row r="821" spans="1:7">
      <c r="A821" s="102">
        <v>815</v>
      </c>
      <c r="B821" s="102">
        <f t="shared" si="74"/>
        <v>0</v>
      </c>
      <c r="C821" s="102">
        <f t="shared" si="75"/>
        <v>0</v>
      </c>
      <c r="D821" s="102">
        <f t="shared" si="76"/>
        <v>0</v>
      </c>
      <c r="E821" s="102">
        <f t="shared" si="72"/>
        <v>0</v>
      </c>
      <c r="F821" s="102">
        <f t="shared" si="77"/>
        <v>0</v>
      </c>
      <c r="G821" s="102">
        <f t="shared" si="73"/>
        <v>0</v>
      </c>
    </row>
    <row r="822" spans="1:7">
      <c r="A822" s="102">
        <v>816</v>
      </c>
      <c r="B822" s="102">
        <f t="shared" si="74"/>
        <v>0</v>
      </c>
      <c r="C822" s="102">
        <f t="shared" si="75"/>
        <v>0</v>
      </c>
      <c r="D822" s="102">
        <f t="shared" si="76"/>
        <v>0</v>
      </c>
      <c r="E822" s="102">
        <f t="shared" si="72"/>
        <v>0</v>
      </c>
      <c r="F822" s="102">
        <f t="shared" si="77"/>
        <v>0</v>
      </c>
      <c r="G822" s="102">
        <f t="shared" si="73"/>
        <v>0</v>
      </c>
    </row>
    <row r="823" spans="1:7">
      <c r="A823" s="102">
        <v>817</v>
      </c>
      <c r="B823" s="102">
        <f t="shared" si="74"/>
        <v>0</v>
      </c>
      <c r="C823" s="102">
        <f t="shared" si="75"/>
        <v>0</v>
      </c>
      <c r="D823" s="102">
        <f t="shared" si="76"/>
        <v>0</v>
      </c>
      <c r="E823" s="102">
        <f t="shared" si="72"/>
        <v>0</v>
      </c>
      <c r="F823" s="102">
        <f t="shared" si="77"/>
        <v>0</v>
      </c>
      <c r="G823" s="102">
        <f t="shared" si="73"/>
        <v>0</v>
      </c>
    </row>
    <row r="824" spans="1:7">
      <c r="A824" s="102">
        <v>818</v>
      </c>
      <c r="B824" s="102">
        <f t="shared" si="74"/>
        <v>0</v>
      </c>
      <c r="C824" s="102">
        <f t="shared" si="75"/>
        <v>0</v>
      </c>
      <c r="D824" s="102">
        <f t="shared" si="76"/>
        <v>0</v>
      </c>
      <c r="E824" s="102">
        <f t="shared" si="72"/>
        <v>0</v>
      </c>
      <c r="F824" s="102">
        <f t="shared" si="77"/>
        <v>0</v>
      </c>
      <c r="G824" s="102">
        <f t="shared" si="73"/>
        <v>0</v>
      </c>
    </row>
    <row r="825" spans="1:7">
      <c r="A825" s="102">
        <v>819</v>
      </c>
      <c r="B825" s="102">
        <f t="shared" si="74"/>
        <v>0</v>
      </c>
      <c r="C825" s="102">
        <f t="shared" si="75"/>
        <v>0</v>
      </c>
      <c r="D825" s="102">
        <f t="shared" si="76"/>
        <v>0</v>
      </c>
      <c r="E825" s="102">
        <f t="shared" si="72"/>
        <v>0</v>
      </c>
      <c r="F825" s="102">
        <f t="shared" si="77"/>
        <v>0</v>
      </c>
      <c r="G825" s="102">
        <f t="shared" si="73"/>
        <v>0</v>
      </c>
    </row>
    <row r="826" spans="1:7">
      <c r="A826" s="102">
        <v>820</v>
      </c>
      <c r="B826" s="102">
        <f t="shared" si="74"/>
        <v>0</v>
      </c>
      <c r="C826" s="102">
        <f t="shared" si="75"/>
        <v>0</v>
      </c>
      <c r="D826" s="102">
        <f t="shared" si="76"/>
        <v>0</v>
      </c>
      <c r="E826" s="102">
        <f t="shared" si="72"/>
        <v>0</v>
      </c>
      <c r="F826" s="102">
        <f t="shared" si="77"/>
        <v>0</v>
      </c>
      <c r="G826" s="102">
        <f t="shared" si="73"/>
        <v>0</v>
      </c>
    </row>
    <row r="827" spans="1:7">
      <c r="A827" s="102">
        <v>821</v>
      </c>
      <c r="B827" s="102">
        <f t="shared" si="74"/>
        <v>0</v>
      </c>
      <c r="C827" s="102">
        <f t="shared" si="75"/>
        <v>0</v>
      </c>
      <c r="D827" s="102">
        <f t="shared" si="76"/>
        <v>0</v>
      </c>
      <c r="E827" s="102">
        <f t="shared" si="72"/>
        <v>0</v>
      </c>
      <c r="F827" s="102">
        <f t="shared" si="77"/>
        <v>0</v>
      </c>
      <c r="G827" s="102">
        <f t="shared" si="73"/>
        <v>0</v>
      </c>
    </row>
    <row r="828" spans="1:7">
      <c r="A828" s="102">
        <v>822</v>
      </c>
      <c r="B828" s="102">
        <f t="shared" si="74"/>
        <v>0</v>
      </c>
      <c r="C828" s="102">
        <f t="shared" si="75"/>
        <v>0</v>
      </c>
      <c r="D828" s="102">
        <f t="shared" si="76"/>
        <v>0</v>
      </c>
      <c r="E828" s="102">
        <f t="shared" si="72"/>
        <v>0</v>
      </c>
      <c r="F828" s="102">
        <f t="shared" si="77"/>
        <v>0</v>
      </c>
      <c r="G828" s="102">
        <f t="shared" si="73"/>
        <v>0</v>
      </c>
    </row>
    <row r="829" spans="1:7">
      <c r="A829" s="102">
        <v>823</v>
      </c>
      <c r="B829" s="102">
        <f t="shared" si="74"/>
        <v>0</v>
      </c>
      <c r="C829" s="102">
        <f t="shared" si="75"/>
        <v>0</v>
      </c>
      <c r="D829" s="102">
        <f t="shared" si="76"/>
        <v>0</v>
      </c>
      <c r="E829" s="102">
        <f t="shared" si="72"/>
        <v>0</v>
      </c>
      <c r="F829" s="102">
        <f t="shared" si="77"/>
        <v>0</v>
      </c>
      <c r="G829" s="102">
        <f t="shared" si="73"/>
        <v>0</v>
      </c>
    </row>
    <row r="830" spans="1:7">
      <c r="A830" s="102">
        <v>824</v>
      </c>
      <c r="B830" s="102">
        <f t="shared" si="74"/>
        <v>0</v>
      </c>
      <c r="C830" s="102">
        <f t="shared" si="75"/>
        <v>0</v>
      </c>
      <c r="D830" s="102">
        <f t="shared" si="76"/>
        <v>0</v>
      </c>
      <c r="E830" s="102">
        <f t="shared" si="72"/>
        <v>0</v>
      </c>
      <c r="F830" s="102">
        <f t="shared" si="77"/>
        <v>0</v>
      </c>
      <c r="G830" s="102">
        <f t="shared" si="73"/>
        <v>0</v>
      </c>
    </row>
    <row r="831" spans="1:7">
      <c r="A831" s="102">
        <v>825</v>
      </c>
      <c r="B831" s="102">
        <f t="shared" si="74"/>
        <v>0</v>
      </c>
      <c r="C831" s="102">
        <f t="shared" si="75"/>
        <v>0</v>
      </c>
      <c r="D831" s="102">
        <f t="shared" si="76"/>
        <v>0</v>
      </c>
      <c r="E831" s="102">
        <f t="shared" si="72"/>
        <v>0</v>
      </c>
      <c r="F831" s="102">
        <f t="shared" si="77"/>
        <v>0</v>
      </c>
      <c r="G831" s="102">
        <f t="shared" si="73"/>
        <v>0</v>
      </c>
    </row>
    <row r="832" spans="1:7">
      <c r="A832" s="102">
        <v>826</v>
      </c>
      <c r="B832" s="102">
        <f t="shared" si="74"/>
        <v>0</v>
      </c>
      <c r="C832" s="102">
        <f t="shared" si="75"/>
        <v>0</v>
      </c>
      <c r="D832" s="102">
        <f t="shared" si="76"/>
        <v>0</v>
      </c>
      <c r="E832" s="102">
        <f t="shared" si="72"/>
        <v>0</v>
      </c>
      <c r="F832" s="102">
        <f t="shared" si="77"/>
        <v>0</v>
      </c>
      <c r="G832" s="102">
        <f t="shared" si="73"/>
        <v>0</v>
      </c>
    </row>
    <row r="833" spans="1:7">
      <c r="A833" s="102">
        <v>827</v>
      </c>
      <c r="B833" s="102">
        <f t="shared" si="74"/>
        <v>0</v>
      </c>
      <c r="C833" s="102">
        <f t="shared" si="75"/>
        <v>0</v>
      </c>
      <c r="D833" s="102">
        <f t="shared" si="76"/>
        <v>0</v>
      </c>
      <c r="E833" s="102">
        <f t="shared" si="72"/>
        <v>0</v>
      </c>
      <c r="F833" s="102">
        <f t="shared" si="77"/>
        <v>0</v>
      </c>
      <c r="G833" s="102">
        <f t="shared" si="73"/>
        <v>0</v>
      </c>
    </row>
    <row r="834" spans="1:7">
      <c r="A834" s="102">
        <v>828</v>
      </c>
      <c r="B834" s="102">
        <f t="shared" si="74"/>
        <v>0</v>
      </c>
      <c r="C834" s="102">
        <f t="shared" si="75"/>
        <v>0</v>
      </c>
      <c r="D834" s="102">
        <f t="shared" si="76"/>
        <v>0</v>
      </c>
      <c r="E834" s="102">
        <f t="shared" si="72"/>
        <v>0</v>
      </c>
      <c r="F834" s="102">
        <f t="shared" si="77"/>
        <v>0</v>
      </c>
      <c r="G834" s="102">
        <f t="shared" si="73"/>
        <v>0</v>
      </c>
    </row>
    <row r="835" spans="1:7">
      <c r="A835" s="102">
        <v>829</v>
      </c>
      <c r="B835" s="102">
        <f t="shared" si="74"/>
        <v>0</v>
      </c>
      <c r="C835" s="102">
        <f t="shared" si="75"/>
        <v>0</v>
      </c>
      <c r="D835" s="102">
        <f t="shared" si="76"/>
        <v>0</v>
      </c>
      <c r="E835" s="102">
        <f t="shared" si="72"/>
        <v>0</v>
      </c>
      <c r="F835" s="102">
        <f t="shared" si="77"/>
        <v>0</v>
      </c>
      <c r="G835" s="102">
        <f t="shared" si="73"/>
        <v>0</v>
      </c>
    </row>
    <row r="836" spans="1:7">
      <c r="A836" s="102">
        <v>830</v>
      </c>
      <c r="B836" s="102">
        <f t="shared" si="74"/>
        <v>0</v>
      </c>
      <c r="C836" s="102">
        <f t="shared" si="75"/>
        <v>0</v>
      </c>
      <c r="D836" s="102">
        <f t="shared" si="76"/>
        <v>0</v>
      </c>
      <c r="E836" s="102">
        <f t="shared" si="72"/>
        <v>0</v>
      </c>
      <c r="F836" s="102">
        <f t="shared" si="77"/>
        <v>0</v>
      </c>
      <c r="G836" s="102">
        <f t="shared" si="73"/>
        <v>0</v>
      </c>
    </row>
    <row r="837" spans="1:7">
      <c r="A837" s="102">
        <v>831</v>
      </c>
      <c r="B837" s="102">
        <f t="shared" si="74"/>
        <v>0</v>
      </c>
      <c r="C837" s="102">
        <f t="shared" si="75"/>
        <v>0</v>
      </c>
      <c r="D837" s="102">
        <f t="shared" si="76"/>
        <v>0</v>
      </c>
      <c r="E837" s="102">
        <f t="shared" si="72"/>
        <v>0</v>
      </c>
      <c r="F837" s="102">
        <f t="shared" si="77"/>
        <v>0</v>
      </c>
      <c r="G837" s="102">
        <f t="shared" si="73"/>
        <v>0</v>
      </c>
    </row>
    <row r="838" spans="1:7">
      <c r="A838" s="102">
        <v>832</v>
      </c>
      <c r="B838" s="102">
        <f t="shared" si="74"/>
        <v>0</v>
      </c>
      <c r="C838" s="102">
        <f t="shared" si="75"/>
        <v>0</v>
      </c>
      <c r="D838" s="102">
        <f t="shared" si="76"/>
        <v>0</v>
      </c>
      <c r="E838" s="102">
        <f t="shared" ref="E838:E901" si="78">IF(E$4,NORMDIST($A838,D$3,SQRT(D$3),FALSE),#N/A)</f>
        <v>0</v>
      </c>
      <c r="F838" s="102">
        <f t="shared" si="77"/>
        <v>0</v>
      </c>
      <c r="G838" s="102">
        <f t="shared" ref="G838:G901" si="79">IF(G$4,NORMDIST($A838,F$3,SQRT(F$3),FALSE),#N/A)</f>
        <v>0</v>
      </c>
    </row>
    <row r="839" spans="1:7">
      <c r="A839" s="102">
        <v>833</v>
      </c>
      <c r="B839" s="102">
        <f t="shared" ref="B839:B902" si="80">IF(B$4,POISSON($A839,B$3,FALSE),#N/A)</f>
        <v>0</v>
      </c>
      <c r="C839" s="102">
        <f t="shared" ref="C839:C902" si="81">IF(C$4,NORMDIST($A839,B$3,SQRT(B$3),FALSE),#N/A)</f>
        <v>0</v>
      </c>
      <c r="D839" s="102">
        <f t="shared" ref="D839:D902" si="82">IF(D$4,POISSON($A839,D$3,FALSE),#N/A)</f>
        <v>0</v>
      </c>
      <c r="E839" s="102">
        <f t="shared" si="78"/>
        <v>0</v>
      </c>
      <c r="F839" s="102">
        <f t="shared" ref="F839:F902" si="83">IF(F$4,POISSON($A839,F$3,FALSE),#N/A)</f>
        <v>0</v>
      </c>
      <c r="G839" s="102">
        <f t="shared" si="79"/>
        <v>0</v>
      </c>
    </row>
    <row r="840" spans="1:7">
      <c r="A840" s="102">
        <v>834</v>
      </c>
      <c r="B840" s="102">
        <f t="shared" si="80"/>
        <v>0</v>
      </c>
      <c r="C840" s="102">
        <f t="shared" si="81"/>
        <v>0</v>
      </c>
      <c r="D840" s="102">
        <f t="shared" si="82"/>
        <v>0</v>
      </c>
      <c r="E840" s="102">
        <f t="shared" si="78"/>
        <v>0</v>
      </c>
      <c r="F840" s="102">
        <f t="shared" si="83"/>
        <v>0</v>
      </c>
      <c r="G840" s="102">
        <f t="shared" si="79"/>
        <v>0</v>
      </c>
    </row>
    <row r="841" spans="1:7">
      <c r="A841" s="102">
        <v>835</v>
      </c>
      <c r="B841" s="102">
        <f t="shared" si="80"/>
        <v>0</v>
      </c>
      <c r="C841" s="102">
        <f t="shared" si="81"/>
        <v>0</v>
      </c>
      <c r="D841" s="102">
        <f t="shared" si="82"/>
        <v>0</v>
      </c>
      <c r="E841" s="102">
        <f t="shared" si="78"/>
        <v>0</v>
      </c>
      <c r="F841" s="102">
        <f t="shared" si="83"/>
        <v>0</v>
      </c>
      <c r="G841" s="102">
        <f t="shared" si="79"/>
        <v>0</v>
      </c>
    </row>
    <row r="842" spans="1:7">
      <c r="A842" s="102">
        <v>836</v>
      </c>
      <c r="B842" s="102">
        <f t="shared" si="80"/>
        <v>0</v>
      </c>
      <c r="C842" s="102">
        <f t="shared" si="81"/>
        <v>0</v>
      </c>
      <c r="D842" s="102">
        <f t="shared" si="82"/>
        <v>0</v>
      </c>
      <c r="E842" s="102">
        <f t="shared" si="78"/>
        <v>0</v>
      </c>
      <c r="F842" s="102">
        <f t="shared" si="83"/>
        <v>0</v>
      </c>
      <c r="G842" s="102">
        <f t="shared" si="79"/>
        <v>0</v>
      </c>
    </row>
    <row r="843" spans="1:7">
      <c r="A843" s="102">
        <v>837</v>
      </c>
      <c r="B843" s="102">
        <f t="shared" si="80"/>
        <v>0</v>
      </c>
      <c r="C843" s="102">
        <f t="shared" si="81"/>
        <v>0</v>
      </c>
      <c r="D843" s="102">
        <f t="shared" si="82"/>
        <v>0</v>
      </c>
      <c r="E843" s="102">
        <f t="shared" si="78"/>
        <v>0</v>
      </c>
      <c r="F843" s="102">
        <f t="shared" si="83"/>
        <v>0</v>
      </c>
      <c r="G843" s="102">
        <f t="shared" si="79"/>
        <v>0</v>
      </c>
    </row>
    <row r="844" spans="1:7">
      <c r="A844" s="102">
        <v>838</v>
      </c>
      <c r="B844" s="102">
        <f t="shared" si="80"/>
        <v>0</v>
      </c>
      <c r="C844" s="102">
        <f t="shared" si="81"/>
        <v>0</v>
      </c>
      <c r="D844" s="102">
        <f t="shared" si="82"/>
        <v>0</v>
      </c>
      <c r="E844" s="102">
        <f t="shared" si="78"/>
        <v>0</v>
      </c>
      <c r="F844" s="102">
        <f t="shared" si="83"/>
        <v>0</v>
      </c>
      <c r="G844" s="102">
        <f t="shared" si="79"/>
        <v>0</v>
      </c>
    </row>
    <row r="845" spans="1:7">
      <c r="A845" s="102">
        <v>839</v>
      </c>
      <c r="B845" s="102">
        <f t="shared" si="80"/>
        <v>0</v>
      </c>
      <c r="C845" s="102">
        <f t="shared" si="81"/>
        <v>0</v>
      </c>
      <c r="D845" s="102">
        <f t="shared" si="82"/>
        <v>0</v>
      </c>
      <c r="E845" s="102">
        <f t="shared" si="78"/>
        <v>0</v>
      </c>
      <c r="F845" s="102">
        <f t="shared" si="83"/>
        <v>0</v>
      </c>
      <c r="G845" s="102">
        <f t="shared" si="79"/>
        <v>0</v>
      </c>
    </row>
    <row r="846" spans="1:7">
      <c r="A846" s="102">
        <v>840</v>
      </c>
      <c r="B846" s="102">
        <f t="shared" si="80"/>
        <v>0</v>
      </c>
      <c r="C846" s="102">
        <f t="shared" si="81"/>
        <v>0</v>
      </c>
      <c r="D846" s="102">
        <f t="shared" si="82"/>
        <v>0</v>
      </c>
      <c r="E846" s="102">
        <f t="shared" si="78"/>
        <v>0</v>
      </c>
      <c r="F846" s="102">
        <f t="shared" si="83"/>
        <v>0</v>
      </c>
      <c r="G846" s="102">
        <f t="shared" si="79"/>
        <v>0</v>
      </c>
    </row>
    <row r="847" spans="1:7">
      <c r="A847" s="102">
        <v>841</v>
      </c>
      <c r="B847" s="102">
        <f t="shared" si="80"/>
        <v>0</v>
      </c>
      <c r="C847" s="102">
        <f t="shared" si="81"/>
        <v>0</v>
      </c>
      <c r="D847" s="102">
        <f t="shared" si="82"/>
        <v>0</v>
      </c>
      <c r="E847" s="102">
        <f t="shared" si="78"/>
        <v>0</v>
      </c>
      <c r="F847" s="102">
        <f t="shared" si="83"/>
        <v>0</v>
      </c>
      <c r="G847" s="102">
        <f t="shared" si="79"/>
        <v>0</v>
      </c>
    </row>
    <row r="848" spans="1:7">
      <c r="A848" s="102">
        <v>842</v>
      </c>
      <c r="B848" s="102">
        <f t="shared" si="80"/>
        <v>0</v>
      </c>
      <c r="C848" s="102">
        <f t="shared" si="81"/>
        <v>0</v>
      </c>
      <c r="D848" s="102">
        <f t="shared" si="82"/>
        <v>0</v>
      </c>
      <c r="E848" s="102">
        <f t="shared" si="78"/>
        <v>0</v>
      </c>
      <c r="F848" s="102">
        <f t="shared" si="83"/>
        <v>0</v>
      </c>
      <c r="G848" s="102">
        <f t="shared" si="79"/>
        <v>0</v>
      </c>
    </row>
    <row r="849" spans="1:7">
      <c r="A849" s="102">
        <v>843</v>
      </c>
      <c r="B849" s="102">
        <f t="shared" si="80"/>
        <v>0</v>
      </c>
      <c r="C849" s="102">
        <f t="shared" si="81"/>
        <v>0</v>
      </c>
      <c r="D849" s="102">
        <f t="shared" si="82"/>
        <v>0</v>
      </c>
      <c r="E849" s="102">
        <f t="shared" si="78"/>
        <v>0</v>
      </c>
      <c r="F849" s="102">
        <f t="shared" si="83"/>
        <v>0</v>
      </c>
      <c r="G849" s="102">
        <f t="shared" si="79"/>
        <v>0</v>
      </c>
    </row>
    <row r="850" spans="1:7">
      <c r="A850" s="102">
        <v>844</v>
      </c>
      <c r="B850" s="102">
        <f t="shared" si="80"/>
        <v>0</v>
      </c>
      <c r="C850" s="102">
        <f t="shared" si="81"/>
        <v>0</v>
      </c>
      <c r="D850" s="102">
        <f t="shared" si="82"/>
        <v>0</v>
      </c>
      <c r="E850" s="102">
        <f t="shared" si="78"/>
        <v>0</v>
      </c>
      <c r="F850" s="102">
        <f t="shared" si="83"/>
        <v>0</v>
      </c>
      <c r="G850" s="102">
        <f t="shared" si="79"/>
        <v>0</v>
      </c>
    </row>
    <row r="851" spans="1:7">
      <c r="A851" s="102">
        <v>845</v>
      </c>
      <c r="B851" s="102">
        <f t="shared" si="80"/>
        <v>0</v>
      </c>
      <c r="C851" s="102">
        <f t="shared" si="81"/>
        <v>0</v>
      </c>
      <c r="D851" s="102">
        <f t="shared" si="82"/>
        <v>0</v>
      </c>
      <c r="E851" s="102">
        <f t="shared" si="78"/>
        <v>0</v>
      </c>
      <c r="F851" s="102">
        <f t="shared" si="83"/>
        <v>0</v>
      </c>
      <c r="G851" s="102">
        <f t="shared" si="79"/>
        <v>0</v>
      </c>
    </row>
    <row r="852" spans="1:7">
      <c r="A852" s="102">
        <v>846</v>
      </c>
      <c r="B852" s="102">
        <f t="shared" si="80"/>
        <v>0</v>
      </c>
      <c r="C852" s="102">
        <f t="shared" si="81"/>
        <v>0</v>
      </c>
      <c r="D852" s="102">
        <f t="shared" si="82"/>
        <v>0</v>
      </c>
      <c r="E852" s="102">
        <f t="shared" si="78"/>
        <v>0</v>
      </c>
      <c r="F852" s="102">
        <f t="shared" si="83"/>
        <v>0</v>
      </c>
      <c r="G852" s="102">
        <f t="shared" si="79"/>
        <v>0</v>
      </c>
    </row>
    <row r="853" spans="1:7">
      <c r="A853" s="102">
        <v>847</v>
      </c>
      <c r="B853" s="102">
        <f t="shared" si="80"/>
        <v>0</v>
      </c>
      <c r="C853" s="102">
        <f t="shared" si="81"/>
        <v>0</v>
      </c>
      <c r="D853" s="102">
        <f t="shared" si="82"/>
        <v>0</v>
      </c>
      <c r="E853" s="102">
        <f t="shared" si="78"/>
        <v>0</v>
      </c>
      <c r="F853" s="102">
        <f t="shared" si="83"/>
        <v>0</v>
      </c>
      <c r="G853" s="102">
        <f t="shared" si="79"/>
        <v>0</v>
      </c>
    </row>
    <row r="854" spans="1:7">
      <c r="A854" s="102">
        <v>848</v>
      </c>
      <c r="B854" s="102">
        <f t="shared" si="80"/>
        <v>0</v>
      </c>
      <c r="C854" s="102">
        <f t="shared" si="81"/>
        <v>0</v>
      </c>
      <c r="D854" s="102">
        <f t="shared" si="82"/>
        <v>0</v>
      </c>
      <c r="E854" s="102">
        <f t="shared" si="78"/>
        <v>0</v>
      </c>
      <c r="F854" s="102">
        <f t="shared" si="83"/>
        <v>0</v>
      </c>
      <c r="G854" s="102">
        <f t="shared" si="79"/>
        <v>0</v>
      </c>
    </row>
    <row r="855" spans="1:7">
      <c r="A855" s="102">
        <v>849</v>
      </c>
      <c r="B855" s="102">
        <f t="shared" si="80"/>
        <v>0</v>
      </c>
      <c r="C855" s="102">
        <f t="shared" si="81"/>
        <v>0</v>
      </c>
      <c r="D855" s="102">
        <f t="shared" si="82"/>
        <v>0</v>
      </c>
      <c r="E855" s="102">
        <f t="shared" si="78"/>
        <v>0</v>
      </c>
      <c r="F855" s="102">
        <f t="shared" si="83"/>
        <v>0</v>
      </c>
      <c r="G855" s="102">
        <f t="shared" si="79"/>
        <v>0</v>
      </c>
    </row>
    <row r="856" spans="1:7">
      <c r="A856" s="102">
        <v>850</v>
      </c>
      <c r="B856" s="102">
        <f t="shared" si="80"/>
        <v>0</v>
      </c>
      <c r="C856" s="102">
        <f t="shared" si="81"/>
        <v>0</v>
      </c>
      <c r="D856" s="102">
        <f t="shared" si="82"/>
        <v>0</v>
      </c>
      <c r="E856" s="102">
        <f t="shared" si="78"/>
        <v>0</v>
      </c>
      <c r="F856" s="102">
        <f t="shared" si="83"/>
        <v>0</v>
      </c>
      <c r="G856" s="102">
        <f t="shared" si="79"/>
        <v>0</v>
      </c>
    </row>
    <row r="857" spans="1:7">
      <c r="A857" s="102">
        <v>851</v>
      </c>
      <c r="B857" s="102">
        <f t="shared" si="80"/>
        <v>0</v>
      </c>
      <c r="C857" s="102">
        <f t="shared" si="81"/>
        <v>0</v>
      </c>
      <c r="D857" s="102">
        <f t="shared" si="82"/>
        <v>0</v>
      </c>
      <c r="E857" s="102">
        <f t="shared" si="78"/>
        <v>0</v>
      </c>
      <c r="F857" s="102">
        <f t="shared" si="83"/>
        <v>0</v>
      </c>
      <c r="G857" s="102">
        <f t="shared" si="79"/>
        <v>0</v>
      </c>
    </row>
    <row r="858" spans="1:7">
      <c r="A858" s="102">
        <v>852</v>
      </c>
      <c r="B858" s="102">
        <f t="shared" si="80"/>
        <v>0</v>
      </c>
      <c r="C858" s="102">
        <f t="shared" si="81"/>
        <v>0</v>
      </c>
      <c r="D858" s="102">
        <f t="shared" si="82"/>
        <v>0</v>
      </c>
      <c r="E858" s="102">
        <f t="shared" si="78"/>
        <v>0</v>
      </c>
      <c r="F858" s="102">
        <f t="shared" si="83"/>
        <v>0</v>
      </c>
      <c r="G858" s="102">
        <f t="shared" si="79"/>
        <v>0</v>
      </c>
    </row>
    <row r="859" spans="1:7">
      <c r="A859" s="102">
        <v>853</v>
      </c>
      <c r="B859" s="102">
        <f t="shared" si="80"/>
        <v>0</v>
      </c>
      <c r="C859" s="102">
        <f t="shared" si="81"/>
        <v>0</v>
      </c>
      <c r="D859" s="102">
        <f t="shared" si="82"/>
        <v>0</v>
      </c>
      <c r="E859" s="102">
        <f t="shared" si="78"/>
        <v>0</v>
      </c>
      <c r="F859" s="102">
        <f t="shared" si="83"/>
        <v>0</v>
      </c>
      <c r="G859" s="102">
        <f t="shared" si="79"/>
        <v>0</v>
      </c>
    </row>
    <row r="860" spans="1:7">
      <c r="A860" s="102">
        <v>854</v>
      </c>
      <c r="B860" s="102">
        <f t="shared" si="80"/>
        <v>0</v>
      </c>
      <c r="C860" s="102">
        <f t="shared" si="81"/>
        <v>0</v>
      </c>
      <c r="D860" s="102">
        <f t="shared" si="82"/>
        <v>0</v>
      </c>
      <c r="E860" s="102">
        <f t="shared" si="78"/>
        <v>0</v>
      </c>
      <c r="F860" s="102">
        <f t="shared" si="83"/>
        <v>0</v>
      </c>
      <c r="G860" s="102">
        <f t="shared" si="79"/>
        <v>0</v>
      </c>
    </row>
    <row r="861" spans="1:7">
      <c r="A861" s="102">
        <v>855</v>
      </c>
      <c r="B861" s="102">
        <f t="shared" si="80"/>
        <v>0</v>
      </c>
      <c r="C861" s="102">
        <f t="shared" si="81"/>
        <v>0</v>
      </c>
      <c r="D861" s="102">
        <f t="shared" si="82"/>
        <v>0</v>
      </c>
      <c r="E861" s="102">
        <f t="shared" si="78"/>
        <v>0</v>
      </c>
      <c r="F861" s="102">
        <f t="shared" si="83"/>
        <v>0</v>
      </c>
      <c r="G861" s="102">
        <f t="shared" si="79"/>
        <v>0</v>
      </c>
    </row>
    <row r="862" spans="1:7">
      <c r="A862" s="102">
        <v>856</v>
      </c>
      <c r="B862" s="102">
        <f t="shared" si="80"/>
        <v>0</v>
      </c>
      <c r="C862" s="102">
        <f t="shared" si="81"/>
        <v>0</v>
      </c>
      <c r="D862" s="102">
        <f t="shared" si="82"/>
        <v>0</v>
      </c>
      <c r="E862" s="102">
        <f t="shared" si="78"/>
        <v>0</v>
      </c>
      <c r="F862" s="102">
        <f t="shared" si="83"/>
        <v>0</v>
      </c>
      <c r="G862" s="102">
        <f t="shared" si="79"/>
        <v>0</v>
      </c>
    </row>
    <row r="863" spans="1:7">
      <c r="A863" s="102">
        <v>857</v>
      </c>
      <c r="B863" s="102">
        <f t="shared" si="80"/>
        <v>0</v>
      </c>
      <c r="C863" s="102">
        <f t="shared" si="81"/>
        <v>0</v>
      </c>
      <c r="D863" s="102">
        <f t="shared" si="82"/>
        <v>0</v>
      </c>
      <c r="E863" s="102">
        <f t="shared" si="78"/>
        <v>0</v>
      </c>
      <c r="F863" s="102">
        <f t="shared" si="83"/>
        <v>0</v>
      </c>
      <c r="G863" s="102">
        <f t="shared" si="79"/>
        <v>0</v>
      </c>
    </row>
    <row r="864" spans="1:7">
      <c r="A864" s="102">
        <v>858</v>
      </c>
      <c r="B864" s="102">
        <f t="shared" si="80"/>
        <v>0</v>
      </c>
      <c r="C864" s="102">
        <f t="shared" si="81"/>
        <v>0</v>
      </c>
      <c r="D864" s="102">
        <f t="shared" si="82"/>
        <v>0</v>
      </c>
      <c r="E864" s="102">
        <f t="shared" si="78"/>
        <v>0</v>
      </c>
      <c r="F864" s="102">
        <f t="shared" si="83"/>
        <v>0</v>
      </c>
      <c r="G864" s="102">
        <f t="shared" si="79"/>
        <v>0</v>
      </c>
    </row>
    <row r="865" spans="1:7">
      <c r="A865" s="102">
        <v>859</v>
      </c>
      <c r="B865" s="102">
        <f t="shared" si="80"/>
        <v>0</v>
      </c>
      <c r="C865" s="102">
        <f t="shared" si="81"/>
        <v>0</v>
      </c>
      <c r="D865" s="102">
        <f t="shared" si="82"/>
        <v>0</v>
      </c>
      <c r="E865" s="102">
        <f t="shared" si="78"/>
        <v>0</v>
      </c>
      <c r="F865" s="102">
        <f t="shared" si="83"/>
        <v>0</v>
      </c>
      <c r="G865" s="102">
        <f t="shared" si="79"/>
        <v>0</v>
      </c>
    </row>
    <row r="866" spans="1:7">
      <c r="A866" s="102">
        <v>860</v>
      </c>
      <c r="B866" s="102">
        <f t="shared" si="80"/>
        <v>0</v>
      </c>
      <c r="C866" s="102">
        <f t="shared" si="81"/>
        <v>0</v>
      </c>
      <c r="D866" s="102">
        <f t="shared" si="82"/>
        <v>0</v>
      </c>
      <c r="E866" s="102">
        <f t="shared" si="78"/>
        <v>0</v>
      </c>
      <c r="F866" s="102">
        <f t="shared" si="83"/>
        <v>0</v>
      </c>
      <c r="G866" s="102">
        <f t="shared" si="79"/>
        <v>0</v>
      </c>
    </row>
    <row r="867" spans="1:7">
      <c r="A867" s="102">
        <v>861</v>
      </c>
      <c r="B867" s="102">
        <f t="shared" si="80"/>
        <v>0</v>
      </c>
      <c r="C867" s="102">
        <f t="shared" si="81"/>
        <v>0</v>
      </c>
      <c r="D867" s="102">
        <f t="shared" si="82"/>
        <v>0</v>
      </c>
      <c r="E867" s="102">
        <f t="shared" si="78"/>
        <v>0</v>
      </c>
      <c r="F867" s="102">
        <f t="shared" si="83"/>
        <v>0</v>
      </c>
      <c r="G867" s="102">
        <f t="shared" si="79"/>
        <v>0</v>
      </c>
    </row>
    <row r="868" spans="1:7">
      <c r="A868" s="102">
        <v>862</v>
      </c>
      <c r="B868" s="102">
        <f t="shared" si="80"/>
        <v>0</v>
      </c>
      <c r="C868" s="102">
        <f t="shared" si="81"/>
        <v>0</v>
      </c>
      <c r="D868" s="102">
        <f t="shared" si="82"/>
        <v>0</v>
      </c>
      <c r="E868" s="102">
        <f t="shared" si="78"/>
        <v>0</v>
      </c>
      <c r="F868" s="102">
        <f t="shared" si="83"/>
        <v>0</v>
      </c>
      <c r="G868" s="102">
        <f t="shared" si="79"/>
        <v>0</v>
      </c>
    </row>
    <row r="869" spans="1:7">
      <c r="A869" s="102">
        <v>863</v>
      </c>
      <c r="B869" s="102">
        <f t="shared" si="80"/>
        <v>0</v>
      </c>
      <c r="C869" s="102">
        <f t="shared" si="81"/>
        <v>0</v>
      </c>
      <c r="D869" s="102">
        <f t="shared" si="82"/>
        <v>0</v>
      </c>
      <c r="E869" s="102">
        <f t="shared" si="78"/>
        <v>0</v>
      </c>
      <c r="F869" s="102">
        <f t="shared" si="83"/>
        <v>0</v>
      </c>
      <c r="G869" s="102">
        <f t="shared" si="79"/>
        <v>0</v>
      </c>
    </row>
    <row r="870" spans="1:7">
      <c r="A870" s="102">
        <v>864</v>
      </c>
      <c r="B870" s="102">
        <f t="shared" si="80"/>
        <v>0</v>
      </c>
      <c r="C870" s="102">
        <f t="shared" si="81"/>
        <v>0</v>
      </c>
      <c r="D870" s="102">
        <f t="shared" si="82"/>
        <v>0</v>
      </c>
      <c r="E870" s="102">
        <f t="shared" si="78"/>
        <v>0</v>
      </c>
      <c r="F870" s="102">
        <f t="shared" si="83"/>
        <v>0</v>
      </c>
      <c r="G870" s="102">
        <f t="shared" si="79"/>
        <v>0</v>
      </c>
    </row>
    <row r="871" spans="1:7">
      <c r="A871" s="102">
        <v>865</v>
      </c>
      <c r="B871" s="102">
        <f t="shared" si="80"/>
        <v>0</v>
      </c>
      <c r="C871" s="102">
        <f t="shared" si="81"/>
        <v>0</v>
      </c>
      <c r="D871" s="102">
        <f t="shared" si="82"/>
        <v>0</v>
      </c>
      <c r="E871" s="102">
        <f t="shared" si="78"/>
        <v>0</v>
      </c>
      <c r="F871" s="102">
        <f t="shared" si="83"/>
        <v>0</v>
      </c>
      <c r="G871" s="102">
        <f t="shared" si="79"/>
        <v>0</v>
      </c>
    </row>
    <row r="872" spans="1:7">
      <c r="A872" s="102">
        <v>866</v>
      </c>
      <c r="B872" s="102">
        <f t="shared" si="80"/>
        <v>0</v>
      </c>
      <c r="C872" s="102">
        <f t="shared" si="81"/>
        <v>0</v>
      </c>
      <c r="D872" s="102">
        <f t="shared" si="82"/>
        <v>0</v>
      </c>
      <c r="E872" s="102">
        <f t="shared" si="78"/>
        <v>0</v>
      </c>
      <c r="F872" s="102">
        <f t="shared" si="83"/>
        <v>0</v>
      </c>
      <c r="G872" s="102">
        <f t="shared" si="79"/>
        <v>0</v>
      </c>
    </row>
    <row r="873" spans="1:7">
      <c r="A873" s="102">
        <v>867</v>
      </c>
      <c r="B873" s="102">
        <f t="shared" si="80"/>
        <v>0</v>
      </c>
      <c r="C873" s="102">
        <f t="shared" si="81"/>
        <v>0</v>
      </c>
      <c r="D873" s="102">
        <f t="shared" si="82"/>
        <v>0</v>
      </c>
      <c r="E873" s="102">
        <f t="shared" si="78"/>
        <v>0</v>
      </c>
      <c r="F873" s="102">
        <f t="shared" si="83"/>
        <v>0</v>
      </c>
      <c r="G873" s="102">
        <f t="shared" si="79"/>
        <v>0</v>
      </c>
    </row>
    <row r="874" spans="1:7">
      <c r="A874" s="102">
        <v>868</v>
      </c>
      <c r="B874" s="102">
        <f t="shared" si="80"/>
        <v>0</v>
      </c>
      <c r="C874" s="102">
        <f t="shared" si="81"/>
        <v>0</v>
      </c>
      <c r="D874" s="102">
        <f t="shared" si="82"/>
        <v>0</v>
      </c>
      <c r="E874" s="102">
        <f t="shared" si="78"/>
        <v>0</v>
      </c>
      <c r="F874" s="102">
        <f t="shared" si="83"/>
        <v>0</v>
      </c>
      <c r="G874" s="102">
        <f t="shared" si="79"/>
        <v>0</v>
      </c>
    </row>
    <row r="875" spans="1:7">
      <c r="A875" s="102">
        <v>869</v>
      </c>
      <c r="B875" s="102">
        <f t="shared" si="80"/>
        <v>0</v>
      </c>
      <c r="C875" s="102">
        <f t="shared" si="81"/>
        <v>0</v>
      </c>
      <c r="D875" s="102">
        <f t="shared" si="82"/>
        <v>0</v>
      </c>
      <c r="E875" s="102">
        <f t="shared" si="78"/>
        <v>0</v>
      </c>
      <c r="F875" s="102">
        <f t="shared" si="83"/>
        <v>0</v>
      </c>
      <c r="G875" s="102">
        <f t="shared" si="79"/>
        <v>0</v>
      </c>
    </row>
    <row r="876" spans="1:7">
      <c r="A876" s="102">
        <v>870</v>
      </c>
      <c r="B876" s="102">
        <f t="shared" si="80"/>
        <v>0</v>
      </c>
      <c r="C876" s="102">
        <f t="shared" si="81"/>
        <v>0</v>
      </c>
      <c r="D876" s="102">
        <f t="shared" si="82"/>
        <v>0</v>
      </c>
      <c r="E876" s="102">
        <f t="shared" si="78"/>
        <v>0</v>
      </c>
      <c r="F876" s="102">
        <f t="shared" si="83"/>
        <v>0</v>
      </c>
      <c r="G876" s="102">
        <f t="shared" si="79"/>
        <v>0</v>
      </c>
    </row>
    <row r="877" spans="1:7">
      <c r="A877" s="102">
        <v>871</v>
      </c>
      <c r="B877" s="102">
        <f t="shared" si="80"/>
        <v>0</v>
      </c>
      <c r="C877" s="102">
        <f t="shared" si="81"/>
        <v>0</v>
      </c>
      <c r="D877" s="102">
        <f t="shared" si="82"/>
        <v>0</v>
      </c>
      <c r="E877" s="102">
        <f t="shared" si="78"/>
        <v>0</v>
      </c>
      <c r="F877" s="102">
        <f t="shared" si="83"/>
        <v>0</v>
      </c>
      <c r="G877" s="102">
        <f t="shared" si="79"/>
        <v>0</v>
      </c>
    </row>
    <row r="878" spans="1:7">
      <c r="A878" s="102">
        <v>872</v>
      </c>
      <c r="B878" s="102">
        <f t="shared" si="80"/>
        <v>0</v>
      </c>
      <c r="C878" s="102">
        <f t="shared" si="81"/>
        <v>0</v>
      </c>
      <c r="D878" s="102">
        <f t="shared" si="82"/>
        <v>0</v>
      </c>
      <c r="E878" s="102">
        <f t="shared" si="78"/>
        <v>0</v>
      </c>
      <c r="F878" s="102">
        <f t="shared" si="83"/>
        <v>0</v>
      </c>
      <c r="G878" s="102">
        <f t="shared" si="79"/>
        <v>0</v>
      </c>
    </row>
    <row r="879" spans="1:7">
      <c r="A879" s="102">
        <v>873</v>
      </c>
      <c r="B879" s="102">
        <f t="shared" si="80"/>
        <v>0</v>
      </c>
      <c r="C879" s="102">
        <f t="shared" si="81"/>
        <v>0</v>
      </c>
      <c r="D879" s="102">
        <f t="shared" si="82"/>
        <v>0</v>
      </c>
      <c r="E879" s="102">
        <f t="shared" si="78"/>
        <v>0</v>
      </c>
      <c r="F879" s="102">
        <f t="shared" si="83"/>
        <v>0</v>
      </c>
      <c r="G879" s="102">
        <f t="shared" si="79"/>
        <v>0</v>
      </c>
    </row>
    <row r="880" spans="1:7">
      <c r="A880" s="102">
        <v>874</v>
      </c>
      <c r="B880" s="102">
        <f t="shared" si="80"/>
        <v>0</v>
      </c>
      <c r="C880" s="102">
        <f t="shared" si="81"/>
        <v>0</v>
      </c>
      <c r="D880" s="102">
        <f t="shared" si="82"/>
        <v>0</v>
      </c>
      <c r="E880" s="102">
        <f t="shared" si="78"/>
        <v>0</v>
      </c>
      <c r="F880" s="102">
        <f t="shared" si="83"/>
        <v>0</v>
      </c>
      <c r="G880" s="102">
        <f t="shared" si="79"/>
        <v>0</v>
      </c>
    </row>
    <row r="881" spans="1:7">
      <c r="A881" s="102">
        <v>875</v>
      </c>
      <c r="B881" s="102">
        <f t="shared" si="80"/>
        <v>0</v>
      </c>
      <c r="C881" s="102">
        <f t="shared" si="81"/>
        <v>0</v>
      </c>
      <c r="D881" s="102">
        <f t="shared" si="82"/>
        <v>0</v>
      </c>
      <c r="E881" s="102">
        <f t="shared" si="78"/>
        <v>0</v>
      </c>
      <c r="F881" s="102">
        <f t="shared" si="83"/>
        <v>0</v>
      </c>
      <c r="G881" s="102">
        <f t="shared" si="79"/>
        <v>0</v>
      </c>
    </row>
    <row r="882" spans="1:7">
      <c r="A882" s="102">
        <v>876</v>
      </c>
      <c r="B882" s="102">
        <f t="shared" si="80"/>
        <v>0</v>
      </c>
      <c r="C882" s="102">
        <f t="shared" si="81"/>
        <v>0</v>
      </c>
      <c r="D882" s="102">
        <f t="shared" si="82"/>
        <v>0</v>
      </c>
      <c r="E882" s="102">
        <f t="shared" si="78"/>
        <v>0</v>
      </c>
      <c r="F882" s="102">
        <f t="shared" si="83"/>
        <v>0</v>
      </c>
      <c r="G882" s="102">
        <f t="shared" si="79"/>
        <v>0</v>
      </c>
    </row>
    <row r="883" spans="1:7">
      <c r="A883" s="102">
        <v>877</v>
      </c>
      <c r="B883" s="102">
        <f t="shared" si="80"/>
        <v>0</v>
      </c>
      <c r="C883" s="102">
        <f t="shared" si="81"/>
        <v>0</v>
      </c>
      <c r="D883" s="102">
        <f t="shared" si="82"/>
        <v>0</v>
      </c>
      <c r="E883" s="102">
        <f t="shared" si="78"/>
        <v>0</v>
      </c>
      <c r="F883" s="102">
        <f t="shared" si="83"/>
        <v>0</v>
      </c>
      <c r="G883" s="102">
        <f t="shared" si="79"/>
        <v>0</v>
      </c>
    </row>
    <row r="884" spans="1:7">
      <c r="A884" s="102">
        <v>878</v>
      </c>
      <c r="B884" s="102">
        <f t="shared" si="80"/>
        <v>0</v>
      </c>
      <c r="C884" s="102">
        <f t="shared" si="81"/>
        <v>0</v>
      </c>
      <c r="D884" s="102">
        <f t="shared" si="82"/>
        <v>0</v>
      </c>
      <c r="E884" s="102">
        <f t="shared" si="78"/>
        <v>0</v>
      </c>
      <c r="F884" s="102">
        <f t="shared" si="83"/>
        <v>0</v>
      </c>
      <c r="G884" s="102">
        <f t="shared" si="79"/>
        <v>0</v>
      </c>
    </row>
    <row r="885" spans="1:7">
      <c r="A885" s="102">
        <v>879</v>
      </c>
      <c r="B885" s="102">
        <f t="shared" si="80"/>
        <v>0</v>
      </c>
      <c r="C885" s="102">
        <f t="shared" si="81"/>
        <v>0</v>
      </c>
      <c r="D885" s="102">
        <f t="shared" si="82"/>
        <v>0</v>
      </c>
      <c r="E885" s="102">
        <f t="shared" si="78"/>
        <v>0</v>
      </c>
      <c r="F885" s="102">
        <f t="shared" si="83"/>
        <v>0</v>
      </c>
      <c r="G885" s="102">
        <f t="shared" si="79"/>
        <v>0</v>
      </c>
    </row>
    <row r="886" spans="1:7">
      <c r="A886" s="102">
        <v>880</v>
      </c>
      <c r="B886" s="102">
        <f t="shared" si="80"/>
        <v>0</v>
      </c>
      <c r="C886" s="102">
        <f t="shared" si="81"/>
        <v>0</v>
      </c>
      <c r="D886" s="102">
        <f t="shared" si="82"/>
        <v>0</v>
      </c>
      <c r="E886" s="102">
        <f t="shared" si="78"/>
        <v>0</v>
      </c>
      <c r="F886" s="102">
        <f t="shared" si="83"/>
        <v>0</v>
      </c>
      <c r="G886" s="102">
        <f t="shared" si="79"/>
        <v>0</v>
      </c>
    </row>
    <row r="887" spans="1:7">
      <c r="A887" s="102">
        <v>881</v>
      </c>
      <c r="B887" s="102">
        <f t="shared" si="80"/>
        <v>0</v>
      </c>
      <c r="C887" s="102">
        <f t="shared" si="81"/>
        <v>0</v>
      </c>
      <c r="D887" s="102">
        <f t="shared" si="82"/>
        <v>0</v>
      </c>
      <c r="E887" s="102">
        <f t="shared" si="78"/>
        <v>0</v>
      </c>
      <c r="F887" s="102">
        <f t="shared" si="83"/>
        <v>0</v>
      </c>
      <c r="G887" s="102">
        <f t="shared" si="79"/>
        <v>0</v>
      </c>
    </row>
    <row r="888" spans="1:7">
      <c r="A888" s="102">
        <v>882</v>
      </c>
      <c r="B888" s="102">
        <f t="shared" si="80"/>
        <v>0</v>
      </c>
      <c r="C888" s="102">
        <f t="shared" si="81"/>
        <v>0</v>
      </c>
      <c r="D888" s="102">
        <f t="shared" si="82"/>
        <v>0</v>
      </c>
      <c r="E888" s="102">
        <f t="shared" si="78"/>
        <v>0</v>
      </c>
      <c r="F888" s="102">
        <f t="shared" si="83"/>
        <v>0</v>
      </c>
      <c r="G888" s="102">
        <f t="shared" si="79"/>
        <v>0</v>
      </c>
    </row>
    <row r="889" spans="1:7">
      <c r="A889" s="102">
        <v>883</v>
      </c>
      <c r="B889" s="102">
        <f t="shared" si="80"/>
        <v>0</v>
      </c>
      <c r="C889" s="102">
        <f t="shared" si="81"/>
        <v>0</v>
      </c>
      <c r="D889" s="102">
        <f t="shared" si="82"/>
        <v>0</v>
      </c>
      <c r="E889" s="102">
        <f t="shared" si="78"/>
        <v>0</v>
      </c>
      <c r="F889" s="102">
        <f t="shared" si="83"/>
        <v>0</v>
      </c>
      <c r="G889" s="102">
        <f t="shared" si="79"/>
        <v>0</v>
      </c>
    </row>
    <row r="890" spans="1:7">
      <c r="A890" s="102">
        <v>884</v>
      </c>
      <c r="B890" s="102">
        <f t="shared" si="80"/>
        <v>0</v>
      </c>
      <c r="C890" s="102">
        <f t="shared" si="81"/>
        <v>0</v>
      </c>
      <c r="D890" s="102">
        <f t="shared" si="82"/>
        <v>0</v>
      </c>
      <c r="E890" s="102">
        <f t="shared" si="78"/>
        <v>0</v>
      </c>
      <c r="F890" s="102">
        <f t="shared" si="83"/>
        <v>0</v>
      </c>
      <c r="G890" s="102">
        <f t="shared" si="79"/>
        <v>0</v>
      </c>
    </row>
    <row r="891" spans="1:7">
      <c r="A891" s="102">
        <v>885</v>
      </c>
      <c r="B891" s="102">
        <f t="shared" si="80"/>
        <v>0</v>
      </c>
      <c r="C891" s="102">
        <f t="shared" si="81"/>
        <v>0</v>
      </c>
      <c r="D891" s="102">
        <f t="shared" si="82"/>
        <v>0</v>
      </c>
      <c r="E891" s="102">
        <f t="shared" si="78"/>
        <v>0</v>
      </c>
      <c r="F891" s="102">
        <f t="shared" si="83"/>
        <v>0</v>
      </c>
      <c r="G891" s="102">
        <f t="shared" si="79"/>
        <v>0</v>
      </c>
    </row>
    <row r="892" spans="1:7">
      <c r="A892" s="102">
        <v>886</v>
      </c>
      <c r="B892" s="102">
        <f t="shared" si="80"/>
        <v>0</v>
      </c>
      <c r="C892" s="102">
        <f t="shared" si="81"/>
        <v>0</v>
      </c>
      <c r="D892" s="102">
        <f t="shared" si="82"/>
        <v>0</v>
      </c>
      <c r="E892" s="102">
        <f t="shared" si="78"/>
        <v>0</v>
      </c>
      <c r="F892" s="102">
        <f t="shared" si="83"/>
        <v>0</v>
      </c>
      <c r="G892" s="102">
        <f t="shared" si="79"/>
        <v>0</v>
      </c>
    </row>
    <row r="893" spans="1:7">
      <c r="A893" s="102">
        <v>887</v>
      </c>
      <c r="B893" s="102">
        <f t="shared" si="80"/>
        <v>0</v>
      </c>
      <c r="C893" s="102">
        <f t="shared" si="81"/>
        <v>0</v>
      </c>
      <c r="D893" s="102">
        <f t="shared" si="82"/>
        <v>0</v>
      </c>
      <c r="E893" s="102">
        <f t="shared" si="78"/>
        <v>0</v>
      </c>
      <c r="F893" s="102">
        <f t="shared" si="83"/>
        <v>0</v>
      </c>
      <c r="G893" s="102">
        <f t="shared" si="79"/>
        <v>0</v>
      </c>
    </row>
    <row r="894" spans="1:7">
      <c r="A894" s="102">
        <v>888</v>
      </c>
      <c r="B894" s="102">
        <f t="shared" si="80"/>
        <v>0</v>
      </c>
      <c r="C894" s="102">
        <f t="shared" si="81"/>
        <v>0</v>
      </c>
      <c r="D894" s="102">
        <f t="shared" si="82"/>
        <v>0</v>
      </c>
      <c r="E894" s="102">
        <f t="shared" si="78"/>
        <v>0</v>
      </c>
      <c r="F894" s="102">
        <f t="shared" si="83"/>
        <v>0</v>
      </c>
      <c r="G894" s="102">
        <f t="shared" si="79"/>
        <v>0</v>
      </c>
    </row>
    <row r="895" spans="1:7">
      <c r="A895" s="102">
        <v>889</v>
      </c>
      <c r="B895" s="102">
        <f t="shared" si="80"/>
        <v>0</v>
      </c>
      <c r="C895" s="102">
        <f t="shared" si="81"/>
        <v>0</v>
      </c>
      <c r="D895" s="102">
        <f t="shared" si="82"/>
        <v>0</v>
      </c>
      <c r="E895" s="102">
        <f t="shared" si="78"/>
        <v>0</v>
      </c>
      <c r="F895" s="102">
        <f t="shared" si="83"/>
        <v>0</v>
      </c>
      <c r="G895" s="102">
        <f t="shared" si="79"/>
        <v>0</v>
      </c>
    </row>
    <row r="896" spans="1:7">
      <c r="A896" s="102">
        <v>890</v>
      </c>
      <c r="B896" s="102">
        <f t="shared" si="80"/>
        <v>0</v>
      </c>
      <c r="C896" s="102">
        <f t="shared" si="81"/>
        <v>0</v>
      </c>
      <c r="D896" s="102">
        <f t="shared" si="82"/>
        <v>0</v>
      </c>
      <c r="E896" s="102">
        <f t="shared" si="78"/>
        <v>0</v>
      </c>
      <c r="F896" s="102">
        <f t="shared" si="83"/>
        <v>0</v>
      </c>
      <c r="G896" s="102">
        <f t="shared" si="79"/>
        <v>0</v>
      </c>
    </row>
    <row r="897" spans="1:7">
      <c r="A897" s="102">
        <v>891</v>
      </c>
      <c r="B897" s="102">
        <f t="shared" si="80"/>
        <v>0</v>
      </c>
      <c r="C897" s="102">
        <f t="shared" si="81"/>
        <v>0</v>
      </c>
      <c r="D897" s="102">
        <f t="shared" si="82"/>
        <v>0</v>
      </c>
      <c r="E897" s="102">
        <f t="shared" si="78"/>
        <v>0</v>
      </c>
      <c r="F897" s="102">
        <f t="shared" si="83"/>
        <v>0</v>
      </c>
      <c r="G897" s="102">
        <f t="shared" si="79"/>
        <v>0</v>
      </c>
    </row>
    <row r="898" spans="1:7">
      <c r="A898" s="102">
        <v>892</v>
      </c>
      <c r="B898" s="102">
        <f t="shared" si="80"/>
        <v>0</v>
      </c>
      <c r="C898" s="102">
        <f t="shared" si="81"/>
        <v>0</v>
      </c>
      <c r="D898" s="102">
        <f t="shared" si="82"/>
        <v>0</v>
      </c>
      <c r="E898" s="102">
        <f t="shared" si="78"/>
        <v>0</v>
      </c>
      <c r="F898" s="102">
        <f t="shared" si="83"/>
        <v>0</v>
      </c>
      <c r="G898" s="102">
        <f t="shared" si="79"/>
        <v>0</v>
      </c>
    </row>
    <row r="899" spans="1:7">
      <c r="A899" s="102">
        <v>893</v>
      </c>
      <c r="B899" s="102">
        <f t="shared" si="80"/>
        <v>0</v>
      </c>
      <c r="C899" s="102">
        <f t="shared" si="81"/>
        <v>0</v>
      </c>
      <c r="D899" s="102">
        <f t="shared" si="82"/>
        <v>0</v>
      </c>
      <c r="E899" s="102">
        <f t="shared" si="78"/>
        <v>0</v>
      </c>
      <c r="F899" s="102">
        <f t="shared" si="83"/>
        <v>0</v>
      </c>
      <c r="G899" s="102">
        <f t="shared" si="79"/>
        <v>0</v>
      </c>
    </row>
    <row r="900" spans="1:7">
      <c r="A900" s="102">
        <v>894</v>
      </c>
      <c r="B900" s="102">
        <f t="shared" si="80"/>
        <v>0</v>
      </c>
      <c r="C900" s="102">
        <f t="shared" si="81"/>
        <v>0</v>
      </c>
      <c r="D900" s="102">
        <f t="shared" si="82"/>
        <v>0</v>
      </c>
      <c r="E900" s="102">
        <f t="shared" si="78"/>
        <v>0</v>
      </c>
      <c r="F900" s="102">
        <f t="shared" si="83"/>
        <v>0</v>
      </c>
      <c r="G900" s="102">
        <f t="shared" si="79"/>
        <v>0</v>
      </c>
    </row>
    <row r="901" spans="1:7">
      <c r="A901" s="102">
        <v>895</v>
      </c>
      <c r="B901" s="102">
        <f t="shared" si="80"/>
        <v>0</v>
      </c>
      <c r="C901" s="102">
        <f t="shared" si="81"/>
        <v>0</v>
      </c>
      <c r="D901" s="102">
        <f t="shared" si="82"/>
        <v>0</v>
      </c>
      <c r="E901" s="102">
        <f t="shared" si="78"/>
        <v>0</v>
      </c>
      <c r="F901" s="102">
        <f t="shared" si="83"/>
        <v>0</v>
      </c>
      <c r="G901" s="102">
        <f t="shared" si="79"/>
        <v>0</v>
      </c>
    </row>
    <row r="902" spans="1:7">
      <c r="A902" s="102">
        <v>896</v>
      </c>
      <c r="B902" s="102">
        <f t="shared" si="80"/>
        <v>0</v>
      </c>
      <c r="C902" s="102">
        <f t="shared" si="81"/>
        <v>0</v>
      </c>
      <c r="D902" s="102">
        <f t="shared" si="82"/>
        <v>0</v>
      </c>
      <c r="E902" s="102">
        <f t="shared" ref="E902:E965" si="84">IF(E$4,NORMDIST($A902,D$3,SQRT(D$3),FALSE),#N/A)</f>
        <v>0</v>
      </c>
      <c r="F902" s="102">
        <f t="shared" si="83"/>
        <v>0</v>
      </c>
      <c r="G902" s="102">
        <f t="shared" ref="G902:G965" si="85">IF(G$4,NORMDIST($A902,F$3,SQRT(F$3),FALSE),#N/A)</f>
        <v>0</v>
      </c>
    </row>
    <row r="903" spans="1:7">
      <c r="A903" s="102">
        <v>897</v>
      </c>
      <c r="B903" s="102">
        <f t="shared" ref="B903:B966" si="86">IF(B$4,POISSON($A903,B$3,FALSE),#N/A)</f>
        <v>0</v>
      </c>
      <c r="C903" s="102">
        <f t="shared" ref="C903:C966" si="87">IF(C$4,NORMDIST($A903,B$3,SQRT(B$3),FALSE),#N/A)</f>
        <v>0</v>
      </c>
      <c r="D903" s="102">
        <f t="shared" ref="D903:D966" si="88">IF(D$4,POISSON($A903,D$3,FALSE),#N/A)</f>
        <v>0</v>
      </c>
      <c r="E903" s="102">
        <f t="shared" si="84"/>
        <v>0</v>
      </c>
      <c r="F903" s="102">
        <f t="shared" ref="F903:F966" si="89">IF(F$4,POISSON($A903,F$3,FALSE),#N/A)</f>
        <v>0</v>
      </c>
      <c r="G903" s="102">
        <f t="shared" si="85"/>
        <v>0</v>
      </c>
    </row>
    <row r="904" spans="1:7">
      <c r="A904" s="102">
        <v>898</v>
      </c>
      <c r="B904" s="102">
        <f t="shared" si="86"/>
        <v>0</v>
      </c>
      <c r="C904" s="102">
        <f t="shared" si="87"/>
        <v>0</v>
      </c>
      <c r="D904" s="102">
        <f t="shared" si="88"/>
        <v>0</v>
      </c>
      <c r="E904" s="102">
        <f t="shared" si="84"/>
        <v>0</v>
      </c>
      <c r="F904" s="102">
        <f t="shared" si="89"/>
        <v>0</v>
      </c>
      <c r="G904" s="102">
        <f t="shared" si="85"/>
        <v>0</v>
      </c>
    </row>
    <row r="905" spans="1:7">
      <c r="A905" s="102">
        <v>899</v>
      </c>
      <c r="B905" s="102">
        <f t="shared" si="86"/>
        <v>0</v>
      </c>
      <c r="C905" s="102">
        <f t="shared" si="87"/>
        <v>0</v>
      </c>
      <c r="D905" s="102">
        <f t="shared" si="88"/>
        <v>0</v>
      </c>
      <c r="E905" s="102">
        <f t="shared" si="84"/>
        <v>0</v>
      </c>
      <c r="F905" s="102">
        <f t="shared" si="89"/>
        <v>0</v>
      </c>
      <c r="G905" s="102">
        <f t="shared" si="85"/>
        <v>0</v>
      </c>
    </row>
    <row r="906" spans="1:7">
      <c r="A906" s="102">
        <v>900</v>
      </c>
      <c r="B906" s="102">
        <f t="shared" si="86"/>
        <v>0</v>
      </c>
      <c r="C906" s="102">
        <f t="shared" si="87"/>
        <v>0</v>
      </c>
      <c r="D906" s="102">
        <f t="shared" si="88"/>
        <v>0</v>
      </c>
      <c r="E906" s="102">
        <f t="shared" si="84"/>
        <v>0</v>
      </c>
      <c r="F906" s="102">
        <f t="shared" si="89"/>
        <v>0</v>
      </c>
      <c r="G906" s="102">
        <f t="shared" si="85"/>
        <v>0</v>
      </c>
    </row>
    <row r="907" spans="1:7">
      <c r="A907" s="102">
        <v>901</v>
      </c>
      <c r="B907" s="102">
        <f t="shared" si="86"/>
        <v>0</v>
      </c>
      <c r="C907" s="102">
        <f t="shared" si="87"/>
        <v>0</v>
      </c>
      <c r="D907" s="102">
        <f t="shared" si="88"/>
        <v>0</v>
      </c>
      <c r="E907" s="102">
        <f t="shared" si="84"/>
        <v>0</v>
      </c>
      <c r="F907" s="102">
        <f t="shared" si="89"/>
        <v>0</v>
      </c>
      <c r="G907" s="102">
        <f t="shared" si="85"/>
        <v>0</v>
      </c>
    </row>
    <row r="908" spans="1:7">
      <c r="A908" s="102">
        <v>902</v>
      </c>
      <c r="B908" s="102">
        <f t="shared" si="86"/>
        <v>0</v>
      </c>
      <c r="C908" s="102">
        <f t="shared" si="87"/>
        <v>0</v>
      </c>
      <c r="D908" s="102">
        <f t="shared" si="88"/>
        <v>0</v>
      </c>
      <c r="E908" s="102">
        <f t="shared" si="84"/>
        <v>0</v>
      </c>
      <c r="F908" s="102">
        <f t="shared" si="89"/>
        <v>0</v>
      </c>
      <c r="G908" s="102">
        <f t="shared" si="85"/>
        <v>0</v>
      </c>
    </row>
    <row r="909" spans="1:7">
      <c r="A909" s="102">
        <v>903</v>
      </c>
      <c r="B909" s="102">
        <f t="shared" si="86"/>
        <v>0</v>
      </c>
      <c r="C909" s="102">
        <f t="shared" si="87"/>
        <v>0</v>
      </c>
      <c r="D909" s="102">
        <f t="shared" si="88"/>
        <v>0</v>
      </c>
      <c r="E909" s="102">
        <f t="shared" si="84"/>
        <v>0</v>
      </c>
      <c r="F909" s="102">
        <f t="shared" si="89"/>
        <v>0</v>
      </c>
      <c r="G909" s="102">
        <f t="shared" si="85"/>
        <v>0</v>
      </c>
    </row>
    <row r="910" spans="1:7">
      <c r="A910" s="102">
        <v>904</v>
      </c>
      <c r="B910" s="102">
        <f t="shared" si="86"/>
        <v>0</v>
      </c>
      <c r="C910" s="102">
        <f t="shared" si="87"/>
        <v>0</v>
      </c>
      <c r="D910" s="102">
        <f t="shared" si="88"/>
        <v>0</v>
      </c>
      <c r="E910" s="102">
        <f t="shared" si="84"/>
        <v>0</v>
      </c>
      <c r="F910" s="102">
        <f t="shared" si="89"/>
        <v>0</v>
      </c>
      <c r="G910" s="102">
        <f t="shared" si="85"/>
        <v>0</v>
      </c>
    </row>
    <row r="911" spans="1:7">
      <c r="A911" s="102">
        <v>905</v>
      </c>
      <c r="B911" s="102">
        <f t="shared" si="86"/>
        <v>0</v>
      </c>
      <c r="C911" s="102">
        <f t="shared" si="87"/>
        <v>0</v>
      </c>
      <c r="D911" s="102">
        <f t="shared" si="88"/>
        <v>0</v>
      </c>
      <c r="E911" s="102">
        <f t="shared" si="84"/>
        <v>0</v>
      </c>
      <c r="F911" s="102">
        <f t="shared" si="89"/>
        <v>0</v>
      </c>
      <c r="G911" s="102">
        <f t="shared" si="85"/>
        <v>0</v>
      </c>
    </row>
    <row r="912" spans="1:7">
      <c r="A912" s="102">
        <v>906</v>
      </c>
      <c r="B912" s="102">
        <f t="shared" si="86"/>
        <v>0</v>
      </c>
      <c r="C912" s="102">
        <f t="shared" si="87"/>
        <v>0</v>
      </c>
      <c r="D912" s="102">
        <f t="shared" si="88"/>
        <v>0</v>
      </c>
      <c r="E912" s="102">
        <f t="shared" si="84"/>
        <v>0</v>
      </c>
      <c r="F912" s="102">
        <f t="shared" si="89"/>
        <v>0</v>
      </c>
      <c r="G912" s="102">
        <f t="shared" si="85"/>
        <v>0</v>
      </c>
    </row>
    <row r="913" spans="1:7">
      <c r="A913" s="102">
        <v>907</v>
      </c>
      <c r="B913" s="102">
        <f t="shared" si="86"/>
        <v>0</v>
      </c>
      <c r="C913" s="102">
        <f t="shared" si="87"/>
        <v>0</v>
      </c>
      <c r="D913" s="102">
        <f t="shared" si="88"/>
        <v>0</v>
      </c>
      <c r="E913" s="102">
        <f t="shared" si="84"/>
        <v>0</v>
      </c>
      <c r="F913" s="102">
        <f t="shared" si="89"/>
        <v>0</v>
      </c>
      <c r="G913" s="102">
        <f t="shared" si="85"/>
        <v>0</v>
      </c>
    </row>
    <row r="914" spans="1:7">
      <c r="A914" s="102">
        <v>908</v>
      </c>
      <c r="B914" s="102">
        <f t="shared" si="86"/>
        <v>0</v>
      </c>
      <c r="C914" s="102">
        <f t="shared" si="87"/>
        <v>0</v>
      </c>
      <c r="D914" s="102">
        <f t="shared" si="88"/>
        <v>0</v>
      </c>
      <c r="E914" s="102">
        <f t="shared" si="84"/>
        <v>0</v>
      </c>
      <c r="F914" s="102">
        <f t="shared" si="89"/>
        <v>0</v>
      </c>
      <c r="G914" s="102">
        <f t="shared" si="85"/>
        <v>0</v>
      </c>
    </row>
    <row r="915" spans="1:7">
      <c r="A915" s="102">
        <v>909</v>
      </c>
      <c r="B915" s="102">
        <f t="shared" si="86"/>
        <v>0</v>
      </c>
      <c r="C915" s="102">
        <f t="shared" si="87"/>
        <v>0</v>
      </c>
      <c r="D915" s="102">
        <f t="shared" si="88"/>
        <v>0</v>
      </c>
      <c r="E915" s="102">
        <f t="shared" si="84"/>
        <v>0</v>
      </c>
      <c r="F915" s="102">
        <f t="shared" si="89"/>
        <v>0</v>
      </c>
      <c r="G915" s="102">
        <f t="shared" si="85"/>
        <v>0</v>
      </c>
    </row>
    <row r="916" spans="1:7">
      <c r="A916" s="102">
        <v>910</v>
      </c>
      <c r="B916" s="102">
        <f t="shared" si="86"/>
        <v>0</v>
      </c>
      <c r="C916" s="102">
        <f t="shared" si="87"/>
        <v>0</v>
      </c>
      <c r="D916" s="102">
        <f t="shared" si="88"/>
        <v>0</v>
      </c>
      <c r="E916" s="102">
        <f t="shared" si="84"/>
        <v>0</v>
      </c>
      <c r="F916" s="102">
        <f t="shared" si="89"/>
        <v>0</v>
      </c>
      <c r="G916" s="102">
        <f t="shared" si="85"/>
        <v>0</v>
      </c>
    </row>
    <row r="917" spans="1:7">
      <c r="A917" s="102">
        <v>911</v>
      </c>
      <c r="B917" s="102">
        <f t="shared" si="86"/>
        <v>0</v>
      </c>
      <c r="C917" s="102">
        <f t="shared" si="87"/>
        <v>0</v>
      </c>
      <c r="D917" s="102">
        <f t="shared" si="88"/>
        <v>0</v>
      </c>
      <c r="E917" s="102">
        <f t="shared" si="84"/>
        <v>0</v>
      </c>
      <c r="F917" s="102">
        <f t="shared" si="89"/>
        <v>0</v>
      </c>
      <c r="G917" s="102">
        <f t="shared" si="85"/>
        <v>0</v>
      </c>
    </row>
    <row r="918" spans="1:7">
      <c r="A918" s="102">
        <v>912</v>
      </c>
      <c r="B918" s="102">
        <f t="shared" si="86"/>
        <v>0</v>
      </c>
      <c r="C918" s="102">
        <f t="shared" si="87"/>
        <v>0</v>
      </c>
      <c r="D918" s="102">
        <f t="shared" si="88"/>
        <v>0</v>
      </c>
      <c r="E918" s="102">
        <f t="shared" si="84"/>
        <v>0</v>
      </c>
      <c r="F918" s="102">
        <f t="shared" si="89"/>
        <v>0</v>
      </c>
      <c r="G918" s="102">
        <f t="shared" si="85"/>
        <v>0</v>
      </c>
    </row>
    <row r="919" spans="1:7">
      <c r="A919" s="102">
        <v>913</v>
      </c>
      <c r="B919" s="102">
        <f t="shared" si="86"/>
        <v>0</v>
      </c>
      <c r="C919" s="102">
        <f t="shared" si="87"/>
        <v>0</v>
      </c>
      <c r="D919" s="102">
        <f t="shared" si="88"/>
        <v>0</v>
      </c>
      <c r="E919" s="102">
        <f t="shared" si="84"/>
        <v>0</v>
      </c>
      <c r="F919" s="102">
        <f t="shared" si="89"/>
        <v>0</v>
      </c>
      <c r="G919" s="102">
        <f t="shared" si="85"/>
        <v>0</v>
      </c>
    </row>
    <row r="920" spans="1:7">
      <c r="A920" s="102">
        <v>914</v>
      </c>
      <c r="B920" s="102">
        <f t="shared" si="86"/>
        <v>0</v>
      </c>
      <c r="C920" s="102">
        <f t="shared" si="87"/>
        <v>0</v>
      </c>
      <c r="D920" s="102">
        <f t="shared" si="88"/>
        <v>0</v>
      </c>
      <c r="E920" s="102">
        <f t="shared" si="84"/>
        <v>0</v>
      </c>
      <c r="F920" s="102">
        <f t="shared" si="89"/>
        <v>0</v>
      </c>
      <c r="G920" s="102">
        <f t="shared" si="85"/>
        <v>0</v>
      </c>
    </row>
    <row r="921" spans="1:7">
      <c r="A921" s="102">
        <v>915</v>
      </c>
      <c r="B921" s="102">
        <f t="shared" si="86"/>
        <v>0</v>
      </c>
      <c r="C921" s="102">
        <f t="shared" si="87"/>
        <v>0</v>
      </c>
      <c r="D921" s="102">
        <f t="shared" si="88"/>
        <v>0</v>
      </c>
      <c r="E921" s="102">
        <f t="shared" si="84"/>
        <v>0</v>
      </c>
      <c r="F921" s="102">
        <f t="shared" si="89"/>
        <v>0</v>
      </c>
      <c r="G921" s="102">
        <f t="shared" si="85"/>
        <v>0</v>
      </c>
    </row>
    <row r="922" spans="1:7">
      <c r="A922" s="102">
        <v>916</v>
      </c>
      <c r="B922" s="102">
        <f t="shared" si="86"/>
        <v>0</v>
      </c>
      <c r="C922" s="102">
        <f t="shared" si="87"/>
        <v>0</v>
      </c>
      <c r="D922" s="102">
        <f t="shared" si="88"/>
        <v>0</v>
      </c>
      <c r="E922" s="102">
        <f t="shared" si="84"/>
        <v>0</v>
      </c>
      <c r="F922" s="102">
        <f t="shared" si="89"/>
        <v>0</v>
      </c>
      <c r="G922" s="102">
        <f t="shared" si="85"/>
        <v>0</v>
      </c>
    </row>
    <row r="923" spans="1:7">
      <c r="A923" s="102">
        <v>917</v>
      </c>
      <c r="B923" s="102">
        <f t="shared" si="86"/>
        <v>0</v>
      </c>
      <c r="C923" s="102">
        <f t="shared" si="87"/>
        <v>0</v>
      </c>
      <c r="D923" s="102">
        <f t="shared" si="88"/>
        <v>0</v>
      </c>
      <c r="E923" s="102">
        <f t="shared" si="84"/>
        <v>0</v>
      </c>
      <c r="F923" s="102">
        <f t="shared" si="89"/>
        <v>0</v>
      </c>
      <c r="G923" s="102">
        <f t="shared" si="85"/>
        <v>0</v>
      </c>
    </row>
    <row r="924" spans="1:7">
      <c r="A924" s="102">
        <v>918</v>
      </c>
      <c r="B924" s="102">
        <f t="shared" si="86"/>
        <v>0</v>
      </c>
      <c r="C924" s="102">
        <f t="shared" si="87"/>
        <v>0</v>
      </c>
      <c r="D924" s="102">
        <f t="shared" si="88"/>
        <v>0</v>
      </c>
      <c r="E924" s="102">
        <f t="shared" si="84"/>
        <v>0</v>
      </c>
      <c r="F924" s="102">
        <f t="shared" si="89"/>
        <v>0</v>
      </c>
      <c r="G924" s="102">
        <f t="shared" si="85"/>
        <v>0</v>
      </c>
    </row>
    <row r="925" spans="1:7">
      <c r="A925" s="102">
        <v>919</v>
      </c>
      <c r="B925" s="102">
        <f t="shared" si="86"/>
        <v>0</v>
      </c>
      <c r="C925" s="102">
        <f t="shared" si="87"/>
        <v>0</v>
      </c>
      <c r="D925" s="102">
        <f t="shared" si="88"/>
        <v>0</v>
      </c>
      <c r="E925" s="102">
        <f t="shared" si="84"/>
        <v>0</v>
      </c>
      <c r="F925" s="102">
        <f t="shared" si="89"/>
        <v>0</v>
      </c>
      <c r="G925" s="102">
        <f t="shared" si="85"/>
        <v>0</v>
      </c>
    </row>
    <row r="926" spans="1:7">
      <c r="A926" s="102">
        <v>920</v>
      </c>
      <c r="B926" s="102">
        <f t="shared" si="86"/>
        <v>0</v>
      </c>
      <c r="C926" s="102">
        <f t="shared" si="87"/>
        <v>0</v>
      </c>
      <c r="D926" s="102">
        <f t="shared" si="88"/>
        <v>0</v>
      </c>
      <c r="E926" s="102">
        <f t="shared" si="84"/>
        <v>0</v>
      </c>
      <c r="F926" s="102">
        <f t="shared" si="89"/>
        <v>0</v>
      </c>
      <c r="G926" s="102">
        <f t="shared" si="85"/>
        <v>0</v>
      </c>
    </row>
    <row r="927" spans="1:7">
      <c r="A927" s="102">
        <v>921</v>
      </c>
      <c r="B927" s="102">
        <f t="shared" si="86"/>
        <v>0</v>
      </c>
      <c r="C927" s="102">
        <f t="shared" si="87"/>
        <v>0</v>
      </c>
      <c r="D927" s="102">
        <f t="shared" si="88"/>
        <v>0</v>
      </c>
      <c r="E927" s="102">
        <f t="shared" si="84"/>
        <v>0</v>
      </c>
      <c r="F927" s="102">
        <f t="shared" si="89"/>
        <v>0</v>
      </c>
      <c r="G927" s="102">
        <f t="shared" si="85"/>
        <v>0</v>
      </c>
    </row>
    <row r="928" spans="1:7">
      <c r="A928" s="102">
        <v>922</v>
      </c>
      <c r="B928" s="102">
        <f t="shared" si="86"/>
        <v>0</v>
      </c>
      <c r="C928" s="102">
        <f t="shared" si="87"/>
        <v>0</v>
      </c>
      <c r="D928" s="102">
        <f t="shared" si="88"/>
        <v>0</v>
      </c>
      <c r="E928" s="102">
        <f t="shared" si="84"/>
        <v>0</v>
      </c>
      <c r="F928" s="102">
        <f t="shared" si="89"/>
        <v>0</v>
      </c>
      <c r="G928" s="102">
        <f t="shared" si="85"/>
        <v>0</v>
      </c>
    </row>
    <row r="929" spans="1:7">
      <c r="A929" s="102">
        <v>923</v>
      </c>
      <c r="B929" s="102">
        <f t="shared" si="86"/>
        <v>0</v>
      </c>
      <c r="C929" s="102">
        <f t="shared" si="87"/>
        <v>0</v>
      </c>
      <c r="D929" s="102">
        <f t="shared" si="88"/>
        <v>0</v>
      </c>
      <c r="E929" s="102">
        <f t="shared" si="84"/>
        <v>0</v>
      </c>
      <c r="F929" s="102">
        <f t="shared" si="89"/>
        <v>0</v>
      </c>
      <c r="G929" s="102">
        <f t="shared" si="85"/>
        <v>0</v>
      </c>
    </row>
    <row r="930" spans="1:7">
      <c r="A930" s="102">
        <v>924</v>
      </c>
      <c r="B930" s="102">
        <f t="shared" si="86"/>
        <v>0</v>
      </c>
      <c r="C930" s="102">
        <f t="shared" si="87"/>
        <v>0</v>
      </c>
      <c r="D930" s="102">
        <f t="shared" si="88"/>
        <v>0</v>
      </c>
      <c r="E930" s="102">
        <f t="shared" si="84"/>
        <v>0</v>
      </c>
      <c r="F930" s="102">
        <f t="shared" si="89"/>
        <v>0</v>
      </c>
      <c r="G930" s="102">
        <f t="shared" si="85"/>
        <v>0</v>
      </c>
    </row>
    <row r="931" spans="1:7">
      <c r="A931" s="102">
        <v>925</v>
      </c>
      <c r="B931" s="102">
        <f t="shared" si="86"/>
        <v>0</v>
      </c>
      <c r="C931" s="102">
        <f t="shared" si="87"/>
        <v>0</v>
      </c>
      <c r="D931" s="102">
        <f t="shared" si="88"/>
        <v>0</v>
      </c>
      <c r="E931" s="102">
        <f t="shared" si="84"/>
        <v>0</v>
      </c>
      <c r="F931" s="102">
        <f t="shared" si="89"/>
        <v>0</v>
      </c>
      <c r="G931" s="102">
        <f t="shared" si="85"/>
        <v>0</v>
      </c>
    </row>
    <row r="932" spans="1:7">
      <c r="A932" s="102">
        <v>926</v>
      </c>
      <c r="B932" s="102">
        <f t="shared" si="86"/>
        <v>0</v>
      </c>
      <c r="C932" s="102">
        <f t="shared" si="87"/>
        <v>0</v>
      </c>
      <c r="D932" s="102">
        <f t="shared" si="88"/>
        <v>0</v>
      </c>
      <c r="E932" s="102">
        <f t="shared" si="84"/>
        <v>0</v>
      </c>
      <c r="F932" s="102">
        <f t="shared" si="89"/>
        <v>0</v>
      </c>
      <c r="G932" s="102">
        <f t="shared" si="85"/>
        <v>0</v>
      </c>
    </row>
    <row r="933" spans="1:7">
      <c r="A933" s="102">
        <v>927</v>
      </c>
      <c r="B933" s="102">
        <f t="shared" si="86"/>
        <v>0</v>
      </c>
      <c r="C933" s="102">
        <f t="shared" si="87"/>
        <v>0</v>
      </c>
      <c r="D933" s="102">
        <f t="shared" si="88"/>
        <v>0</v>
      </c>
      <c r="E933" s="102">
        <f t="shared" si="84"/>
        <v>0</v>
      </c>
      <c r="F933" s="102">
        <f t="shared" si="89"/>
        <v>0</v>
      </c>
      <c r="G933" s="102">
        <f t="shared" si="85"/>
        <v>0</v>
      </c>
    </row>
    <row r="934" spans="1:7">
      <c r="A934" s="102">
        <v>928</v>
      </c>
      <c r="B934" s="102">
        <f t="shared" si="86"/>
        <v>0</v>
      </c>
      <c r="C934" s="102">
        <f t="shared" si="87"/>
        <v>0</v>
      </c>
      <c r="D934" s="102">
        <f t="shared" si="88"/>
        <v>0</v>
      </c>
      <c r="E934" s="102">
        <f t="shared" si="84"/>
        <v>0</v>
      </c>
      <c r="F934" s="102">
        <f t="shared" si="89"/>
        <v>0</v>
      </c>
      <c r="G934" s="102">
        <f t="shared" si="85"/>
        <v>0</v>
      </c>
    </row>
    <row r="935" spans="1:7">
      <c r="A935" s="102">
        <v>929</v>
      </c>
      <c r="B935" s="102">
        <f t="shared" si="86"/>
        <v>0</v>
      </c>
      <c r="C935" s="102">
        <f t="shared" si="87"/>
        <v>0</v>
      </c>
      <c r="D935" s="102">
        <f t="shared" si="88"/>
        <v>0</v>
      </c>
      <c r="E935" s="102">
        <f t="shared" si="84"/>
        <v>0</v>
      </c>
      <c r="F935" s="102">
        <f t="shared" si="89"/>
        <v>0</v>
      </c>
      <c r="G935" s="102">
        <f t="shared" si="85"/>
        <v>0</v>
      </c>
    </row>
    <row r="936" spans="1:7">
      <c r="A936" s="102">
        <v>930</v>
      </c>
      <c r="B936" s="102">
        <f t="shared" si="86"/>
        <v>0</v>
      </c>
      <c r="C936" s="102">
        <f t="shared" si="87"/>
        <v>0</v>
      </c>
      <c r="D936" s="102">
        <f t="shared" si="88"/>
        <v>0</v>
      </c>
      <c r="E936" s="102">
        <f t="shared" si="84"/>
        <v>0</v>
      </c>
      <c r="F936" s="102">
        <f t="shared" si="89"/>
        <v>0</v>
      </c>
      <c r="G936" s="102">
        <f t="shared" si="85"/>
        <v>0</v>
      </c>
    </row>
    <row r="937" spans="1:7">
      <c r="A937" s="102">
        <v>931</v>
      </c>
      <c r="B937" s="102">
        <f t="shared" si="86"/>
        <v>0</v>
      </c>
      <c r="C937" s="102">
        <f t="shared" si="87"/>
        <v>0</v>
      </c>
      <c r="D937" s="102">
        <f t="shared" si="88"/>
        <v>0</v>
      </c>
      <c r="E937" s="102">
        <f t="shared" si="84"/>
        <v>0</v>
      </c>
      <c r="F937" s="102">
        <f t="shared" si="89"/>
        <v>0</v>
      </c>
      <c r="G937" s="102">
        <f t="shared" si="85"/>
        <v>0</v>
      </c>
    </row>
    <row r="938" spans="1:7">
      <c r="A938" s="102">
        <v>932</v>
      </c>
      <c r="B938" s="102">
        <f t="shared" si="86"/>
        <v>0</v>
      </c>
      <c r="C938" s="102">
        <f t="shared" si="87"/>
        <v>0</v>
      </c>
      <c r="D938" s="102">
        <f t="shared" si="88"/>
        <v>0</v>
      </c>
      <c r="E938" s="102">
        <f t="shared" si="84"/>
        <v>0</v>
      </c>
      <c r="F938" s="102">
        <f t="shared" si="89"/>
        <v>0</v>
      </c>
      <c r="G938" s="102">
        <f t="shared" si="85"/>
        <v>0</v>
      </c>
    </row>
    <row r="939" spans="1:7">
      <c r="A939" s="102">
        <v>933</v>
      </c>
      <c r="B939" s="102">
        <f t="shared" si="86"/>
        <v>0</v>
      </c>
      <c r="C939" s="102">
        <f t="shared" si="87"/>
        <v>0</v>
      </c>
      <c r="D939" s="102">
        <f t="shared" si="88"/>
        <v>0</v>
      </c>
      <c r="E939" s="102">
        <f t="shared" si="84"/>
        <v>0</v>
      </c>
      <c r="F939" s="102">
        <f t="shared" si="89"/>
        <v>0</v>
      </c>
      <c r="G939" s="102">
        <f t="shared" si="85"/>
        <v>0</v>
      </c>
    </row>
    <row r="940" spans="1:7">
      <c r="A940" s="102">
        <v>934</v>
      </c>
      <c r="B940" s="102">
        <f t="shared" si="86"/>
        <v>0</v>
      </c>
      <c r="C940" s="102">
        <f t="shared" si="87"/>
        <v>0</v>
      </c>
      <c r="D940" s="102">
        <f t="shared" si="88"/>
        <v>0</v>
      </c>
      <c r="E940" s="102">
        <f t="shared" si="84"/>
        <v>0</v>
      </c>
      <c r="F940" s="102">
        <f t="shared" si="89"/>
        <v>0</v>
      </c>
      <c r="G940" s="102">
        <f t="shared" si="85"/>
        <v>0</v>
      </c>
    </row>
    <row r="941" spans="1:7">
      <c r="A941" s="102">
        <v>935</v>
      </c>
      <c r="B941" s="102">
        <f t="shared" si="86"/>
        <v>0</v>
      </c>
      <c r="C941" s="102">
        <f t="shared" si="87"/>
        <v>0</v>
      </c>
      <c r="D941" s="102">
        <f t="shared" si="88"/>
        <v>0</v>
      </c>
      <c r="E941" s="102">
        <f t="shared" si="84"/>
        <v>0</v>
      </c>
      <c r="F941" s="102">
        <f t="shared" si="89"/>
        <v>0</v>
      </c>
      <c r="G941" s="102">
        <f t="shared" si="85"/>
        <v>0</v>
      </c>
    </row>
    <row r="942" spans="1:7">
      <c r="A942" s="102">
        <v>936</v>
      </c>
      <c r="B942" s="102">
        <f t="shared" si="86"/>
        <v>0</v>
      </c>
      <c r="C942" s="102">
        <f t="shared" si="87"/>
        <v>0</v>
      </c>
      <c r="D942" s="102">
        <f t="shared" si="88"/>
        <v>0</v>
      </c>
      <c r="E942" s="102">
        <f t="shared" si="84"/>
        <v>0</v>
      </c>
      <c r="F942" s="102">
        <f t="shared" si="89"/>
        <v>0</v>
      </c>
      <c r="G942" s="102">
        <f t="shared" si="85"/>
        <v>0</v>
      </c>
    </row>
    <row r="943" spans="1:7">
      <c r="A943" s="102">
        <v>937</v>
      </c>
      <c r="B943" s="102">
        <f t="shared" si="86"/>
        <v>0</v>
      </c>
      <c r="C943" s="102">
        <f t="shared" si="87"/>
        <v>0</v>
      </c>
      <c r="D943" s="102">
        <f t="shared" si="88"/>
        <v>0</v>
      </c>
      <c r="E943" s="102">
        <f t="shared" si="84"/>
        <v>0</v>
      </c>
      <c r="F943" s="102">
        <f t="shared" si="89"/>
        <v>0</v>
      </c>
      <c r="G943" s="102">
        <f t="shared" si="85"/>
        <v>0</v>
      </c>
    </row>
    <row r="944" spans="1:7">
      <c r="A944" s="102">
        <v>938</v>
      </c>
      <c r="B944" s="102">
        <f t="shared" si="86"/>
        <v>0</v>
      </c>
      <c r="C944" s="102">
        <f t="shared" si="87"/>
        <v>0</v>
      </c>
      <c r="D944" s="102">
        <f t="shared" si="88"/>
        <v>0</v>
      </c>
      <c r="E944" s="102">
        <f t="shared" si="84"/>
        <v>0</v>
      </c>
      <c r="F944" s="102">
        <f t="shared" si="89"/>
        <v>0</v>
      </c>
      <c r="G944" s="102">
        <f t="shared" si="85"/>
        <v>0</v>
      </c>
    </row>
    <row r="945" spans="1:7">
      <c r="A945" s="102">
        <v>939</v>
      </c>
      <c r="B945" s="102">
        <f t="shared" si="86"/>
        <v>0</v>
      </c>
      <c r="C945" s="102">
        <f t="shared" si="87"/>
        <v>0</v>
      </c>
      <c r="D945" s="102">
        <f t="shared" si="88"/>
        <v>0</v>
      </c>
      <c r="E945" s="102">
        <f t="shared" si="84"/>
        <v>0</v>
      </c>
      <c r="F945" s="102">
        <f t="shared" si="89"/>
        <v>0</v>
      </c>
      <c r="G945" s="102">
        <f t="shared" si="85"/>
        <v>0</v>
      </c>
    </row>
    <row r="946" spans="1:7">
      <c r="A946" s="102">
        <v>940</v>
      </c>
      <c r="B946" s="102">
        <f t="shared" si="86"/>
        <v>0</v>
      </c>
      <c r="C946" s="102">
        <f t="shared" si="87"/>
        <v>0</v>
      </c>
      <c r="D946" s="102">
        <f t="shared" si="88"/>
        <v>0</v>
      </c>
      <c r="E946" s="102">
        <f t="shared" si="84"/>
        <v>0</v>
      </c>
      <c r="F946" s="102">
        <f t="shared" si="89"/>
        <v>0</v>
      </c>
      <c r="G946" s="102">
        <f t="shared" si="85"/>
        <v>0</v>
      </c>
    </row>
    <row r="947" spans="1:7">
      <c r="A947" s="102">
        <v>941</v>
      </c>
      <c r="B947" s="102">
        <f t="shared" si="86"/>
        <v>0</v>
      </c>
      <c r="C947" s="102">
        <f t="shared" si="87"/>
        <v>0</v>
      </c>
      <c r="D947" s="102">
        <f t="shared" si="88"/>
        <v>0</v>
      </c>
      <c r="E947" s="102">
        <f t="shared" si="84"/>
        <v>0</v>
      </c>
      <c r="F947" s="102">
        <f t="shared" si="89"/>
        <v>0</v>
      </c>
      <c r="G947" s="102">
        <f t="shared" si="85"/>
        <v>0</v>
      </c>
    </row>
    <row r="948" spans="1:7">
      <c r="A948" s="102">
        <v>942</v>
      </c>
      <c r="B948" s="102">
        <f t="shared" si="86"/>
        <v>0</v>
      </c>
      <c r="C948" s="102">
        <f t="shared" si="87"/>
        <v>0</v>
      </c>
      <c r="D948" s="102">
        <f t="shared" si="88"/>
        <v>0</v>
      </c>
      <c r="E948" s="102">
        <f t="shared" si="84"/>
        <v>0</v>
      </c>
      <c r="F948" s="102">
        <f t="shared" si="89"/>
        <v>0</v>
      </c>
      <c r="G948" s="102">
        <f t="shared" si="85"/>
        <v>0</v>
      </c>
    </row>
    <row r="949" spans="1:7">
      <c r="A949" s="102">
        <v>943</v>
      </c>
      <c r="B949" s="102">
        <f t="shared" si="86"/>
        <v>0</v>
      </c>
      <c r="C949" s="102">
        <f t="shared" si="87"/>
        <v>0</v>
      </c>
      <c r="D949" s="102">
        <f t="shared" si="88"/>
        <v>0</v>
      </c>
      <c r="E949" s="102">
        <f t="shared" si="84"/>
        <v>0</v>
      </c>
      <c r="F949" s="102">
        <f t="shared" si="89"/>
        <v>0</v>
      </c>
      <c r="G949" s="102">
        <f t="shared" si="85"/>
        <v>0</v>
      </c>
    </row>
    <row r="950" spans="1:7">
      <c r="A950" s="102">
        <v>944</v>
      </c>
      <c r="B950" s="102">
        <f t="shared" si="86"/>
        <v>0</v>
      </c>
      <c r="C950" s="102">
        <f t="shared" si="87"/>
        <v>0</v>
      </c>
      <c r="D950" s="102">
        <f t="shared" si="88"/>
        <v>0</v>
      </c>
      <c r="E950" s="102">
        <f t="shared" si="84"/>
        <v>0</v>
      </c>
      <c r="F950" s="102">
        <f t="shared" si="89"/>
        <v>0</v>
      </c>
      <c r="G950" s="102">
        <f t="shared" si="85"/>
        <v>0</v>
      </c>
    </row>
    <row r="951" spans="1:7">
      <c r="A951" s="102">
        <v>945</v>
      </c>
      <c r="B951" s="102">
        <f t="shared" si="86"/>
        <v>0</v>
      </c>
      <c r="C951" s="102">
        <f t="shared" si="87"/>
        <v>0</v>
      </c>
      <c r="D951" s="102">
        <f t="shared" si="88"/>
        <v>0</v>
      </c>
      <c r="E951" s="102">
        <f t="shared" si="84"/>
        <v>0</v>
      </c>
      <c r="F951" s="102">
        <f t="shared" si="89"/>
        <v>0</v>
      </c>
      <c r="G951" s="102">
        <f t="shared" si="85"/>
        <v>0</v>
      </c>
    </row>
    <row r="952" spans="1:7">
      <c r="A952" s="102">
        <v>946</v>
      </c>
      <c r="B952" s="102">
        <f t="shared" si="86"/>
        <v>0</v>
      </c>
      <c r="C952" s="102">
        <f t="shared" si="87"/>
        <v>0</v>
      </c>
      <c r="D952" s="102">
        <f t="shared" si="88"/>
        <v>0</v>
      </c>
      <c r="E952" s="102">
        <f t="shared" si="84"/>
        <v>0</v>
      </c>
      <c r="F952" s="102">
        <f t="shared" si="89"/>
        <v>0</v>
      </c>
      <c r="G952" s="102">
        <f t="shared" si="85"/>
        <v>0</v>
      </c>
    </row>
    <row r="953" spans="1:7">
      <c r="A953" s="102">
        <v>947</v>
      </c>
      <c r="B953" s="102">
        <f t="shared" si="86"/>
        <v>0</v>
      </c>
      <c r="C953" s="102">
        <f t="shared" si="87"/>
        <v>0</v>
      </c>
      <c r="D953" s="102">
        <f t="shared" si="88"/>
        <v>0</v>
      </c>
      <c r="E953" s="102">
        <f t="shared" si="84"/>
        <v>0</v>
      </c>
      <c r="F953" s="102">
        <f t="shared" si="89"/>
        <v>0</v>
      </c>
      <c r="G953" s="102">
        <f t="shared" si="85"/>
        <v>0</v>
      </c>
    </row>
    <row r="954" spans="1:7">
      <c r="A954" s="102">
        <v>948</v>
      </c>
      <c r="B954" s="102">
        <f t="shared" si="86"/>
        <v>0</v>
      </c>
      <c r="C954" s="102">
        <f t="shared" si="87"/>
        <v>0</v>
      </c>
      <c r="D954" s="102">
        <f t="shared" si="88"/>
        <v>0</v>
      </c>
      <c r="E954" s="102">
        <f t="shared" si="84"/>
        <v>0</v>
      </c>
      <c r="F954" s="102">
        <f t="shared" si="89"/>
        <v>0</v>
      </c>
      <c r="G954" s="102">
        <f t="shared" si="85"/>
        <v>0</v>
      </c>
    </row>
    <row r="955" spans="1:7">
      <c r="A955" s="102">
        <v>949</v>
      </c>
      <c r="B955" s="102">
        <f t="shared" si="86"/>
        <v>0</v>
      </c>
      <c r="C955" s="102">
        <f t="shared" si="87"/>
        <v>0</v>
      </c>
      <c r="D955" s="102">
        <f t="shared" si="88"/>
        <v>0</v>
      </c>
      <c r="E955" s="102">
        <f t="shared" si="84"/>
        <v>0</v>
      </c>
      <c r="F955" s="102">
        <f t="shared" si="89"/>
        <v>0</v>
      </c>
      <c r="G955" s="102">
        <f t="shared" si="85"/>
        <v>0</v>
      </c>
    </row>
    <row r="956" spans="1:7">
      <c r="A956" s="102">
        <v>950</v>
      </c>
      <c r="B956" s="102">
        <f t="shared" si="86"/>
        <v>0</v>
      </c>
      <c r="C956" s="102">
        <f t="shared" si="87"/>
        <v>0</v>
      </c>
      <c r="D956" s="102">
        <f t="shared" si="88"/>
        <v>0</v>
      </c>
      <c r="E956" s="102">
        <f t="shared" si="84"/>
        <v>0</v>
      </c>
      <c r="F956" s="102">
        <f t="shared" si="89"/>
        <v>0</v>
      </c>
      <c r="G956" s="102">
        <f t="shared" si="85"/>
        <v>0</v>
      </c>
    </row>
    <row r="957" spans="1:7">
      <c r="A957" s="102">
        <v>951</v>
      </c>
      <c r="B957" s="102">
        <f t="shared" si="86"/>
        <v>0</v>
      </c>
      <c r="C957" s="102">
        <f t="shared" si="87"/>
        <v>0</v>
      </c>
      <c r="D957" s="102">
        <f t="shared" si="88"/>
        <v>0</v>
      </c>
      <c r="E957" s="102">
        <f t="shared" si="84"/>
        <v>0</v>
      </c>
      <c r="F957" s="102">
        <f t="shared" si="89"/>
        <v>0</v>
      </c>
      <c r="G957" s="102">
        <f t="shared" si="85"/>
        <v>0</v>
      </c>
    </row>
    <row r="958" spans="1:7">
      <c r="A958" s="102">
        <v>952</v>
      </c>
      <c r="B958" s="102">
        <f t="shared" si="86"/>
        <v>0</v>
      </c>
      <c r="C958" s="102">
        <f t="shared" si="87"/>
        <v>0</v>
      </c>
      <c r="D958" s="102">
        <f t="shared" si="88"/>
        <v>0</v>
      </c>
      <c r="E958" s="102">
        <f t="shared" si="84"/>
        <v>0</v>
      </c>
      <c r="F958" s="102">
        <f t="shared" si="89"/>
        <v>0</v>
      </c>
      <c r="G958" s="102">
        <f t="shared" si="85"/>
        <v>0</v>
      </c>
    </row>
    <row r="959" spans="1:7">
      <c r="A959" s="102">
        <v>953</v>
      </c>
      <c r="B959" s="102">
        <f t="shared" si="86"/>
        <v>0</v>
      </c>
      <c r="C959" s="102">
        <f t="shared" si="87"/>
        <v>0</v>
      </c>
      <c r="D959" s="102">
        <f t="shared" si="88"/>
        <v>0</v>
      </c>
      <c r="E959" s="102">
        <f t="shared" si="84"/>
        <v>0</v>
      </c>
      <c r="F959" s="102">
        <f t="shared" si="89"/>
        <v>0</v>
      </c>
      <c r="G959" s="102">
        <f t="shared" si="85"/>
        <v>0</v>
      </c>
    </row>
    <row r="960" spans="1:7">
      <c r="A960" s="102">
        <v>954</v>
      </c>
      <c r="B960" s="102">
        <f t="shared" si="86"/>
        <v>0</v>
      </c>
      <c r="C960" s="102">
        <f t="shared" si="87"/>
        <v>0</v>
      </c>
      <c r="D960" s="102">
        <f t="shared" si="88"/>
        <v>0</v>
      </c>
      <c r="E960" s="102">
        <f t="shared" si="84"/>
        <v>0</v>
      </c>
      <c r="F960" s="102">
        <f t="shared" si="89"/>
        <v>0</v>
      </c>
      <c r="G960" s="102">
        <f t="shared" si="85"/>
        <v>0</v>
      </c>
    </row>
    <row r="961" spans="1:7">
      <c r="A961" s="102">
        <v>955</v>
      </c>
      <c r="B961" s="102">
        <f t="shared" si="86"/>
        <v>0</v>
      </c>
      <c r="C961" s="102">
        <f t="shared" si="87"/>
        <v>0</v>
      </c>
      <c r="D961" s="102">
        <f t="shared" si="88"/>
        <v>0</v>
      </c>
      <c r="E961" s="102">
        <f t="shared" si="84"/>
        <v>0</v>
      </c>
      <c r="F961" s="102">
        <f t="shared" si="89"/>
        <v>0</v>
      </c>
      <c r="G961" s="102">
        <f t="shared" si="85"/>
        <v>0</v>
      </c>
    </row>
    <row r="962" spans="1:7">
      <c r="A962" s="102">
        <v>956</v>
      </c>
      <c r="B962" s="102">
        <f t="shared" si="86"/>
        <v>0</v>
      </c>
      <c r="C962" s="102">
        <f t="shared" si="87"/>
        <v>0</v>
      </c>
      <c r="D962" s="102">
        <f t="shared" si="88"/>
        <v>0</v>
      </c>
      <c r="E962" s="102">
        <f t="shared" si="84"/>
        <v>0</v>
      </c>
      <c r="F962" s="102">
        <f t="shared" si="89"/>
        <v>0</v>
      </c>
      <c r="G962" s="102">
        <f t="shared" si="85"/>
        <v>0</v>
      </c>
    </row>
    <row r="963" spans="1:7">
      <c r="A963" s="102">
        <v>957</v>
      </c>
      <c r="B963" s="102">
        <f t="shared" si="86"/>
        <v>0</v>
      </c>
      <c r="C963" s="102">
        <f t="shared" si="87"/>
        <v>0</v>
      </c>
      <c r="D963" s="102">
        <f t="shared" si="88"/>
        <v>0</v>
      </c>
      <c r="E963" s="102">
        <f t="shared" si="84"/>
        <v>0</v>
      </c>
      <c r="F963" s="102">
        <f t="shared" si="89"/>
        <v>0</v>
      </c>
      <c r="G963" s="102">
        <f t="shared" si="85"/>
        <v>0</v>
      </c>
    </row>
    <row r="964" spans="1:7">
      <c r="A964" s="102">
        <v>958</v>
      </c>
      <c r="B964" s="102">
        <f t="shared" si="86"/>
        <v>0</v>
      </c>
      <c r="C964" s="102">
        <f t="shared" si="87"/>
        <v>0</v>
      </c>
      <c r="D964" s="102">
        <f t="shared" si="88"/>
        <v>0</v>
      </c>
      <c r="E964" s="102">
        <f t="shared" si="84"/>
        <v>0</v>
      </c>
      <c r="F964" s="102">
        <f t="shared" si="89"/>
        <v>0</v>
      </c>
      <c r="G964" s="102">
        <f t="shared" si="85"/>
        <v>0</v>
      </c>
    </row>
    <row r="965" spans="1:7">
      <c r="A965" s="102">
        <v>959</v>
      </c>
      <c r="B965" s="102">
        <f t="shared" si="86"/>
        <v>0</v>
      </c>
      <c r="C965" s="102">
        <f t="shared" si="87"/>
        <v>0</v>
      </c>
      <c r="D965" s="102">
        <f t="shared" si="88"/>
        <v>0</v>
      </c>
      <c r="E965" s="102">
        <f t="shared" si="84"/>
        <v>0</v>
      </c>
      <c r="F965" s="102">
        <f t="shared" si="89"/>
        <v>0</v>
      </c>
      <c r="G965" s="102">
        <f t="shared" si="85"/>
        <v>0</v>
      </c>
    </row>
    <row r="966" spans="1:7">
      <c r="A966" s="102">
        <v>960</v>
      </c>
      <c r="B966" s="102">
        <f t="shared" si="86"/>
        <v>0</v>
      </c>
      <c r="C966" s="102">
        <f t="shared" si="87"/>
        <v>0</v>
      </c>
      <c r="D966" s="102">
        <f t="shared" si="88"/>
        <v>0</v>
      </c>
      <c r="E966" s="102">
        <f t="shared" ref="E966:E1006" si="90">IF(E$4,NORMDIST($A966,D$3,SQRT(D$3),FALSE),#N/A)</f>
        <v>0</v>
      </c>
      <c r="F966" s="102">
        <f t="shared" si="89"/>
        <v>0</v>
      </c>
      <c r="G966" s="102">
        <f t="shared" ref="G966:G1006" si="91">IF(G$4,NORMDIST($A966,F$3,SQRT(F$3),FALSE),#N/A)</f>
        <v>0</v>
      </c>
    </row>
    <row r="967" spans="1:7">
      <c r="A967" s="102">
        <v>961</v>
      </c>
      <c r="B967" s="102">
        <f t="shared" ref="B967:B1006" si="92">IF(B$4,POISSON($A967,B$3,FALSE),#N/A)</f>
        <v>0</v>
      </c>
      <c r="C967" s="102">
        <f t="shared" ref="C967:C1006" si="93">IF(C$4,NORMDIST($A967,B$3,SQRT(B$3),FALSE),#N/A)</f>
        <v>0</v>
      </c>
      <c r="D967" s="102">
        <f t="shared" ref="D967:D1006" si="94">IF(D$4,POISSON($A967,D$3,FALSE),#N/A)</f>
        <v>0</v>
      </c>
      <c r="E967" s="102">
        <f t="shared" si="90"/>
        <v>0</v>
      </c>
      <c r="F967" s="102">
        <f t="shared" ref="F967:F1006" si="95">IF(F$4,POISSON($A967,F$3,FALSE),#N/A)</f>
        <v>0</v>
      </c>
      <c r="G967" s="102">
        <f t="shared" si="91"/>
        <v>0</v>
      </c>
    </row>
    <row r="968" spans="1:7">
      <c r="A968" s="102">
        <v>962</v>
      </c>
      <c r="B968" s="102">
        <f t="shared" si="92"/>
        <v>0</v>
      </c>
      <c r="C968" s="102">
        <f t="shared" si="93"/>
        <v>0</v>
      </c>
      <c r="D968" s="102">
        <f t="shared" si="94"/>
        <v>0</v>
      </c>
      <c r="E968" s="102">
        <f t="shared" si="90"/>
        <v>0</v>
      </c>
      <c r="F968" s="102">
        <f t="shared" si="95"/>
        <v>0</v>
      </c>
      <c r="G968" s="102">
        <f t="shared" si="91"/>
        <v>0</v>
      </c>
    </row>
    <row r="969" spans="1:7">
      <c r="A969" s="102">
        <v>963</v>
      </c>
      <c r="B969" s="102">
        <f t="shared" si="92"/>
        <v>0</v>
      </c>
      <c r="C969" s="102">
        <f t="shared" si="93"/>
        <v>0</v>
      </c>
      <c r="D969" s="102">
        <f t="shared" si="94"/>
        <v>0</v>
      </c>
      <c r="E969" s="102">
        <f t="shared" si="90"/>
        <v>0</v>
      </c>
      <c r="F969" s="102">
        <f t="shared" si="95"/>
        <v>0</v>
      </c>
      <c r="G969" s="102">
        <f t="shared" si="91"/>
        <v>0</v>
      </c>
    </row>
    <row r="970" spans="1:7">
      <c r="A970" s="102">
        <v>964</v>
      </c>
      <c r="B970" s="102">
        <f t="shared" si="92"/>
        <v>0</v>
      </c>
      <c r="C970" s="102">
        <f t="shared" si="93"/>
        <v>0</v>
      </c>
      <c r="D970" s="102">
        <f t="shared" si="94"/>
        <v>0</v>
      </c>
      <c r="E970" s="102">
        <f t="shared" si="90"/>
        <v>0</v>
      </c>
      <c r="F970" s="102">
        <f t="shared" si="95"/>
        <v>0</v>
      </c>
      <c r="G970" s="102">
        <f t="shared" si="91"/>
        <v>0</v>
      </c>
    </row>
    <row r="971" spans="1:7">
      <c r="A971" s="102">
        <v>965</v>
      </c>
      <c r="B971" s="102">
        <f t="shared" si="92"/>
        <v>0</v>
      </c>
      <c r="C971" s="102">
        <f t="shared" si="93"/>
        <v>0</v>
      </c>
      <c r="D971" s="102">
        <f t="shared" si="94"/>
        <v>0</v>
      </c>
      <c r="E971" s="102">
        <f t="shared" si="90"/>
        <v>0</v>
      </c>
      <c r="F971" s="102">
        <f t="shared" si="95"/>
        <v>0</v>
      </c>
      <c r="G971" s="102">
        <f t="shared" si="91"/>
        <v>0</v>
      </c>
    </row>
    <row r="972" spans="1:7">
      <c r="A972" s="102">
        <v>966</v>
      </c>
      <c r="B972" s="102">
        <f t="shared" si="92"/>
        <v>0</v>
      </c>
      <c r="C972" s="102">
        <f t="shared" si="93"/>
        <v>0</v>
      </c>
      <c r="D972" s="102">
        <f t="shared" si="94"/>
        <v>0</v>
      </c>
      <c r="E972" s="102">
        <f t="shared" si="90"/>
        <v>0</v>
      </c>
      <c r="F972" s="102">
        <f t="shared" si="95"/>
        <v>0</v>
      </c>
      <c r="G972" s="102">
        <f t="shared" si="91"/>
        <v>0</v>
      </c>
    </row>
    <row r="973" spans="1:7">
      <c r="A973" s="102">
        <v>967</v>
      </c>
      <c r="B973" s="102">
        <f t="shared" si="92"/>
        <v>0</v>
      </c>
      <c r="C973" s="102">
        <f t="shared" si="93"/>
        <v>0</v>
      </c>
      <c r="D973" s="102">
        <f t="shared" si="94"/>
        <v>0</v>
      </c>
      <c r="E973" s="102">
        <f t="shared" si="90"/>
        <v>0</v>
      </c>
      <c r="F973" s="102">
        <f t="shared" si="95"/>
        <v>0</v>
      </c>
      <c r="G973" s="102">
        <f t="shared" si="91"/>
        <v>0</v>
      </c>
    </row>
    <row r="974" spans="1:7">
      <c r="A974" s="102">
        <v>968</v>
      </c>
      <c r="B974" s="102">
        <f t="shared" si="92"/>
        <v>0</v>
      </c>
      <c r="C974" s="102">
        <f t="shared" si="93"/>
        <v>0</v>
      </c>
      <c r="D974" s="102">
        <f t="shared" si="94"/>
        <v>0</v>
      </c>
      <c r="E974" s="102">
        <f t="shared" si="90"/>
        <v>0</v>
      </c>
      <c r="F974" s="102">
        <f t="shared" si="95"/>
        <v>0</v>
      </c>
      <c r="G974" s="102">
        <f t="shared" si="91"/>
        <v>0</v>
      </c>
    </row>
    <row r="975" spans="1:7">
      <c r="A975" s="102">
        <v>969</v>
      </c>
      <c r="B975" s="102">
        <f t="shared" si="92"/>
        <v>0</v>
      </c>
      <c r="C975" s="102">
        <f t="shared" si="93"/>
        <v>0</v>
      </c>
      <c r="D975" s="102">
        <f t="shared" si="94"/>
        <v>0</v>
      </c>
      <c r="E975" s="102">
        <f t="shared" si="90"/>
        <v>0</v>
      </c>
      <c r="F975" s="102">
        <f t="shared" si="95"/>
        <v>0</v>
      </c>
      <c r="G975" s="102">
        <f t="shared" si="91"/>
        <v>0</v>
      </c>
    </row>
    <row r="976" spans="1:7">
      <c r="A976" s="102">
        <v>970</v>
      </c>
      <c r="B976" s="102">
        <f t="shared" si="92"/>
        <v>0</v>
      </c>
      <c r="C976" s="102">
        <f t="shared" si="93"/>
        <v>0</v>
      </c>
      <c r="D976" s="102">
        <f t="shared" si="94"/>
        <v>0</v>
      </c>
      <c r="E976" s="102">
        <f t="shared" si="90"/>
        <v>0</v>
      </c>
      <c r="F976" s="102">
        <f t="shared" si="95"/>
        <v>0</v>
      </c>
      <c r="G976" s="102">
        <f t="shared" si="91"/>
        <v>0</v>
      </c>
    </row>
    <row r="977" spans="1:7">
      <c r="A977" s="102">
        <v>971</v>
      </c>
      <c r="B977" s="102">
        <f t="shared" si="92"/>
        <v>0</v>
      </c>
      <c r="C977" s="102">
        <f t="shared" si="93"/>
        <v>0</v>
      </c>
      <c r="D977" s="102">
        <f t="shared" si="94"/>
        <v>0</v>
      </c>
      <c r="E977" s="102">
        <f t="shared" si="90"/>
        <v>0</v>
      </c>
      <c r="F977" s="102">
        <f t="shared" si="95"/>
        <v>0</v>
      </c>
      <c r="G977" s="102">
        <f t="shared" si="91"/>
        <v>0</v>
      </c>
    </row>
    <row r="978" spans="1:7">
      <c r="A978" s="102">
        <v>972</v>
      </c>
      <c r="B978" s="102">
        <f t="shared" si="92"/>
        <v>0</v>
      </c>
      <c r="C978" s="102">
        <f t="shared" si="93"/>
        <v>0</v>
      </c>
      <c r="D978" s="102">
        <f t="shared" si="94"/>
        <v>0</v>
      </c>
      <c r="E978" s="102">
        <f t="shared" si="90"/>
        <v>0</v>
      </c>
      <c r="F978" s="102">
        <f t="shared" si="95"/>
        <v>0</v>
      </c>
      <c r="G978" s="102">
        <f t="shared" si="91"/>
        <v>0</v>
      </c>
    </row>
    <row r="979" spans="1:7">
      <c r="A979" s="102">
        <v>973</v>
      </c>
      <c r="B979" s="102">
        <f t="shared" si="92"/>
        <v>0</v>
      </c>
      <c r="C979" s="102">
        <f t="shared" si="93"/>
        <v>0</v>
      </c>
      <c r="D979" s="102">
        <f t="shared" si="94"/>
        <v>0</v>
      </c>
      <c r="E979" s="102">
        <f t="shared" si="90"/>
        <v>0</v>
      </c>
      <c r="F979" s="102">
        <f t="shared" si="95"/>
        <v>0</v>
      </c>
      <c r="G979" s="102">
        <f t="shared" si="91"/>
        <v>0</v>
      </c>
    </row>
    <row r="980" spans="1:7">
      <c r="A980" s="102">
        <v>974</v>
      </c>
      <c r="B980" s="102">
        <f t="shared" si="92"/>
        <v>0</v>
      </c>
      <c r="C980" s="102">
        <f t="shared" si="93"/>
        <v>0</v>
      </c>
      <c r="D980" s="102">
        <f t="shared" si="94"/>
        <v>0</v>
      </c>
      <c r="E980" s="102">
        <f t="shared" si="90"/>
        <v>0</v>
      </c>
      <c r="F980" s="102">
        <f t="shared" si="95"/>
        <v>0</v>
      </c>
      <c r="G980" s="102">
        <f t="shared" si="91"/>
        <v>0</v>
      </c>
    </row>
    <row r="981" spans="1:7">
      <c r="A981" s="102">
        <v>975</v>
      </c>
      <c r="B981" s="102">
        <f t="shared" si="92"/>
        <v>0</v>
      </c>
      <c r="C981" s="102">
        <f t="shared" si="93"/>
        <v>0</v>
      </c>
      <c r="D981" s="102">
        <f t="shared" si="94"/>
        <v>0</v>
      </c>
      <c r="E981" s="102">
        <f t="shared" si="90"/>
        <v>0</v>
      </c>
      <c r="F981" s="102">
        <f t="shared" si="95"/>
        <v>0</v>
      </c>
      <c r="G981" s="102">
        <f t="shared" si="91"/>
        <v>0</v>
      </c>
    </row>
    <row r="982" spans="1:7">
      <c r="A982" s="102">
        <v>976</v>
      </c>
      <c r="B982" s="102">
        <f t="shared" si="92"/>
        <v>0</v>
      </c>
      <c r="C982" s="102">
        <f t="shared" si="93"/>
        <v>0</v>
      </c>
      <c r="D982" s="102">
        <f t="shared" si="94"/>
        <v>0</v>
      </c>
      <c r="E982" s="102">
        <f t="shared" si="90"/>
        <v>0</v>
      </c>
      <c r="F982" s="102">
        <f t="shared" si="95"/>
        <v>0</v>
      </c>
      <c r="G982" s="102">
        <f t="shared" si="91"/>
        <v>0</v>
      </c>
    </row>
    <row r="983" spans="1:7">
      <c r="A983" s="102">
        <v>977</v>
      </c>
      <c r="B983" s="102">
        <f t="shared" si="92"/>
        <v>0</v>
      </c>
      <c r="C983" s="102">
        <f t="shared" si="93"/>
        <v>0</v>
      </c>
      <c r="D983" s="102">
        <f t="shared" si="94"/>
        <v>0</v>
      </c>
      <c r="E983" s="102">
        <f t="shared" si="90"/>
        <v>0</v>
      </c>
      <c r="F983" s="102">
        <f t="shared" si="95"/>
        <v>0</v>
      </c>
      <c r="G983" s="102">
        <f t="shared" si="91"/>
        <v>0</v>
      </c>
    </row>
    <row r="984" spans="1:7">
      <c r="A984" s="102">
        <v>978</v>
      </c>
      <c r="B984" s="102">
        <f t="shared" si="92"/>
        <v>0</v>
      </c>
      <c r="C984" s="102">
        <f t="shared" si="93"/>
        <v>0</v>
      </c>
      <c r="D984" s="102">
        <f t="shared" si="94"/>
        <v>0</v>
      </c>
      <c r="E984" s="102">
        <f t="shared" si="90"/>
        <v>0</v>
      </c>
      <c r="F984" s="102">
        <f t="shared" si="95"/>
        <v>0</v>
      </c>
      <c r="G984" s="102">
        <f t="shared" si="91"/>
        <v>0</v>
      </c>
    </row>
    <row r="985" spans="1:7">
      <c r="A985" s="102">
        <v>979</v>
      </c>
      <c r="B985" s="102">
        <f t="shared" si="92"/>
        <v>0</v>
      </c>
      <c r="C985" s="102">
        <f t="shared" si="93"/>
        <v>0</v>
      </c>
      <c r="D985" s="102">
        <f t="shared" si="94"/>
        <v>0</v>
      </c>
      <c r="E985" s="102">
        <f t="shared" si="90"/>
        <v>0</v>
      </c>
      <c r="F985" s="102">
        <f t="shared" si="95"/>
        <v>0</v>
      </c>
      <c r="G985" s="102">
        <f t="shared" si="91"/>
        <v>0</v>
      </c>
    </row>
    <row r="986" spans="1:7">
      <c r="A986" s="102">
        <v>980</v>
      </c>
      <c r="B986" s="102">
        <f t="shared" si="92"/>
        <v>0</v>
      </c>
      <c r="C986" s="102">
        <f t="shared" si="93"/>
        <v>0</v>
      </c>
      <c r="D986" s="102">
        <f t="shared" si="94"/>
        <v>0</v>
      </c>
      <c r="E986" s="102">
        <f t="shared" si="90"/>
        <v>0</v>
      </c>
      <c r="F986" s="102">
        <f t="shared" si="95"/>
        <v>0</v>
      </c>
      <c r="G986" s="102">
        <f t="shared" si="91"/>
        <v>0</v>
      </c>
    </row>
    <row r="987" spans="1:7">
      <c r="A987" s="102">
        <v>981</v>
      </c>
      <c r="B987" s="102">
        <f t="shared" si="92"/>
        <v>0</v>
      </c>
      <c r="C987" s="102">
        <f t="shared" si="93"/>
        <v>0</v>
      </c>
      <c r="D987" s="102">
        <f t="shared" si="94"/>
        <v>0</v>
      </c>
      <c r="E987" s="102">
        <f t="shared" si="90"/>
        <v>0</v>
      </c>
      <c r="F987" s="102">
        <f t="shared" si="95"/>
        <v>0</v>
      </c>
      <c r="G987" s="102">
        <f t="shared" si="91"/>
        <v>0</v>
      </c>
    </row>
    <row r="988" spans="1:7">
      <c r="A988" s="102">
        <v>982</v>
      </c>
      <c r="B988" s="102">
        <f t="shared" si="92"/>
        <v>0</v>
      </c>
      <c r="C988" s="102">
        <f t="shared" si="93"/>
        <v>0</v>
      </c>
      <c r="D988" s="102">
        <f t="shared" si="94"/>
        <v>0</v>
      </c>
      <c r="E988" s="102">
        <f t="shared" si="90"/>
        <v>0</v>
      </c>
      <c r="F988" s="102">
        <f t="shared" si="95"/>
        <v>0</v>
      </c>
      <c r="G988" s="102">
        <f t="shared" si="91"/>
        <v>0</v>
      </c>
    </row>
    <row r="989" spans="1:7">
      <c r="A989" s="102">
        <v>983</v>
      </c>
      <c r="B989" s="102">
        <f t="shared" si="92"/>
        <v>0</v>
      </c>
      <c r="C989" s="102">
        <f t="shared" si="93"/>
        <v>0</v>
      </c>
      <c r="D989" s="102">
        <f t="shared" si="94"/>
        <v>0</v>
      </c>
      <c r="E989" s="102">
        <f t="shared" si="90"/>
        <v>0</v>
      </c>
      <c r="F989" s="102">
        <f t="shared" si="95"/>
        <v>0</v>
      </c>
      <c r="G989" s="102">
        <f t="shared" si="91"/>
        <v>0</v>
      </c>
    </row>
    <row r="990" spans="1:7">
      <c r="A990" s="102">
        <v>984</v>
      </c>
      <c r="B990" s="102">
        <f t="shared" si="92"/>
        <v>0</v>
      </c>
      <c r="C990" s="102">
        <f t="shared" si="93"/>
        <v>0</v>
      </c>
      <c r="D990" s="102">
        <f t="shared" si="94"/>
        <v>0</v>
      </c>
      <c r="E990" s="102">
        <f t="shared" si="90"/>
        <v>0</v>
      </c>
      <c r="F990" s="102">
        <f t="shared" si="95"/>
        <v>0</v>
      </c>
      <c r="G990" s="102">
        <f t="shared" si="91"/>
        <v>0</v>
      </c>
    </row>
    <row r="991" spans="1:7">
      <c r="A991" s="102">
        <v>985</v>
      </c>
      <c r="B991" s="102">
        <f t="shared" si="92"/>
        <v>0</v>
      </c>
      <c r="C991" s="102">
        <f t="shared" si="93"/>
        <v>0</v>
      </c>
      <c r="D991" s="102">
        <f t="shared" si="94"/>
        <v>0</v>
      </c>
      <c r="E991" s="102">
        <f t="shared" si="90"/>
        <v>0</v>
      </c>
      <c r="F991" s="102">
        <f t="shared" si="95"/>
        <v>0</v>
      </c>
      <c r="G991" s="102">
        <f t="shared" si="91"/>
        <v>0</v>
      </c>
    </row>
    <row r="992" spans="1:7">
      <c r="A992" s="102">
        <v>986</v>
      </c>
      <c r="B992" s="102">
        <f t="shared" si="92"/>
        <v>0</v>
      </c>
      <c r="C992" s="102">
        <f t="shared" si="93"/>
        <v>0</v>
      </c>
      <c r="D992" s="102">
        <f t="shared" si="94"/>
        <v>0</v>
      </c>
      <c r="E992" s="102">
        <f t="shared" si="90"/>
        <v>0</v>
      </c>
      <c r="F992" s="102">
        <f t="shared" si="95"/>
        <v>0</v>
      </c>
      <c r="G992" s="102">
        <f t="shared" si="91"/>
        <v>0</v>
      </c>
    </row>
    <row r="993" spans="1:7">
      <c r="A993" s="102">
        <v>987</v>
      </c>
      <c r="B993" s="102">
        <f t="shared" si="92"/>
        <v>0</v>
      </c>
      <c r="C993" s="102">
        <f t="shared" si="93"/>
        <v>0</v>
      </c>
      <c r="D993" s="102">
        <f t="shared" si="94"/>
        <v>0</v>
      </c>
      <c r="E993" s="102">
        <f t="shared" si="90"/>
        <v>0</v>
      </c>
      <c r="F993" s="102">
        <f t="shared" si="95"/>
        <v>0</v>
      </c>
      <c r="G993" s="102">
        <f t="shared" si="91"/>
        <v>0</v>
      </c>
    </row>
    <row r="994" spans="1:7">
      <c r="A994" s="102">
        <v>988</v>
      </c>
      <c r="B994" s="102">
        <f t="shared" si="92"/>
        <v>0</v>
      </c>
      <c r="C994" s="102">
        <f t="shared" si="93"/>
        <v>0</v>
      </c>
      <c r="D994" s="102">
        <f t="shared" si="94"/>
        <v>0</v>
      </c>
      <c r="E994" s="102">
        <f t="shared" si="90"/>
        <v>0</v>
      </c>
      <c r="F994" s="102">
        <f t="shared" si="95"/>
        <v>0</v>
      </c>
      <c r="G994" s="102">
        <f t="shared" si="91"/>
        <v>0</v>
      </c>
    </row>
    <row r="995" spans="1:7">
      <c r="A995" s="102">
        <v>989</v>
      </c>
      <c r="B995" s="102">
        <f t="shared" si="92"/>
        <v>0</v>
      </c>
      <c r="C995" s="102">
        <f t="shared" si="93"/>
        <v>0</v>
      </c>
      <c r="D995" s="102">
        <f t="shared" si="94"/>
        <v>0</v>
      </c>
      <c r="E995" s="102">
        <f t="shared" si="90"/>
        <v>0</v>
      </c>
      <c r="F995" s="102">
        <f t="shared" si="95"/>
        <v>0</v>
      </c>
      <c r="G995" s="102">
        <f t="shared" si="91"/>
        <v>0</v>
      </c>
    </row>
    <row r="996" spans="1:7">
      <c r="A996" s="102">
        <v>990</v>
      </c>
      <c r="B996" s="102">
        <f t="shared" si="92"/>
        <v>0</v>
      </c>
      <c r="C996" s="102">
        <f t="shared" si="93"/>
        <v>0</v>
      </c>
      <c r="D996" s="102">
        <f t="shared" si="94"/>
        <v>0</v>
      </c>
      <c r="E996" s="102">
        <f t="shared" si="90"/>
        <v>0</v>
      </c>
      <c r="F996" s="102">
        <f t="shared" si="95"/>
        <v>0</v>
      </c>
      <c r="G996" s="102">
        <f t="shared" si="91"/>
        <v>0</v>
      </c>
    </row>
    <row r="997" spans="1:7">
      <c r="A997" s="102">
        <v>991</v>
      </c>
      <c r="B997" s="102">
        <f t="shared" si="92"/>
        <v>0</v>
      </c>
      <c r="C997" s="102">
        <f t="shared" si="93"/>
        <v>0</v>
      </c>
      <c r="D997" s="102">
        <f t="shared" si="94"/>
        <v>0</v>
      </c>
      <c r="E997" s="102">
        <f t="shared" si="90"/>
        <v>0</v>
      </c>
      <c r="F997" s="102">
        <f t="shared" si="95"/>
        <v>0</v>
      </c>
      <c r="G997" s="102">
        <f t="shared" si="91"/>
        <v>0</v>
      </c>
    </row>
    <row r="998" spans="1:7">
      <c r="A998" s="102">
        <v>992</v>
      </c>
      <c r="B998" s="102">
        <f t="shared" si="92"/>
        <v>0</v>
      </c>
      <c r="C998" s="102">
        <f t="shared" si="93"/>
        <v>0</v>
      </c>
      <c r="D998" s="102">
        <f t="shared" si="94"/>
        <v>0</v>
      </c>
      <c r="E998" s="102">
        <f t="shared" si="90"/>
        <v>0</v>
      </c>
      <c r="F998" s="102">
        <f t="shared" si="95"/>
        <v>0</v>
      </c>
      <c r="G998" s="102">
        <f t="shared" si="91"/>
        <v>0</v>
      </c>
    </row>
    <row r="999" spans="1:7">
      <c r="A999" s="102">
        <v>993</v>
      </c>
      <c r="B999" s="102">
        <f t="shared" si="92"/>
        <v>0</v>
      </c>
      <c r="C999" s="102">
        <f t="shared" si="93"/>
        <v>0</v>
      </c>
      <c r="D999" s="102">
        <f t="shared" si="94"/>
        <v>0</v>
      </c>
      <c r="E999" s="102">
        <f t="shared" si="90"/>
        <v>0</v>
      </c>
      <c r="F999" s="102">
        <f t="shared" si="95"/>
        <v>0</v>
      </c>
      <c r="G999" s="102">
        <f t="shared" si="91"/>
        <v>0</v>
      </c>
    </row>
    <row r="1000" spans="1:7">
      <c r="A1000" s="102">
        <v>994</v>
      </c>
      <c r="B1000" s="102">
        <f t="shared" si="92"/>
        <v>0</v>
      </c>
      <c r="C1000" s="102">
        <f t="shared" si="93"/>
        <v>0</v>
      </c>
      <c r="D1000" s="102">
        <f t="shared" si="94"/>
        <v>0</v>
      </c>
      <c r="E1000" s="102">
        <f t="shared" si="90"/>
        <v>0</v>
      </c>
      <c r="F1000" s="102">
        <f t="shared" si="95"/>
        <v>0</v>
      </c>
      <c r="G1000" s="102">
        <f t="shared" si="91"/>
        <v>0</v>
      </c>
    </row>
    <row r="1001" spans="1:7">
      <c r="A1001" s="102">
        <v>995</v>
      </c>
      <c r="B1001" s="102">
        <f t="shared" si="92"/>
        <v>0</v>
      </c>
      <c r="C1001" s="102">
        <f t="shared" si="93"/>
        <v>0</v>
      </c>
      <c r="D1001" s="102">
        <f t="shared" si="94"/>
        <v>0</v>
      </c>
      <c r="E1001" s="102">
        <f t="shared" si="90"/>
        <v>0</v>
      </c>
      <c r="F1001" s="102">
        <f t="shared" si="95"/>
        <v>0</v>
      </c>
      <c r="G1001" s="102">
        <f t="shared" si="91"/>
        <v>0</v>
      </c>
    </row>
    <row r="1002" spans="1:7">
      <c r="A1002" s="102">
        <v>996</v>
      </c>
      <c r="B1002" s="102">
        <f t="shared" si="92"/>
        <v>0</v>
      </c>
      <c r="C1002" s="102">
        <f t="shared" si="93"/>
        <v>0</v>
      </c>
      <c r="D1002" s="102">
        <f t="shared" si="94"/>
        <v>0</v>
      </c>
      <c r="E1002" s="102">
        <f t="shared" si="90"/>
        <v>0</v>
      </c>
      <c r="F1002" s="102">
        <f t="shared" si="95"/>
        <v>0</v>
      </c>
      <c r="G1002" s="102">
        <f t="shared" si="91"/>
        <v>0</v>
      </c>
    </row>
    <row r="1003" spans="1:7">
      <c r="A1003" s="102">
        <v>997</v>
      </c>
      <c r="B1003" s="102">
        <f t="shared" si="92"/>
        <v>0</v>
      </c>
      <c r="C1003" s="102">
        <f t="shared" si="93"/>
        <v>0</v>
      </c>
      <c r="D1003" s="102">
        <f t="shared" si="94"/>
        <v>0</v>
      </c>
      <c r="E1003" s="102">
        <f t="shared" si="90"/>
        <v>0</v>
      </c>
      <c r="F1003" s="102">
        <f t="shared" si="95"/>
        <v>0</v>
      </c>
      <c r="G1003" s="102">
        <f t="shared" si="91"/>
        <v>0</v>
      </c>
    </row>
    <row r="1004" spans="1:7">
      <c r="A1004" s="102">
        <v>998</v>
      </c>
      <c r="B1004" s="102">
        <f t="shared" si="92"/>
        <v>0</v>
      </c>
      <c r="C1004" s="102">
        <f t="shared" si="93"/>
        <v>0</v>
      </c>
      <c r="D1004" s="102">
        <f t="shared" si="94"/>
        <v>0</v>
      </c>
      <c r="E1004" s="102">
        <f t="shared" si="90"/>
        <v>0</v>
      </c>
      <c r="F1004" s="102">
        <f t="shared" si="95"/>
        <v>0</v>
      </c>
      <c r="G1004" s="102">
        <f t="shared" si="91"/>
        <v>0</v>
      </c>
    </row>
    <row r="1005" spans="1:7">
      <c r="A1005" s="102">
        <v>999</v>
      </c>
      <c r="B1005" s="102">
        <f t="shared" si="92"/>
        <v>0</v>
      </c>
      <c r="C1005" s="102">
        <f t="shared" si="93"/>
        <v>0</v>
      </c>
      <c r="D1005" s="102">
        <f t="shared" si="94"/>
        <v>0</v>
      </c>
      <c r="E1005" s="102">
        <f t="shared" si="90"/>
        <v>0</v>
      </c>
      <c r="F1005" s="102">
        <f t="shared" si="95"/>
        <v>0</v>
      </c>
      <c r="G1005" s="102">
        <f t="shared" si="91"/>
        <v>0</v>
      </c>
    </row>
    <row r="1006" spans="1:7">
      <c r="A1006" s="102">
        <v>1000</v>
      </c>
      <c r="B1006" s="102">
        <f t="shared" si="92"/>
        <v>0</v>
      </c>
      <c r="C1006" s="102">
        <f t="shared" si="93"/>
        <v>0</v>
      </c>
      <c r="D1006" s="102">
        <f t="shared" si="94"/>
        <v>0</v>
      </c>
      <c r="E1006" s="102">
        <f t="shared" si="90"/>
        <v>0</v>
      </c>
      <c r="F1006" s="102">
        <f t="shared" si="95"/>
        <v>0</v>
      </c>
      <c r="G1006" s="102">
        <f t="shared" si="91"/>
        <v>0</v>
      </c>
    </row>
  </sheetData>
  <pageMargins left="0.7" right="0.7" top="0.75" bottom="0.75" header="0.3" footer="0.3"/>
  <pageSetup paperSize="9" orientation="portrait" horizontalDpi="200" verticalDpi="200" r:id="rId1"/>
  <drawing r:id="rId2"/>
  <legacyDrawing r:id="rId3"/>
  <mc:AlternateContent xmlns:mc="http://schemas.openxmlformats.org/markup-compatibility/2006">
    <mc:Choice Requires="x14">
      <controls>
        <mc:AlternateContent xmlns:mc="http://schemas.openxmlformats.org/markup-compatibility/2006">
          <mc:Choice Requires="x14">
            <control shapeId="7169" r:id="rId4" name="Scroll Bar 1">
              <controlPr defaultSize="0" autoPict="0">
                <anchor moveWithCells="1">
                  <from>
                    <xdr:col>1</xdr:col>
                    <xdr:colOff>0</xdr:colOff>
                    <xdr:row>2</xdr:row>
                    <xdr:rowOff>0</xdr:rowOff>
                  </from>
                  <to>
                    <xdr:col>2</xdr:col>
                    <xdr:colOff>0</xdr:colOff>
                    <xdr:row>3</xdr:row>
                    <xdr:rowOff>0</xdr:rowOff>
                  </to>
                </anchor>
              </controlPr>
            </control>
          </mc:Choice>
        </mc:AlternateContent>
        <mc:AlternateContent xmlns:mc="http://schemas.openxmlformats.org/markup-compatibility/2006">
          <mc:Choice Requires="x14">
            <control shapeId="7170" r:id="rId5" name="Check Box 2">
              <controlPr defaultSize="0" autoFill="0" autoLine="0" autoPict="0" altText="">
                <anchor moveWithCells="1">
                  <from>
                    <xdr:col>2</xdr:col>
                    <xdr:colOff>0</xdr:colOff>
                    <xdr:row>3</xdr:row>
                    <xdr:rowOff>9525</xdr:rowOff>
                  </from>
                  <to>
                    <xdr:col>2</xdr:col>
                    <xdr:colOff>1676400</xdr:colOff>
                    <xdr:row>4</xdr:row>
                    <xdr:rowOff>9525</xdr:rowOff>
                  </to>
                </anchor>
              </controlPr>
            </control>
          </mc:Choice>
        </mc:AlternateContent>
        <mc:AlternateContent xmlns:mc="http://schemas.openxmlformats.org/markup-compatibility/2006">
          <mc:Choice Requires="x14">
            <control shapeId="7171" r:id="rId6" name="Check Box 3">
              <controlPr defaultSize="0" autoFill="0" autoLine="0" autoPict="0" altText="">
                <anchor moveWithCells="1">
                  <from>
                    <xdr:col>4</xdr:col>
                    <xdr:colOff>0</xdr:colOff>
                    <xdr:row>3</xdr:row>
                    <xdr:rowOff>9525</xdr:rowOff>
                  </from>
                  <to>
                    <xdr:col>4</xdr:col>
                    <xdr:colOff>1676400</xdr:colOff>
                    <xdr:row>4</xdr:row>
                    <xdr:rowOff>9525</xdr:rowOff>
                  </to>
                </anchor>
              </controlPr>
            </control>
          </mc:Choice>
        </mc:AlternateContent>
        <mc:AlternateContent xmlns:mc="http://schemas.openxmlformats.org/markup-compatibility/2006">
          <mc:Choice Requires="x14">
            <control shapeId="7172" r:id="rId7" name="Check Box 4">
              <controlPr defaultSize="0" autoFill="0" autoLine="0" autoPict="0" altText="">
                <anchor moveWithCells="1">
                  <from>
                    <xdr:col>6</xdr:col>
                    <xdr:colOff>0</xdr:colOff>
                    <xdr:row>3</xdr:row>
                    <xdr:rowOff>9525</xdr:rowOff>
                  </from>
                  <to>
                    <xdr:col>6</xdr:col>
                    <xdr:colOff>1676400</xdr:colOff>
                    <xdr:row>4</xdr:row>
                    <xdr:rowOff>9525</xdr:rowOff>
                  </to>
                </anchor>
              </controlPr>
            </control>
          </mc:Choice>
        </mc:AlternateContent>
        <mc:AlternateContent xmlns:mc="http://schemas.openxmlformats.org/markup-compatibility/2006">
          <mc:Choice Requires="x14">
            <control shapeId="7173" r:id="rId8" name="Scroll Bar 5">
              <controlPr defaultSize="0" autoPict="0">
                <anchor moveWithCells="1">
                  <from>
                    <xdr:col>3</xdr:col>
                    <xdr:colOff>0</xdr:colOff>
                    <xdr:row>2</xdr:row>
                    <xdr:rowOff>0</xdr:rowOff>
                  </from>
                  <to>
                    <xdr:col>4</xdr:col>
                    <xdr:colOff>0</xdr:colOff>
                    <xdr:row>3</xdr:row>
                    <xdr:rowOff>0</xdr:rowOff>
                  </to>
                </anchor>
              </controlPr>
            </control>
          </mc:Choice>
        </mc:AlternateContent>
        <mc:AlternateContent xmlns:mc="http://schemas.openxmlformats.org/markup-compatibility/2006">
          <mc:Choice Requires="x14">
            <control shapeId="7174" r:id="rId9" name="Check Box 6">
              <controlPr defaultSize="0" autoFill="0" autoLine="0" autoPict="0" altText="">
                <anchor moveWithCells="1">
                  <from>
                    <xdr:col>4</xdr:col>
                    <xdr:colOff>0</xdr:colOff>
                    <xdr:row>3</xdr:row>
                    <xdr:rowOff>9525</xdr:rowOff>
                  </from>
                  <to>
                    <xdr:col>4</xdr:col>
                    <xdr:colOff>1676400</xdr:colOff>
                    <xdr:row>4</xdr:row>
                    <xdr:rowOff>9525</xdr:rowOff>
                  </to>
                </anchor>
              </controlPr>
            </control>
          </mc:Choice>
        </mc:AlternateContent>
        <mc:AlternateContent xmlns:mc="http://schemas.openxmlformats.org/markup-compatibility/2006">
          <mc:Choice Requires="x14">
            <control shapeId="7175" r:id="rId10" name="Scroll Bar 7">
              <controlPr defaultSize="0" autoPict="0">
                <anchor moveWithCells="1">
                  <from>
                    <xdr:col>5</xdr:col>
                    <xdr:colOff>0</xdr:colOff>
                    <xdr:row>2</xdr:row>
                    <xdr:rowOff>0</xdr:rowOff>
                  </from>
                  <to>
                    <xdr:col>6</xdr:col>
                    <xdr:colOff>0</xdr:colOff>
                    <xdr:row>3</xdr:row>
                    <xdr:rowOff>0</xdr:rowOff>
                  </to>
                </anchor>
              </controlPr>
            </control>
          </mc:Choice>
        </mc:AlternateContent>
        <mc:AlternateContent xmlns:mc="http://schemas.openxmlformats.org/markup-compatibility/2006">
          <mc:Choice Requires="x14">
            <control shapeId="7176" r:id="rId11" name="Check Box 8">
              <controlPr defaultSize="0" autoFill="0" autoLine="0" autoPict="0" altText="">
                <anchor moveWithCells="1">
                  <from>
                    <xdr:col>6</xdr:col>
                    <xdr:colOff>0</xdr:colOff>
                    <xdr:row>3</xdr:row>
                    <xdr:rowOff>9525</xdr:rowOff>
                  </from>
                  <to>
                    <xdr:col>6</xdr:col>
                    <xdr:colOff>1676400</xdr:colOff>
                    <xdr:row>4</xdr:row>
                    <xdr:rowOff>9525</xdr:rowOff>
                  </to>
                </anchor>
              </controlPr>
            </control>
          </mc:Choice>
        </mc:AlternateContent>
        <mc:AlternateContent xmlns:mc="http://schemas.openxmlformats.org/markup-compatibility/2006">
          <mc:Choice Requires="x14">
            <control shapeId="7177" r:id="rId12" name="Check Box 9">
              <controlPr defaultSize="0" autoFill="0" autoLine="0" autoPict="0" altText="">
                <anchor moveWithCells="1">
                  <from>
                    <xdr:col>1</xdr:col>
                    <xdr:colOff>0</xdr:colOff>
                    <xdr:row>3</xdr:row>
                    <xdr:rowOff>0</xdr:rowOff>
                  </from>
                  <to>
                    <xdr:col>1</xdr:col>
                    <xdr:colOff>828675</xdr:colOff>
                    <xdr:row>4</xdr:row>
                    <xdr:rowOff>9525</xdr:rowOff>
                  </to>
                </anchor>
              </controlPr>
            </control>
          </mc:Choice>
        </mc:AlternateContent>
        <mc:AlternateContent xmlns:mc="http://schemas.openxmlformats.org/markup-compatibility/2006">
          <mc:Choice Requires="x14">
            <control shapeId="7178" r:id="rId13" name="Check Box 10">
              <controlPr defaultSize="0" autoFill="0" autoLine="0" autoPict="0" altText="">
                <anchor moveWithCells="1">
                  <from>
                    <xdr:col>3</xdr:col>
                    <xdr:colOff>0</xdr:colOff>
                    <xdr:row>3</xdr:row>
                    <xdr:rowOff>0</xdr:rowOff>
                  </from>
                  <to>
                    <xdr:col>3</xdr:col>
                    <xdr:colOff>781050</xdr:colOff>
                    <xdr:row>4</xdr:row>
                    <xdr:rowOff>9525</xdr:rowOff>
                  </to>
                </anchor>
              </controlPr>
            </control>
          </mc:Choice>
        </mc:AlternateContent>
        <mc:AlternateContent xmlns:mc="http://schemas.openxmlformats.org/markup-compatibility/2006">
          <mc:Choice Requires="x14">
            <control shapeId="7179" r:id="rId14" name="Check Box 11">
              <controlPr defaultSize="0" autoFill="0" autoLine="0" autoPict="0" altText="">
                <anchor moveWithCells="1">
                  <from>
                    <xdr:col>5</xdr:col>
                    <xdr:colOff>0</xdr:colOff>
                    <xdr:row>3</xdr:row>
                    <xdr:rowOff>0</xdr:rowOff>
                  </from>
                  <to>
                    <xdr:col>5</xdr:col>
                    <xdr:colOff>828675</xdr:colOff>
                    <xdr:row>4</xdr:row>
                    <xdr:rowOff>0</xdr:rowOff>
                  </to>
                </anchor>
              </controlPr>
            </control>
          </mc:Choice>
        </mc:AlternateContent>
        <mc:AlternateContent xmlns:mc="http://schemas.openxmlformats.org/markup-compatibility/2006">
          <mc:Choice Requires="x14">
            <control shapeId="7180" r:id="rId15" name="Check Box 12">
              <controlPr defaultSize="0" autoFill="0" autoLine="0" autoPict="0" altText="">
                <anchor moveWithCells="1">
                  <from>
                    <xdr:col>1</xdr:col>
                    <xdr:colOff>0</xdr:colOff>
                    <xdr:row>3</xdr:row>
                    <xdr:rowOff>0</xdr:rowOff>
                  </from>
                  <to>
                    <xdr:col>1</xdr:col>
                    <xdr:colOff>828675</xdr:colOff>
                    <xdr:row>4</xdr:row>
                    <xdr:rowOff>0</xdr:rowOff>
                  </to>
                </anchor>
              </controlPr>
            </control>
          </mc:Choice>
        </mc:AlternateContent>
        <mc:AlternateContent xmlns:mc="http://schemas.openxmlformats.org/markup-compatibility/2006">
          <mc:Choice Requires="x14">
            <control shapeId="7181" r:id="rId16" name="Check Box 13">
              <controlPr defaultSize="0" autoFill="0" autoLine="0" autoPict="0" altText="">
                <anchor moveWithCells="1">
                  <from>
                    <xdr:col>2</xdr:col>
                    <xdr:colOff>0</xdr:colOff>
                    <xdr:row>3</xdr:row>
                    <xdr:rowOff>0</xdr:rowOff>
                  </from>
                  <to>
                    <xdr:col>3</xdr:col>
                    <xdr:colOff>0</xdr:colOff>
                    <xdr:row>4</xdr:row>
                    <xdr:rowOff>0</xdr:rowOff>
                  </to>
                </anchor>
              </controlPr>
            </control>
          </mc:Choice>
        </mc:AlternateContent>
        <mc:AlternateContent xmlns:mc="http://schemas.openxmlformats.org/markup-compatibility/2006">
          <mc:Choice Requires="x14">
            <control shapeId="7182" r:id="rId17" name="Check Box 14">
              <controlPr defaultSize="0" autoFill="0" autoLine="0" autoPict="0" altText="">
                <anchor moveWithCells="1">
                  <from>
                    <xdr:col>3</xdr:col>
                    <xdr:colOff>0</xdr:colOff>
                    <xdr:row>3</xdr:row>
                    <xdr:rowOff>0</xdr:rowOff>
                  </from>
                  <to>
                    <xdr:col>3</xdr:col>
                    <xdr:colOff>781050</xdr:colOff>
                    <xdr:row>4</xdr:row>
                    <xdr:rowOff>0</xdr:rowOff>
                  </to>
                </anchor>
              </controlPr>
            </control>
          </mc:Choice>
        </mc:AlternateContent>
        <mc:AlternateContent xmlns:mc="http://schemas.openxmlformats.org/markup-compatibility/2006">
          <mc:Choice Requires="x14">
            <control shapeId="7183" r:id="rId18" name="Check Box 15">
              <controlPr defaultSize="0" autoFill="0" autoLine="0" autoPict="0" altText="">
                <anchor moveWithCells="1">
                  <from>
                    <xdr:col>4</xdr:col>
                    <xdr:colOff>0</xdr:colOff>
                    <xdr:row>3</xdr:row>
                    <xdr:rowOff>0</xdr:rowOff>
                  </from>
                  <to>
                    <xdr:col>5</xdr:col>
                    <xdr:colOff>0</xdr:colOff>
                    <xdr:row>4</xdr:row>
                    <xdr:rowOff>0</xdr:rowOff>
                  </to>
                </anchor>
              </controlPr>
            </control>
          </mc:Choice>
        </mc:AlternateContent>
        <mc:AlternateContent xmlns:mc="http://schemas.openxmlformats.org/markup-compatibility/2006">
          <mc:Choice Requires="x14">
            <control shapeId="7184" r:id="rId19" name="Check Box 16">
              <controlPr defaultSize="0" autoFill="0" autoLine="0" autoPict="0" altText="">
                <anchor moveWithCells="1">
                  <from>
                    <xdr:col>6</xdr:col>
                    <xdr:colOff>0</xdr:colOff>
                    <xdr:row>3</xdr:row>
                    <xdr:rowOff>0</xdr:rowOff>
                  </from>
                  <to>
                    <xdr:col>7</xdr:col>
                    <xdr:colOff>0</xdr:colOff>
                    <xdr:row>4</xdr:row>
                    <xdr:rowOff>0</xdr:rowOff>
                  </to>
                </anchor>
              </controlPr>
            </control>
          </mc:Choice>
        </mc:AlternateContent>
        <mc:AlternateContent xmlns:mc="http://schemas.openxmlformats.org/markup-compatibility/2006">
          <mc:Choice Requires="x14">
            <control shapeId="7185" r:id="rId20" name="Check Box 17">
              <controlPr defaultSize="0" autoFill="0" autoLine="0" autoPict="0" altText="">
                <anchor moveWithCells="1">
                  <from>
                    <xdr:col>2</xdr:col>
                    <xdr:colOff>0</xdr:colOff>
                    <xdr:row>3</xdr:row>
                    <xdr:rowOff>9525</xdr:rowOff>
                  </from>
                  <to>
                    <xdr:col>2</xdr:col>
                    <xdr:colOff>1676400</xdr:colOff>
                    <xdr:row>4</xdr:row>
                    <xdr:rowOff>9525</xdr:rowOff>
                  </to>
                </anchor>
              </controlPr>
            </control>
          </mc:Choice>
        </mc:AlternateContent>
        <mc:AlternateContent xmlns:mc="http://schemas.openxmlformats.org/markup-compatibility/2006">
          <mc:Choice Requires="x14">
            <control shapeId="7186" r:id="rId21" name="Check Box 18">
              <controlPr defaultSize="0" autoFill="0" autoLine="0" autoPict="0" altText="">
                <anchor moveWithCells="1">
                  <from>
                    <xdr:col>2</xdr:col>
                    <xdr:colOff>0</xdr:colOff>
                    <xdr:row>3</xdr:row>
                    <xdr:rowOff>9525</xdr:rowOff>
                  </from>
                  <to>
                    <xdr:col>2</xdr:col>
                    <xdr:colOff>1676400</xdr:colOff>
                    <xdr:row>4</xdr:row>
                    <xdr:rowOff>9525</xdr:rowOff>
                  </to>
                </anchor>
              </controlPr>
            </control>
          </mc:Choice>
        </mc:AlternateContent>
        <mc:AlternateContent xmlns:mc="http://schemas.openxmlformats.org/markup-compatibility/2006">
          <mc:Choice Requires="x14">
            <control shapeId="7187" r:id="rId22" name="Check Box 19">
              <controlPr defaultSize="0" autoFill="0" autoLine="0" autoPict="0" altText="">
                <anchor moveWithCells="1">
                  <from>
                    <xdr:col>2</xdr:col>
                    <xdr:colOff>0</xdr:colOff>
                    <xdr:row>3</xdr:row>
                    <xdr:rowOff>9525</xdr:rowOff>
                  </from>
                  <to>
                    <xdr:col>2</xdr:col>
                    <xdr:colOff>1676400</xdr:colOff>
                    <xdr:row>4</xdr:row>
                    <xdr:rowOff>9525</xdr:rowOff>
                  </to>
                </anchor>
              </controlPr>
            </control>
          </mc:Choice>
        </mc:AlternateContent>
        <mc:AlternateContent xmlns:mc="http://schemas.openxmlformats.org/markup-compatibility/2006">
          <mc:Choice Requires="x14">
            <control shapeId="7188" r:id="rId23" name="Check Box 20">
              <controlPr defaultSize="0" autoFill="0" autoLine="0" autoPict="0" altText="">
                <anchor moveWithCells="1">
                  <from>
                    <xdr:col>2</xdr:col>
                    <xdr:colOff>0</xdr:colOff>
                    <xdr:row>3</xdr:row>
                    <xdr:rowOff>9525</xdr:rowOff>
                  </from>
                  <to>
                    <xdr:col>2</xdr:col>
                    <xdr:colOff>1676400</xdr:colOff>
                    <xdr:row>4</xdr:row>
                    <xdr:rowOff>9525</xdr:rowOff>
                  </to>
                </anchor>
              </controlPr>
            </control>
          </mc:Choice>
        </mc:AlternateContent>
        <mc:AlternateContent xmlns:mc="http://schemas.openxmlformats.org/markup-compatibility/2006">
          <mc:Choice Requires="x14">
            <control shapeId="7189" r:id="rId24" name="Check Box 21">
              <controlPr defaultSize="0" autoFill="0" autoLine="0" autoPict="0" altText="">
                <anchor moveWithCells="1">
                  <from>
                    <xdr:col>2</xdr:col>
                    <xdr:colOff>0</xdr:colOff>
                    <xdr:row>3</xdr:row>
                    <xdr:rowOff>9525</xdr:rowOff>
                  </from>
                  <to>
                    <xdr:col>2</xdr:col>
                    <xdr:colOff>1676400</xdr:colOff>
                    <xdr:row>4</xdr:row>
                    <xdr:rowOff>9525</xdr:rowOff>
                  </to>
                </anchor>
              </controlPr>
            </control>
          </mc:Choice>
        </mc:AlternateContent>
        <mc:AlternateContent xmlns:mc="http://schemas.openxmlformats.org/markup-compatibility/2006">
          <mc:Choice Requires="x14">
            <control shapeId="7190" r:id="rId25" name="Check Box 22">
              <controlPr defaultSize="0" autoFill="0" autoLine="0" autoPict="0" altText="">
                <anchor moveWithCells="1">
                  <from>
                    <xdr:col>2</xdr:col>
                    <xdr:colOff>0</xdr:colOff>
                    <xdr:row>3</xdr:row>
                    <xdr:rowOff>9525</xdr:rowOff>
                  </from>
                  <to>
                    <xdr:col>2</xdr:col>
                    <xdr:colOff>1676400</xdr:colOff>
                    <xdr:row>4</xdr:row>
                    <xdr:rowOff>9525</xdr:rowOff>
                  </to>
                </anchor>
              </controlPr>
            </control>
          </mc:Choice>
        </mc:AlternateContent>
        <mc:AlternateContent xmlns:mc="http://schemas.openxmlformats.org/markup-compatibility/2006">
          <mc:Choice Requires="x14">
            <control shapeId="7191" r:id="rId26" name="Check Box 23">
              <controlPr defaultSize="0" autoFill="0" autoLine="0" autoPict="0" altText="">
                <anchor moveWithCells="1">
                  <from>
                    <xdr:col>4</xdr:col>
                    <xdr:colOff>0</xdr:colOff>
                    <xdr:row>3</xdr:row>
                    <xdr:rowOff>9525</xdr:rowOff>
                  </from>
                  <to>
                    <xdr:col>4</xdr:col>
                    <xdr:colOff>1676400</xdr:colOff>
                    <xdr:row>4</xdr:row>
                    <xdr:rowOff>9525</xdr:rowOff>
                  </to>
                </anchor>
              </controlPr>
            </control>
          </mc:Choice>
        </mc:AlternateContent>
        <mc:AlternateContent xmlns:mc="http://schemas.openxmlformats.org/markup-compatibility/2006">
          <mc:Choice Requires="x14">
            <control shapeId="7192" r:id="rId27" name="Check Box 24">
              <controlPr defaultSize="0" autoFill="0" autoLine="0" autoPict="0" altText="">
                <anchor moveWithCells="1">
                  <from>
                    <xdr:col>4</xdr:col>
                    <xdr:colOff>0</xdr:colOff>
                    <xdr:row>3</xdr:row>
                    <xdr:rowOff>9525</xdr:rowOff>
                  </from>
                  <to>
                    <xdr:col>4</xdr:col>
                    <xdr:colOff>1676400</xdr:colOff>
                    <xdr:row>4</xdr:row>
                    <xdr:rowOff>9525</xdr:rowOff>
                  </to>
                </anchor>
              </controlPr>
            </control>
          </mc:Choice>
        </mc:AlternateContent>
        <mc:AlternateContent xmlns:mc="http://schemas.openxmlformats.org/markup-compatibility/2006">
          <mc:Choice Requires="x14">
            <control shapeId="7193" r:id="rId28" name="Check Box 25">
              <controlPr defaultSize="0" autoFill="0" autoLine="0" autoPict="0" altText="">
                <anchor moveWithCells="1">
                  <from>
                    <xdr:col>4</xdr:col>
                    <xdr:colOff>0</xdr:colOff>
                    <xdr:row>3</xdr:row>
                    <xdr:rowOff>9525</xdr:rowOff>
                  </from>
                  <to>
                    <xdr:col>4</xdr:col>
                    <xdr:colOff>1676400</xdr:colOff>
                    <xdr:row>4</xdr:row>
                    <xdr:rowOff>9525</xdr:rowOff>
                  </to>
                </anchor>
              </controlPr>
            </control>
          </mc:Choice>
        </mc:AlternateContent>
        <mc:AlternateContent xmlns:mc="http://schemas.openxmlformats.org/markup-compatibility/2006">
          <mc:Choice Requires="x14">
            <control shapeId="7194" r:id="rId29" name="Check Box 26">
              <controlPr defaultSize="0" autoFill="0" autoLine="0" autoPict="0" altText="">
                <anchor moveWithCells="1">
                  <from>
                    <xdr:col>4</xdr:col>
                    <xdr:colOff>0</xdr:colOff>
                    <xdr:row>3</xdr:row>
                    <xdr:rowOff>9525</xdr:rowOff>
                  </from>
                  <to>
                    <xdr:col>4</xdr:col>
                    <xdr:colOff>1676400</xdr:colOff>
                    <xdr:row>4</xdr:row>
                    <xdr:rowOff>9525</xdr:rowOff>
                  </to>
                </anchor>
              </controlPr>
            </control>
          </mc:Choice>
        </mc:AlternateContent>
        <mc:AlternateContent xmlns:mc="http://schemas.openxmlformats.org/markup-compatibility/2006">
          <mc:Choice Requires="x14">
            <control shapeId="7195" r:id="rId30" name="Check Box 27">
              <controlPr defaultSize="0" autoFill="0" autoLine="0" autoPict="0" altText="">
                <anchor moveWithCells="1">
                  <from>
                    <xdr:col>4</xdr:col>
                    <xdr:colOff>0</xdr:colOff>
                    <xdr:row>3</xdr:row>
                    <xdr:rowOff>9525</xdr:rowOff>
                  </from>
                  <to>
                    <xdr:col>4</xdr:col>
                    <xdr:colOff>1676400</xdr:colOff>
                    <xdr:row>4</xdr:row>
                    <xdr:rowOff>9525</xdr:rowOff>
                  </to>
                </anchor>
              </controlPr>
            </control>
          </mc:Choice>
        </mc:AlternateContent>
        <mc:AlternateContent xmlns:mc="http://schemas.openxmlformats.org/markup-compatibility/2006">
          <mc:Choice Requires="x14">
            <control shapeId="7196" r:id="rId31" name="Check Box 28">
              <controlPr defaultSize="0" autoFill="0" autoLine="0" autoPict="0" altText="">
                <anchor moveWithCells="1">
                  <from>
                    <xdr:col>4</xdr:col>
                    <xdr:colOff>0</xdr:colOff>
                    <xdr:row>3</xdr:row>
                    <xdr:rowOff>9525</xdr:rowOff>
                  </from>
                  <to>
                    <xdr:col>4</xdr:col>
                    <xdr:colOff>1676400</xdr:colOff>
                    <xdr:row>4</xdr:row>
                    <xdr:rowOff>9525</xdr:rowOff>
                  </to>
                </anchor>
              </controlPr>
            </control>
          </mc:Choice>
        </mc:AlternateContent>
        <mc:AlternateContent xmlns:mc="http://schemas.openxmlformats.org/markup-compatibility/2006">
          <mc:Choice Requires="x14">
            <control shapeId="7197" r:id="rId32" name="Check Box 29">
              <controlPr defaultSize="0" autoFill="0" autoLine="0" autoPict="0" altText="">
                <anchor moveWithCells="1">
                  <from>
                    <xdr:col>4</xdr:col>
                    <xdr:colOff>0</xdr:colOff>
                    <xdr:row>3</xdr:row>
                    <xdr:rowOff>9525</xdr:rowOff>
                  </from>
                  <to>
                    <xdr:col>4</xdr:col>
                    <xdr:colOff>1676400</xdr:colOff>
                    <xdr:row>4</xdr:row>
                    <xdr:rowOff>9525</xdr:rowOff>
                  </to>
                </anchor>
              </controlPr>
            </control>
          </mc:Choice>
        </mc:AlternateContent>
        <mc:AlternateContent xmlns:mc="http://schemas.openxmlformats.org/markup-compatibility/2006">
          <mc:Choice Requires="x14">
            <control shapeId="7198" r:id="rId33" name="Check Box 30">
              <controlPr defaultSize="0" autoFill="0" autoLine="0" autoPict="0" altText="">
                <anchor moveWithCells="1">
                  <from>
                    <xdr:col>6</xdr:col>
                    <xdr:colOff>0</xdr:colOff>
                    <xdr:row>3</xdr:row>
                    <xdr:rowOff>9525</xdr:rowOff>
                  </from>
                  <to>
                    <xdr:col>6</xdr:col>
                    <xdr:colOff>1676400</xdr:colOff>
                    <xdr:row>4</xdr:row>
                    <xdr:rowOff>9525</xdr:rowOff>
                  </to>
                </anchor>
              </controlPr>
            </control>
          </mc:Choice>
        </mc:AlternateContent>
        <mc:AlternateContent xmlns:mc="http://schemas.openxmlformats.org/markup-compatibility/2006">
          <mc:Choice Requires="x14">
            <control shapeId="7199" r:id="rId34" name="Check Box 31">
              <controlPr defaultSize="0" autoFill="0" autoLine="0" autoPict="0" altText="">
                <anchor moveWithCells="1">
                  <from>
                    <xdr:col>6</xdr:col>
                    <xdr:colOff>0</xdr:colOff>
                    <xdr:row>3</xdr:row>
                    <xdr:rowOff>9525</xdr:rowOff>
                  </from>
                  <to>
                    <xdr:col>6</xdr:col>
                    <xdr:colOff>1676400</xdr:colOff>
                    <xdr:row>4</xdr:row>
                    <xdr:rowOff>9525</xdr:rowOff>
                  </to>
                </anchor>
              </controlPr>
            </control>
          </mc:Choice>
        </mc:AlternateContent>
        <mc:AlternateContent xmlns:mc="http://schemas.openxmlformats.org/markup-compatibility/2006">
          <mc:Choice Requires="x14">
            <control shapeId="7200" r:id="rId35" name="Check Box 32">
              <controlPr defaultSize="0" autoFill="0" autoLine="0" autoPict="0" altText="">
                <anchor moveWithCells="1">
                  <from>
                    <xdr:col>6</xdr:col>
                    <xdr:colOff>0</xdr:colOff>
                    <xdr:row>3</xdr:row>
                    <xdr:rowOff>9525</xdr:rowOff>
                  </from>
                  <to>
                    <xdr:col>6</xdr:col>
                    <xdr:colOff>1676400</xdr:colOff>
                    <xdr:row>4</xdr:row>
                    <xdr:rowOff>9525</xdr:rowOff>
                  </to>
                </anchor>
              </controlPr>
            </control>
          </mc:Choice>
        </mc:AlternateContent>
        <mc:AlternateContent xmlns:mc="http://schemas.openxmlformats.org/markup-compatibility/2006">
          <mc:Choice Requires="x14">
            <control shapeId="7201" r:id="rId36" name="Check Box 33">
              <controlPr defaultSize="0" autoFill="0" autoLine="0" autoPict="0" altText="">
                <anchor moveWithCells="1">
                  <from>
                    <xdr:col>6</xdr:col>
                    <xdr:colOff>0</xdr:colOff>
                    <xdr:row>3</xdr:row>
                    <xdr:rowOff>9525</xdr:rowOff>
                  </from>
                  <to>
                    <xdr:col>6</xdr:col>
                    <xdr:colOff>1676400</xdr:colOff>
                    <xdr:row>4</xdr:row>
                    <xdr:rowOff>9525</xdr:rowOff>
                  </to>
                </anchor>
              </controlPr>
            </control>
          </mc:Choice>
        </mc:AlternateContent>
        <mc:AlternateContent xmlns:mc="http://schemas.openxmlformats.org/markup-compatibility/2006">
          <mc:Choice Requires="x14">
            <control shapeId="7202" r:id="rId37" name="Check Box 34">
              <controlPr defaultSize="0" autoFill="0" autoLine="0" autoPict="0" altText="">
                <anchor moveWithCells="1">
                  <from>
                    <xdr:col>6</xdr:col>
                    <xdr:colOff>0</xdr:colOff>
                    <xdr:row>3</xdr:row>
                    <xdr:rowOff>9525</xdr:rowOff>
                  </from>
                  <to>
                    <xdr:col>6</xdr:col>
                    <xdr:colOff>1676400</xdr:colOff>
                    <xdr:row>4</xdr:row>
                    <xdr:rowOff>9525</xdr:rowOff>
                  </to>
                </anchor>
              </controlPr>
            </control>
          </mc:Choice>
        </mc:AlternateContent>
        <mc:AlternateContent xmlns:mc="http://schemas.openxmlformats.org/markup-compatibility/2006">
          <mc:Choice Requires="x14">
            <control shapeId="7203" r:id="rId38" name="Check Box 35">
              <controlPr defaultSize="0" autoFill="0" autoLine="0" autoPict="0" altText="">
                <anchor moveWithCells="1">
                  <from>
                    <xdr:col>6</xdr:col>
                    <xdr:colOff>0</xdr:colOff>
                    <xdr:row>3</xdr:row>
                    <xdr:rowOff>9525</xdr:rowOff>
                  </from>
                  <to>
                    <xdr:col>6</xdr:col>
                    <xdr:colOff>1676400</xdr:colOff>
                    <xdr:row>4</xdr:row>
                    <xdr:rowOff>9525</xdr:rowOff>
                  </to>
                </anchor>
              </controlPr>
            </control>
          </mc:Choice>
        </mc:AlternateContent>
        <mc:AlternateContent xmlns:mc="http://schemas.openxmlformats.org/markup-compatibility/2006">
          <mc:Choice Requires="x14">
            <control shapeId="7204" r:id="rId39" name="Check Box 36">
              <controlPr defaultSize="0" autoFill="0" autoLine="0" autoPict="0" altText="">
                <anchor moveWithCells="1">
                  <from>
                    <xdr:col>6</xdr:col>
                    <xdr:colOff>0</xdr:colOff>
                    <xdr:row>3</xdr:row>
                    <xdr:rowOff>9525</xdr:rowOff>
                  </from>
                  <to>
                    <xdr:col>6</xdr:col>
                    <xdr:colOff>1676400</xdr:colOff>
                    <xdr:row>4</xdr:row>
                    <xdr:rowOff>9525</xdr:rowOff>
                  </to>
                </anchor>
              </controlPr>
            </control>
          </mc:Choice>
        </mc:AlternateContent>
        <mc:AlternateContent xmlns:mc="http://schemas.openxmlformats.org/markup-compatibility/2006">
          <mc:Choice Requires="x14">
            <control shapeId="7205" r:id="rId40" name="Check Box 37">
              <controlPr defaultSize="0" autoFill="0" autoLine="0" autoPict="0" altText="">
                <anchor moveWithCells="1">
                  <from>
                    <xdr:col>6</xdr:col>
                    <xdr:colOff>0</xdr:colOff>
                    <xdr:row>3</xdr:row>
                    <xdr:rowOff>9525</xdr:rowOff>
                  </from>
                  <to>
                    <xdr:col>6</xdr:col>
                    <xdr:colOff>1676400</xdr:colOff>
                    <xdr:row>4</xdr:row>
                    <xdr:rowOff>9525</xdr:rowOff>
                  </to>
                </anchor>
              </controlPr>
            </control>
          </mc:Choice>
        </mc:AlternateContent>
        <mc:AlternateContent xmlns:mc="http://schemas.openxmlformats.org/markup-compatibility/2006">
          <mc:Choice Requires="x14">
            <control shapeId="7206" r:id="rId41" name="Check Box 38">
              <controlPr defaultSize="0" autoFill="0" autoLine="0" autoPict="0" altText="">
                <anchor moveWithCells="1">
                  <from>
                    <xdr:col>6</xdr:col>
                    <xdr:colOff>0</xdr:colOff>
                    <xdr:row>3</xdr:row>
                    <xdr:rowOff>9525</xdr:rowOff>
                  </from>
                  <to>
                    <xdr:col>6</xdr:col>
                    <xdr:colOff>1676400</xdr:colOff>
                    <xdr:row>4</xdr:row>
                    <xdr:rowOff>9525</xdr:rowOff>
                  </to>
                </anchor>
              </controlPr>
            </control>
          </mc:Choice>
        </mc:AlternateContent>
        <mc:AlternateContent xmlns:mc="http://schemas.openxmlformats.org/markup-compatibility/2006">
          <mc:Choice Requires="x14">
            <control shapeId="7207" r:id="rId42" name="Scroll Bar 39">
              <controlPr defaultSize="0" autoPict="0">
                <anchor moveWithCells="1">
                  <from>
                    <xdr:col>0</xdr:col>
                    <xdr:colOff>0</xdr:colOff>
                    <xdr:row>1</xdr:row>
                    <xdr:rowOff>0</xdr:rowOff>
                  </from>
                  <to>
                    <xdr:col>1</xdr:col>
                    <xdr:colOff>0</xdr:colOff>
                    <xdr:row>2</xdr:row>
                    <xdr:rowOff>0</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BCF749-91E1-46AE-B8EF-5F2E9C9AEE65}">
  <sheetPr codeName="Sheet19"/>
  <dimension ref="A1:G110"/>
  <sheetViews>
    <sheetView workbookViewId="0"/>
  </sheetViews>
  <sheetFormatPr defaultColWidth="9.140625" defaultRowHeight="12.75"/>
  <cols>
    <col min="1" max="1" width="10.5703125" style="102" customWidth="1"/>
    <col min="2" max="4" width="25.5703125" style="102" bestFit="1" customWidth="1"/>
    <col min="5" max="5" width="6.42578125" style="102" customWidth="1"/>
    <col min="6" max="6" width="12.42578125" style="102" bestFit="1" customWidth="1"/>
    <col min="7" max="7" width="25.5703125" style="102" bestFit="1" customWidth="1"/>
    <col min="8" max="16384" width="9.140625" style="102"/>
  </cols>
  <sheetData>
    <row r="1" spans="1:7">
      <c r="B1" s="102" t="str">
        <f>"X₁ ~ N(µ₁, σ²)"</f>
        <v>X₁ ~ N(µ₁, σ²)</v>
      </c>
      <c r="C1" s="102" t="str">
        <f>"X₂ ~ N(µ₂, σ²)"</f>
        <v>X₂ ~ N(µ₂, σ²)</v>
      </c>
      <c r="D1" s="102" t="str">
        <f>"X₃ ~ N(µ₃, σ²)"</f>
        <v>X₃ ~ N(µ₃, σ²)</v>
      </c>
    </row>
    <row r="2" spans="1:7">
      <c r="B2" s="102" t="str">
        <f>"µ₁ = "&amp;B$3</f>
        <v>µ₁ = 4</v>
      </c>
      <c r="C2" s="102" t="str">
        <f>"µ₂ = "&amp;C$3</f>
        <v>µ₂ = 11</v>
      </c>
      <c r="D2" s="102" t="str">
        <f>"µ₃ = "&amp;D$3</f>
        <v>µ₃ = 20</v>
      </c>
    </row>
    <row r="3" spans="1:7">
      <c r="B3" s="103">
        <v>4</v>
      </c>
      <c r="C3" s="103">
        <v>11</v>
      </c>
      <c r="D3" s="103">
        <v>20</v>
      </c>
    </row>
    <row r="4" spans="1:7">
      <c r="A4" s="103">
        <v>9</v>
      </c>
      <c r="B4" s="102" t="str">
        <f>"σ² = "&amp;$A$4</f>
        <v>σ² = 9</v>
      </c>
      <c r="C4" s="102" t="str">
        <f>"σ² = "&amp;$A$4</f>
        <v>σ² = 9</v>
      </c>
      <c r="D4" s="102" t="str">
        <f>"σ² = "&amp;$A$4</f>
        <v>σ² = 9</v>
      </c>
    </row>
    <row r="5" spans="1:7">
      <c r="A5" s="103">
        <v>9</v>
      </c>
      <c r="B5" s="102" t="str">
        <f>"n ="&amp;$A$5</f>
        <v>n =9</v>
      </c>
      <c r="C5" s="102" t="str">
        <f t="shared" ref="C5:D5" si="0">"n ="&amp;$A$5</f>
        <v>n =9</v>
      </c>
      <c r="D5" s="102" t="str">
        <f t="shared" si="0"/>
        <v>n =9</v>
      </c>
      <c r="G5" s="107"/>
    </row>
    <row r="6" spans="1:7">
      <c r="A6" s="103">
        <v>79</v>
      </c>
      <c r="B6" s="102" t="s">
        <v>4174</v>
      </c>
      <c r="C6" s="102" t="s">
        <v>4175</v>
      </c>
      <c r="D6" s="102" t="s">
        <v>4176</v>
      </c>
    </row>
    <row r="7" spans="1:7">
      <c r="A7" s="103">
        <v>25</v>
      </c>
      <c r="B7" s="105" t="b">
        <v>1</v>
      </c>
      <c r="C7" s="105" t="b">
        <v>1</v>
      </c>
      <c r="D7" s="105" t="b">
        <v>1</v>
      </c>
      <c r="E7" s="104"/>
      <c r="F7" s="104"/>
    </row>
    <row r="8" spans="1:7">
      <c r="A8" s="102" t="s">
        <v>4177</v>
      </c>
      <c r="B8" s="108">
        <v>0</v>
      </c>
      <c r="C8" s="108">
        <v>0</v>
      </c>
      <c r="D8" s="108">
        <v>0</v>
      </c>
    </row>
    <row r="9" spans="1:7">
      <c r="A9" s="102" t="s">
        <v>4172</v>
      </c>
      <c r="B9" s="102">
        <f>IF(B$7,1/SQRTPI(2)/SQRT($A$4/$A$5),#N/A)</f>
        <v>0.3989422804014327</v>
      </c>
      <c r="C9" s="102">
        <f>IF(C$7,1/SQRTPI(2)/SQRT($A$4/$A$5),#N/A)</f>
        <v>0.3989422804014327</v>
      </c>
      <c r="D9" s="102">
        <f>IF(D$7,1/SQRTPI(2)/SQRT($A$4/$A$5),#N/A)</f>
        <v>0.3989422804014327</v>
      </c>
    </row>
    <row r="10" spans="1:7">
      <c r="A10" s="102">
        <f>$A$6-100+(ROW()-10)*(MAX($A$7,$A$6-100)-MIN($A$6-100,$A$7))/100</f>
        <v>-21</v>
      </c>
      <c r="B10" s="102">
        <f t="shared" ref="B10:D29" si="1">IF(B$7,NORMDIST($A10,B$3,SQRT($A$4/$A$5),FALSE),#N/A)</f>
        <v>7.6539297364193932E-137</v>
      </c>
      <c r="C10" s="102">
        <f t="shared" si="1"/>
        <v>1.7463662567587768E-223</v>
      </c>
      <c r="D10" s="102">
        <f t="shared" si="1"/>
        <v>0</v>
      </c>
    </row>
    <row r="11" spans="1:7">
      <c r="A11" s="102">
        <f t="shared" ref="A11:A74" si="2">$A$6-100+(ROW()-10)*(MAX($A$7,$A$6-100)-MIN($A$6-100,$A$7))/100</f>
        <v>-20.54</v>
      </c>
      <c r="B11" s="102">
        <f t="shared" si="1"/>
        <v>6.7970843080970344E-132</v>
      </c>
      <c r="C11" s="102">
        <f t="shared" si="1"/>
        <v>3.8815192897043579E-217</v>
      </c>
      <c r="D11" s="102">
        <f t="shared" si="1"/>
        <v>0</v>
      </c>
    </row>
    <row r="12" spans="1:7">
      <c r="A12" s="102">
        <f t="shared" si="2"/>
        <v>-20.079999999999998</v>
      </c>
      <c r="B12" s="102">
        <f t="shared" si="1"/>
        <v>4.8849950736970323E-127</v>
      </c>
      <c r="C12" s="102">
        <f t="shared" si="1"/>
        <v>6.9818651080588376E-211</v>
      </c>
      <c r="D12" s="102">
        <f t="shared" si="1"/>
        <v>0</v>
      </c>
    </row>
    <row r="13" spans="1:7">
      <c r="A13" s="102">
        <f t="shared" si="2"/>
        <v>-19.62</v>
      </c>
      <c r="B13" s="102">
        <f t="shared" si="1"/>
        <v>2.8412463515085531E-122</v>
      </c>
      <c r="C13" s="102">
        <f t="shared" si="1"/>
        <v>1.0163527030451404E-204</v>
      </c>
      <c r="D13" s="102">
        <f t="shared" si="1"/>
        <v>0</v>
      </c>
    </row>
    <row r="14" spans="1:7">
      <c r="A14" s="102">
        <f t="shared" si="2"/>
        <v>-19.16</v>
      </c>
      <c r="B14" s="102">
        <f t="shared" si="1"/>
        <v>1.3373865143428718E-117</v>
      </c>
      <c r="C14" s="102">
        <f t="shared" si="1"/>
        <v>1.1973489201339916E-198</v>
      </c>
      <c r="D14" s="102">
        <f t="shared" si="1"/>
        <v>0</v>
      </c>
    </row>
    <row r="15" spans="1:7">
      <c r="A15" s="102">
        <f t="shared" si="2"/>
        <v>-18.7</v>
      </c>
      <c r="B15" s="102">
        <f t="shared" si="1"/>
        <v>5.0945787039606936E-113</v>
      </c>
      <c r="C15" s="102">
        <f t="shared" si="1"/>
        <v>1.141564079517967E-192</v>
      </c>
      <c r="D15" s="102">
        <f t="shared" si="1"/>
        <v>0</v>
      </c>
    </row>
    <row r="16" spans="1:7">
      <c r="A16" s="102">
        <f t="shared" si="2"/>
        <v>-18.240000000000002</v>
      </c>
      <c r="B16" s="102">
        <f t="shared" si="1"/>
        <v>1.5705902594730355E-108</v>
      </c>
      <c r="C16" s="102">
        <f t="shared" si="1"/>
        <v>8.8081185323560442E-187</v>
      </c>
      <c r="D16" s="102">
        <f t="shared" si="1"/>
        <v>0</v>
      </c>
    </row>
    <row r="17" spans="1:4">
      <c r="A17" s="102">
        <f t="shared" si="2"/>
        <v>-17.78</v>
      </c>
      <c r="B17" s="102">
        <f t="shared" si="1"/>
        <v>3.9185086625014102E-104</v>
      </c>
      <c r="C17" s="102">
        <f t="shared" si="1"/>
        <v>5.5000836362712775E-181</v>
      </c>
      <c r="D17" s="102">
        <f t="shared" si="1"/>
        <v>0</v>
      </c>
    </row>
    <row r="18" spans="1:4">
      <c r="A18" s="102">
        <f t="shared" si="2"/>
        <v>-17.32</v>
      </c>
      <c r="B18" s="102">
        <f t="shared" si="1"/>
        <v>7.9119222402926539E-100</v>
      </c>
      <c r="C18" s="102">
        <f t="shared" si="1"/>
        <v>2.7794490948739791E-175</v>
      </c>
      <c r="D18" s="102">
        <f t="shared" si="1"/>
        <v>1.4522943902980679E-303</v>
      </c>
    </row>
    <row r="19" spans="1:4">
      <c r="A19" s="102">
        <f t="shared" si="2"/>
        <v>-16.86</v>
      </c>
      <c r="B19" s="102">
        <f t="shared" si="1"/>
        <v>1.292845109739869E-95</v>
      </c>
      <c r="C19" s="102">
        <f t="shared" si="1"/>
        <v>1.1367146124617117E-169</v>
      </c>
      <c r="D19" s="102">
        <f t="shared" si="1"/>
        <v>3.7301520355751795E-296</v>
      </c>
    </row>
    <row r="20" spans="1:4">
      <c r="A20" s="102">
        <f t="shared" si="2"/>
        <v>-16.399999999999999</v>
      </c>
      <c r="B20" s="102">
        <f t="shared" si="1"/>
        <v>1.7096777958028099E-91</v>
      </c>
      <c r="C20" s="102">
        <f t="shared" si="1"/>
        <v>3.7622482510590125E-164</v>
      </c>
      <c r="D20" s="102">
        <f t="shared" si="1"/>
        <v>7.7535696868526296E-289</v>
      </c>
    </row>
    <row r="21" spans="1:4">
      <c r="A21" s="102">
        <f t="shared" si="2"/>
        <v>-15.940000000000001</v>
      </c>
      <c r="B21" s="102">
        <f t="shared" si="1"/>
        <v>1.8297229414510312E-87</v>
      </c>
      <c r="C21" s="102">
        <f t="shared" si="1"/>
        <v>1.0077359287230971E-158</v>
      </c>
      <c r="D21" s="102">
        <f t="shared" si="1"/>
        <v>1.3043079558996814E-281</v>
      </c>
    </row>
    <row r="22" spans="1:4">
      <c r="A22" s="102">
        <f t="shared" si="2"/>
        <v>-15.48</v>
      </c>
      <c r="B22" s="102">
        <f t="shared" si="1"/>
        <v>1.5847460684286487E-83</v>
      </c>
      <c r="C22" s="102">
        <f t="shared" si="1"/>
        <v>2.1844862933429851E-153</v>
      </c>
      <c r="D22" s="102">
        <f t="shared" si="1"/>
        <v>1.7756684563565888E-274</v>
      </c>
    </row>
    <row r="23" spans="1:4">
      <c r="A23" s="102">
        <f t="shared" si="2"/>
        <v>-15.02</v>
      </c>
      <c r="B23" s="102">
        <f t="shared" si="1"/>
        <v>1.1108037066062975E-79</v>
      </c>
      <c r="C23" s="102">
        <f t="shared" si="1"/>
        <v>3.8322620020510349E-148</v>
      </c>
      <c r="D23" s="102">
        <f t="shared" si="1"/>
        <v>1.956351572896144E-267</v>
      </c>
    </row>
    <row r="24" spans="1:4">
      <c r="A24" s="102">
        <f t="shared" si="2"/>
        <v>-14.559999999999999</v>
      </c>
      <c r="B24" s="102">
        <f t="shared" si="1"/>
        <v>6.3011271767790311E-76</v>
      </c>
      <c r="C24" s="102">
        <f t="shared" si="1"/>
        <v>5.4408198919525994E-143</v>
      </c>
      <c r="D24" s="102">
        <f t="shared" si="1"/>
        <v>1.7443563700675591E-260</v>
      </c>
    </row>
    <row r="25" spans="1:4">
      <c r="A25" s="102">
        <f t="shared" si="2"/>
        <v>-14.1</v>
      </c>
      <c r="B25" s="102">
        <f t="shared" si="1"/>
        <v>2.8926937527363928E-72</v>
      </c>
      <c r="C25" s="102">
        <f t="shared" si="1"/>
        <v>6.2513928815944069E-138</v>
      </c>
      <c r="D25" s="102">
        <f t="shared" si="1"/>
        <v>1.2587132818390899E-253</v>
      </c>
    </row>
    <row r="26" spans="1:4">
      <c r="A26" s="102">
        <f t="shared" si="2"/>
        <v>-13.64</v>
      </c>
      <c r="B26" s="102">
        <f t="shared" si="1"/>
        <v>1.0747067034895206E-68</v>
      </c>
      <c r="C26" s="102">
        <f t="shared" si="1"/>
        <v>5.8128956359869105E-133</v>
      </c>
      <c r="D26" s="102">
        <f t="shared" si="1"/>
        <v>7.3505815777919619E-247</v>
      </c>
    </row>
    <row r="27" spans="1:4">
      <c r="A27" s="102">
        <f t="shared" si="2"/>
        <v>-13.18</v>
      </c>
      <c r="B27" s="102">
        <f t="shared" si="1"/>
        <v>3.2313257805956053E-65</v>
      </c>
      <c r="C27" s="102">
        <f t="shared" si="1"/>
        <v>4.3743300210330265E-128</v>
      </c>
      <c r="D27" s="102">
        <f t="shared" si="1"/>
        <v>3.4739205072692043E-240</v>
      </c>
    </row>
    <row r="28" spans="1:4">
      <c r="A28" s="102">
        <f t="shared" si="2"/>
        <v>-12.72</v>
      </c>
      <c r="B28" s="102">
        <f t="shared" si="1"/>
        <v>7.8627564034477482E-62</v>
      </c>
      <c r="C28" s="102">
        <f t="shared" si="1"/>
        <v>2.6639977419541628E-123</v>
      </c>
      <c r="D28" s="102">
        <f t="shared" si="1"/>
        <v>1.3286828782069685E-233</v>
      </c>
    </row>
    <row r="29" spans="1:4">
      <c r="A29" s="102">
        <f t="shared" si="2"/>
        <v>-12.26</v>
      </c>
      <c r="B29" s="102">
        <f t="shared" si="1"/>
        <v>1.5483608580709669E-58</v>
      </c>
      <c r="C29" s="102">
        <f t="shared" si="1"/>
        <v>1.3129840402827806E-118</v>
      </c>
      <c r="D29" s="102">
        <f t="shared" si="1"/>
        <v>4.1126910726371582E-227</v>
      </c>
    </row>
    <row r="30" spans="1:4">
      <c r="A30" s="102">
        <f t="shared" si="2"/>
        <v>-11.8</v>
      </c>
      <c r="B30" s="102">
        <f t="shared" ref="B30:D49" si="3">IF(B$7,NORMDIST($A30,B$3,SQRT($A$4/$A$5),FALSE),#N/A)</f>
        <v>2.4675890515655943E-55</v>
      </c>
      <c r="C30" s="102">
        <f t="shared" si="3"/>
        <v>5.2370694054738942E-114</v>
      </c>
      <c r="D30" s="102">
        <f t="shared" si="3"/>
        <v>1.0302298425818014E-220</v>
      </c>
    </row>
    <row r="31" spans="1:4">
      <c r="A31" s="102">
        <f t="shared" si="2"/>
        <v>-11.34</v>
      </c>
      <c r="B31" s="102">
        <f t="shared" si="3"/>
        <v>3.1825612670126978E-52</v>
      </c>
      <c r="C31" s="102">
        <f t="shared" si="3"/>
        <v>1.6905207256240813E-109</v>
      </c>
      <c r="D31" s="102">
        <f t="shared" si="3"/>
        <v>2.0885527615355431E-214</v>
      </c>
    </row>
    <row r="32" spans="1:4">
      <c r="A32" s="102">
        <f t="shared" si="2"/>
        <v>-10.88</v>
      </c>
      <c r="B32" s="102">
        <f t="shared" si="3"/>
        <v>3.3218804510531109E-49</v>
      </c>
      <c r="C32" s="102">
        <f t="shared" si="3"/>
        <v>4.4162734568807775E-105</v>
      </c>
      <c r="D32" s="102">
        <f t="shared" si="3"/>
        <v>3.4265735934885605E-208</v>
      </c>
    </row>
    <row r="33" spans="1:4">
      <c r="A33" s="102">
        <f t="shared" si="2"/>
        <v>-10.42</v>
      </c>
      <c r="B33" s="102">
        <f t="shared" si="3"/>
        <v>2.8060442308809068E-46</v>
      </c>
      <c r="C33" s="102">
        <f t="shared" si="3"/>
        <v>9.3367279022359543E-101</v>
      </c>
      <c r="D33" s="102">
        <f t="shared" si="3"/>
        <v>4.5496497482464865E-202</v>
      </c>
    </row>
    <row r="34" spans="1:4">
      <c r="A34" s="102">
        <f t="shared" si="2"/>
        <v>-9.9600000000000009</v>
      </c>
      <c r="B34" s="102">
        <f t="shared" si="3"/>
        <v>1.9182637221807158E-43</v>
      </c>
      <c r="C34" s="102">
        <f t="shared" si="3"/>
        <v>1.5974848029815189E-96</v>
      </c>
      <c r="D34" s="102">
        <f t="shared" si="3"/>
        <v>4.888764893798323E-196</v>
      </c>
    </row>
    <row r="35" spans="1:4">
      <c r="A35" s="102">
        <f t="shared" si="2"/>
        <v>-9.5</v>
      </c>
      <c r="B35" s="102">
        <f t="shared" si="3"/>
        <v>1.061268813915216E-40</v>
      </c>
      <c r="C35" s="102">
        <f t="shared" si="3"/>
        <v>2.2119843802105703E-92</v>
      </c>
      <c r="D35" s="102">
        <f t="shared" si="3"/>
        <v>4.2513183535275509E-190</v>
      </c>
    </row>
    <row r="36" spans="1:4">
      <c r="A36" s="102">
        <f t="shared" si="2"/>
        <v>-9.0399999999999991</v>
      </c>
      <c r="B36" s="102">
        <f t="shared" si="3"/>
        <v>4.7516646085898149E-38</v>
      </c>
      <c r="C36" s="102">
        <f t="shared" si="3"/>
        <v>2.4787382245265504E-88</v>
      </c>
      <c r="D36" s="102">
        <f t="shared" si="3"/>
        <v>2.9919297414467459E-184</v>
      </c>
    </row>
    <row r="37" spans="1:4">
      <c r="A37" s="102">
        <f t="shared" si="2"/>
        <v>-8.58</v>
      </c>
      <c r="B37" s="102">
        <f t="shared" si="3"/>
        <v>1.7217474279557819E-35</v>
      </c>
      <c r="C37" s="102">
        <f t="shared" si="3"/>
        <v>2.2479288435271086E-84</v>
      </c>
      <c r="D37" s="102">
        <f t="shared" si="3"/>
        <v>1.7040504243696005E-178</v>
      </c>
    </row>
    <row r="38" spans="1:4">
      <c r="A38" s="102">
        <f t="shared" si="2"/>
        <v>-8.1199999999999992</v>
      </c>
      <c r="B38" s="102">
        <f t="shared" si="3"/>
        <v>5.0488956469430891E-33</v>
      </c>
      <c r="C38" s="102">
        <f t="shared" si="3"/>
        <v>1.6498244797070156E-80</v>
      </c>
      <c r="D38" s="102">
        <f t="shared" si="3"/>
        <v>7.8544681014279806E-173</v>
      </c>
    </row>
    <row r="39" spans="1:4">
      <c r="A39" s="102">
        <f t="shared" si="2"/>
        <v>-7.66</v>
      </c>
      <c r="B39" s="102">
        <f t="shared" si="3"/>
        <v>1.1981926022749388E-30</v>
      </c>
      <c r="C39" s="102">
        <f t="shared" si="3"/>
        <v>9.7993261914363042E-77</v>
      </c>
      <c r="D39" s="102">
        <f t="shared" si="3"/>
        <v>2.9299108525081083E-167</v>
      </c>
    </row>
    <row r="40" spans="1:4">
      <c r="A40" s="102">
        <f t="shared" si="2"/>
        <v>-7.1999999999999993</v>
      </c>
      <c r="B40" s="102">
        <f t="shared" si="3"/>
        <v>2.3012307088481552E-28</v>
      </c>
      <c r="C40" s="102">
        <f t="shared" si="3"/>
        <v>4.7104020030901163E-73</v>
      </c>
      <c r="D40" s="102">
        <f t="shared" si="3"/>
        <v>8.8449487364657921E-162</v>
      </c>
    </row>
    <row r="41" spans="1:4">
      <c r="A41" s="102">
        <f t="shared" si="2"/>
        <v>-6.74</v>
      </c>
      <c r="B41" s="102">
        <f t="shared" si="3"/>
        <v>3.5768190955234386E-26</v>
      </c>
      <c r="C41" s="102">
        <f t="shared" si="3"/>
        <v>1.8324115448050274E-69</v>
      </c>
      <c r="D41" s="102">
        <f t="shared" si="3"/>
        <v>2.1609241423257434E-156</v>
      </c>
    </row>
    <row r="42" spans="1:4">
      <c r="A42" s="102">
        <f t="shared" si="2"/>
        <v>-6.2799999999999994</v>
      </c>
      <c r="B42" s="102">
        <f t="shared" si="3"/>
        <v>4.4992184263236188E-24</v>
      </c>
      <c r="C42" s="102">
        <f t="shared" si="3"/>
        <v>5.7688779819073903E-66</v>
      </c>
      <c r="D42" s="102">
        <f t="shared" si="3"/>
        <v>4.272548590942824E-151</v>
      </c>
    </row>
    <row r="43" spans="1:4">
      <c r="A43" s="102">
        <f t="shared" si="2"/>
        <v>-5.82</v>
      </c>
      <c r="B43" s="102">
        <f t="shared" si="3"/>
        <v>4.5801580793131326E-22</v>
      </c>
      <c r="C43" s="102">
        <f t="shared" si="3"/>
        <v>1.4698160140190657E-62</v>
      </c>
      <c r="D43" s="102">
        <f t="shared" si="3"/>
        <v>6.8365624801458643E-146</v>
      </c>
    </row>
    <row r="44" spans="1:4">
      <c r="A44" s="102">
        <f t="shared" si="2"/>
        <v>-5.3599999999999994</v>
      </c>
      <c r="B44" s="102">
        <f t="shared" si="3"/>
        <v>3.7733504740005014E-20</v>
      </c>
      <c r="C44" s="102">
        <f t="shared" si="3"/>
        <v>3.0306646546739653E-59</v>
      </c>
      <c r="D44" s="102">
        <f t="shared" si="3"/>
        <v>8.8530282794209082E-141</v>
      </c>
    </row>
    <row r="45" spans="1:4">
      <c r="A45" s="102">
        <f t="shared" si="2"/>
        <v>-4.8999999999999986</v>
      </c>
      <c r="B45" s="102">
        <f t="shared" si="3"/>
        <v>2.5158057769514402E-18</v>
      </c>
      <c r="C45" s="102">
        <f t="shared" si="3"/>
        <v>5.0572693043755706E-56</v>
      </c>
      <c r="D45" s="102">
        <f t="shared" si="3"/>
        <v>9.2778896634889102E-136</v>
      </c>
    </row>
    <row r="46" spans="1:4">
      <c r="A46" s="102">
        <f t="shared" si="2"/>
        <v>-4.4400000000000013</v>
      </c>
      <c r="B46" s="102">
        <f t="shared" si="3"/>
        <v>1.3574703822171844E-16</v>
      </c>
      <c r="C46" s="102">
        <f t="shared" si="3"/>
        <v>6.8296361202501803E-53</v>
      </c>
      <c r="D46" s="102">
        <f t="shared" si="3"/>
        <v>7.8688242042735794E-131</v>
      </c>
    </row>
    <row r="47" spans="1:4">
      <c r="A47" s="102">
        <f t="shared" si="2"/>
        <v>-3.9800000000000004</v>
      </c>
      <c r="B47" s="102">
        <f t="shared" si="3"/>
        <v>5.9277093792901486E-15</v>
      </c>
      <c r="C47" s="102">
        <f t="shared" si="3"/>
        <v>7.464184011906112E-50</v>
      </c>
      <c r="D47" s="102">
        <f t="shared" si="3"/>
        <v>5.400994936210249E-126</v>
      </c>
    </row>
    <row r="48" spans="1:4">
      <c r="A48" s="102">
        <f t="shared" si="2"/>
        <v>-3.5199999999999996</v>
      </c>
      <c r="B48" s="102">
        <f t="shared" si="3"/>
        <v>2.094820094035369E-13</v>
      </c>
      <c r="C48" s="102">
        <f t="shared" si="3"/>
        <v>6.6019221238250125E-47</v>
      </c>
      <c r="D48" s="102">
        <f t="shared" si="3"/>
        <v>3.0001362943162349E-121</v>
      </c>
    </row>
    <row r="49" spans="1:4">
      <c r="A49" s="102">
        <f t="shared" si="2"/>
        <v>-3.0599999999999987</v>
      </c>
      <c r="B49" s="102">
        <f t="shared" si="3"/>
        <v>5.9911452213360322E-12</v>
      </c>
      <c r="C49" s="102">
        <f t="shared" si="3"/>
        <v>4.7256520835936097E-44</v>
      </c>
      <c r="D49" s="102">
        <f t="shared" si="3"/>
        <v>1.3486879811997566E-116</v>
      </c>
    </row>
    <row r="50" spans="1:4">
      <c r="A50" s="102">
        <f t="shared" si="2"/>
        <v>-2.6000000000000014</v>
      </c>
      <c r="B50" s="102">
        <f t="shared" ref="B50:D69" si="4">IF(B$7,NORMDIST($A50,B$3,SQRT($A$4/$A$5),FALSE),#N/A)</f>
        <v>1.3866799941653025E-10</v>
      </c>
      <c r="C50" s="102">
        <f t="shared" si="4"/>
        <v>2.7375141923552304E-41</v>
      </c>
      <c r="D50" s="102">
        <f t="shared" si="4"/>
        <v>4.9066522288006314E-112</v>
      </c>
    </row>
    <row r="51" spans="1:4">
      <c r="A51" s="102">
        <f t="shared" si="2"/>
        <v>-2.1400000000000006</v>
      </c>
      <c r="B51" s="102">
        <f t="shared" si="4"/>
        <v>2.5974424913385311E-9</v>
      </c>
      <c r="C51" s="102">
        <f t="shared" si="4"/>
        <v>1.2833771482843627E-38</v>
      </c>
      <c r="D51" s="102">
        <f t="shared" si="4"/>
        <v>1.4446490457589251E-107</v>
      </c>
    </row>
    <row r="52" spans="1:4">
      <c r="A52" s="102">
        <f t="shared" si="2"/>
        <v>-1.6799999999999997</v>
      </c>
      <c r="B52" s="102">
        <f t="shared" si="4"/>
        <v>3.9374850634998504E-8</v>
      </c>
      <c r="C52" s="102">
        <f t="shared" si="4"/>
        <v>4.8691764430021152E-36</v>
      </c>
      <c r="D52" s="102">
        <f t="shared" si="4"/>
        <v>3.4422524709845454E-103</v>
      </c>
    </row>
    <row r="53" spans="1:4">
      <c r="A53" s="102">
        <f t="shared" si="2"/>
        <v>-1.2199999999999989</v>
      </c>
      <c r="B53" s="102">
        <f t="shared" si="4"/>
        <v>4.8305344694996998E-7</v>
      </c>
      <c r="C53" s="102">
        <f t="shared" si="4"/>
        <v>1.4950647778938899E-33</v>
      </c>
      <c r="D53" s="102">
        <f t="shared" si="4"/>
        <v>6.6378337859508747E-99</v>
      </c>
    </row>
    <row r="54" spans="1:4">
      <c r="A54" s="102">
        <f t="shared" si="2"/>
        <v>-0.76000000000000156</v>
      </c>
      <c r="B54" s="102">
        <f t="shared" si="4"/>
        <v>4.7959510215524794E-6</v>
      </c>
      <c r="C54" s="102">
        <f t="shared" si="4"/>
        <v>3.7150767951970398E-31</v>
      </c>
      <c r="D54" s="102">
        <f t="shared" si="4"/>
        <v>1.0358892206398776E-94</v>
      </c>
    </row>
    <row r="55" spans="1:4">
      <c r="A55" s="102">
        <f t="shared" si="2"/>
        <v>-0.30000000000000071</v>
      </c>
      <c r="B55" s="102">
        <f t="shared" si="4"/>
        <v>3.8535196742086994E-5</v>
      </c>
      <c r="C55" s="102">
        <f t="shared" si="4"/>
        <v>7.4710022758834711E-29</v>
      </c>
      <c r="D55" s="102">
        <f t="shared" si="4"/>
        <v>1.3082885546815271E-90</v>
      </c>
    </row>
    <row r="56" spans="1:4">
      <c r="A56" s="102">
        <f t="shared" si="2"/>
        <v>0.16000000000000014</v>
      </c>
      <c r="B56" s="102">
        <f t="shared" si="4"/>
        <v>2.5057844489086075E-4</v>
      </c>
      <c r="C56" s="102">
        <f t="shared" si="4"/>
        <v>1.2158870401803947E-26</v>
      </c>
      <c r="D56" s="102">
        <f t="shared" si="4"/>
        <v>1.3372021244373224E-86</v>
      </c>
    </row>
    <row r="57" spans="1:4">
      <c r="A57" s="102">
        <f t="shared" si="2"/>
        <v>0.62000000000000099</v>
      </c>
      <c r="B57" s="102">
        <f t="shared" si="4"/>
        <v>1.3186608918227456E-3</v>
      </c>
      <c r="C57" s="102">
        <f t="shared" si="4"/>
        <v>1.6014407593451518E-24</v>
      </c>
      <c r="D57" s="102">
        <f t="shared" si="4"/>
        <v>1.1060986476619753E-82</v>
      </c>
    </row>
    <row r="58" spans="1:4">
      <c r="A58" s="102">
        <f t="shared" si="2"/>
        <v>1.0799999999999983</v>
      </c>
      <c r="B58" s="102">
        <f t="shared" si="4"/>
        <v>5.6159835959909386E-3</v>
      </c>
      <c r="C58" s="102">
        <f t="shared" si="4"/>
        <v>1.7069932895435746E-22</v>
      </c>
      <c r="D58" s="102">
        <f t="shared" si="4"/>
        <v>7.4044695663049007E-79</v>
      </c>
    </row>
    <row r="59" spans="1:4">
      <c r="A59" s="102">
        <f t="shared" si="2"/>
        <v>1.5399999999999991</v>
      </c>
      <c r="B59" s="102">
        <f t="shared" si="4"/>
        <v>1.935627673173692E-2</v>
      </c>
      <c r="C59" s="102">
        <f t="shared" si="4"/>
        <v>1.4725024887223955E-20</v>
      </c>
      <c r="D59" s="102">
        <f t="shared" si="4"/>
        <v>4.0114125708604841E-75</v>
      </c>
    </row>
    <row r="60" spans="1:4">
      <c r="A60" s="102">
        <f t="shared" si="2"/>
        <v>2</v>
      </c>
      <c r="B60" s="102">
        <f t="shared" si="4"/>
        <v>5.3990966513188063E-2</v>
      </c>
      <c r="C60" s="102">
        <f t="shared" si="4"/>
        <v>1.0279773571668917E-18</v>
      </c>
      <c r="D60" s="102">
        <f t="shared" si="4"/>
        <v>1.7587495425951039E-71</v>
      </c>
    </row>
    <row r="61" spans="1:4">
      <c r="A61" s="102">
        <f t="shared" si="2"/>
        <v>2.4600000000000009</v>
      </c>
      <c r="B61" s="102">
        <f t="shared" si="4"/>
        <v>0.12187753703240194</v>
      </c>
      <c r="C61" s="102">
        <f t="shared" si="4"/>
        <v>5.8078360434709812E-17</v>
      </c>
      <c r="D61" s="102">
        <f t="shared" si="4"/>
        <v>6.2404218882382022E-68</v>
      </c>
    </row>
    <row r="62" spans="1:4">
      <c r="A62" s="102">
        <f t="shared" si="2"/>
        <v>2.9200000000000017</v>
      </c>
      <c r="B62" s="102">
        <f t="shared" si="4"/>
        <v>0.22265349875176155</v>
      </c>
      <c r="C62" s="102">
        <f t="shared" si="4"/>
        <v>2.6555130141745623E-15</v>
      </c>
      <c r="D62" s="102">
        <f t="shared" si="4"/>
        <v>1.791955386675222E-64</v>
      </c>
    </row>
    <row r="63" spans="1:4">
      <c r="A63" s="102">
        <f t="shared" si="2"/>
        <v>3.379999999999999</v>
      </c>
      <c r="B63" s="102">
        <f t="shared" si="4"/>
        <v>0.32918396077076462</v>
      </c>
      <c r="C63" s="102">
        <f t="shared" si="4"/>
        <v>9.8262047265037681E-14</v>
      </c>
      <c r="D63" s="102">
        <f t="shared" si="4"/>
        <v>4.164316428883217E-61</v>
      </c>
    </row>
    <row r="64" spans="1:4">
      <c r="A64" s="102">
        <f t="shared" si="2"/>
        <v>3.84</v>
      </c>
      <c r="B64" s="102">
        <f t="shared" si="4"/>
        <v>0.39386836156854083</v>
      </c>
      <c r="C64" s="102">
        <f t="shared" si="4"/>
        <v>2.9425677446967031E-12</v>
      </c>
      <c r="D64" s="102">
        <f t="shared" si="4"/>
        <v>7.8318351790311941E-58</v>
      </c>
    </row>
    <row r="65" spans="1:4">
      <c r="A65" s="102">
        <f t="shared" si="2"/>
        <v>4.3000000000000007</v>
      </c>
      <c r="B65" s="102">
        <f t="shared" si="4"/>
        <v>0.38138781546052403</v>
      </c>
      <c r="C65" s="102">
        <f t="shared" si="4"/>
        <v>7.1313281239961009E-11</v>
      </c>
      <c r="D65" s="102">
        <f t="shared" si="4"/>
        <v>1.1920285127791389E-54</v>
      </c>
    </row>
    <row r="66" spans="1:4">
      <c r="A66" s="102">
        <f t="shared" si="2"/>
        <v>4.7600000000000016</v>
      </c>
      <c r="B66" s="102">
        <f t="shared" si="4"/>
        <v>0.29887240577595242</v>
      </c>
      <c r="C66" s="102">
        <f t="shared" si="4"/>
        <v>1.3986777188006276E-9</v>
      </c>
      <c r="D66" s="102">
        <f t="shared" si="4"/>
        <v>1.4682940394554908E-51</v>
      </c>
    </row>
    <row r="67" spans="1:4">
      <c r="A67" s="102">
        <f t="shared" si="2"/>
        <v>5.2199999999999989</v>
      </c>
      <c r="B67" s="102">
        <f t="shared" si="4"/>
        <v>0.18954315809164049</v>
      </c>
      <c r="C67" s="102">
        <f t="shared" si="4"/>
        <v>2.2200777343578854E-8</v>
      </c>
      <c r="D67" s="102">
        <f t="shared" si="4"/>
        <v>1.4636684634620993E-48</v>
      </c>
    </row>
    <row r="68" spans="1:4">
      <c r="A68" s="102">
        <f t="shared" si="2"/>
        <v>5.68</v>
      </c>
      <c r="B68" s="102">
        <f t="shared" si="4"/>
        <v>9.7282269331467539E-2</v>
      </c>
      <c r="C68" s="102">
        <f t="shared" si="4"/>
        <v>2.8518192322839762E-7</v>
      </c>
      <c r="D68" s="102">
        <f t="shared" si="4"/>
        <v>1.1807982012454109E-45</v>
      </c>
    </row>
    <row r="69" spans="1:4">
      <c r="A69" s="102">
        <f t="shared" si="2"/>
        <v>6.1400000000000006</v>
      </c>
      <c r="B69" s="102">
        <f t="shared" si="4"/>
        <v>4.0407553922860252E-2</v>
      </c>
      <c r="C69" s="102">
        <f t="shared" si="4"/>
        <v>2.9646886685452831E-6</v>
      </c>
      <c r="D69" s="102">
        <f t="shared" si="4"/>
        <v>7.7092465999154214E-43</v>
      </c>
    </row>
    <row r="70" spans="1:4">
      <c r="A70" s="102">
        <f t="shared" si="2"/>
        <v>6.6000000000000014</v>
      </c>
      <c r="B70" s="102">
        <f t="shared" ref="B70:D89" si="5">IF(B$7,NORMDIST($A70,B$3,SQRT($A$4/$A$5),FALSE),#N/A)</f>
        <v>1.3582969233685566E-2</v>
      </c>
      <c r="C70" s="102">
        <f t="shared" si="5"/>
        <v>2.4942471290053712E-5</v>
      </c>
      <c r="D70" s="102">
        <f t="shared" si="5"/>
        <v>4.0733476775279032E-40</v>
      </c>
    </row>
    <row r="71" spans="1:4">
      <c r="A71" s="102">
        <f t="shared" si="2"/>
        <v>7.0599999999999987</v>
      </c>
      <c r="B71" s="102">
        <f t="shared" si="5"/>
        <v>3.6951337295590479E-3</v>
      </c>
      <c r="C71" s="102">
        <f t="shared" si="5"/>
        <v>1.6982559942934266E-4</v>
      </c>
      <c r="D71" s="102">
        <f t="shared" si="5"/>
        <v>1.7417840561556993E-37</v>
      </c>
    </row>
    <row r="72" spans="1:4">
      <c r="A72" s="102">
        <f t="shared" si="2"/>
        <v>7.52</v>
      </c>
      <c r="B72" s="102">
        <f t="shared" si="5"/>
        <v>8.1352123108180917E-4</v>
      </c>
      <c r="C72" s="102">
        <f t="shared" si="5"/>
        <v>9.3577215692747804E-4</v>
      </c>
      <c r="D72" s="102">
        <f t="shared" si="5"/>
        <v>6.0275445464861219E-35</v>
      </c>
    </row>
    <row r="73" spans="1:4">
      <c r="A73" s="102">
        <f t="shared" si="2"/>
        <v>7.98</v>
      </c>
      <c r="B73" s="102">
        <f t="shared" si="5"/>
        <v>1.4494756042389079E-4</v>
      </c>
      <c r="C73" s="102">
        <f t="shared" si="5"/>
        <v>4.1729229845239657E-3</v>
      </c>
      <c r="D73" s="102">
        <f t="shared" si="5"/>
        <v>1.6880675997291207E-32</v>
      </c>
    </row>
    <row r="74" spans="1:4">
      <c r="A74" s="102">
        <f t="shared" si="2"/>
        <v>8.4400000000000013</v>
      </c>
      <c r="B74" s="102">
        <f t="shared" si="5"/>
        <v>2.0900477900450333E-5</v>
      </c>
      <c r="C74" s="102">
        <f t="shared" si="5"/>
        <v>1.5059616327377505E-2</v>
      </c>
      <c r="D74" s="102">
        <f t="shared" si="5"/>
        <v>3.8259785193607366E-30</v>
      </c>
    </row>
    <row r="75" spans="1:4">
      <c r="A75" s="102">
        <f t="shared" ref="A75:A110" si="6">$A$6-100+(ROW()-10)*(MAX($A$7,$A$6-100)-MIN($A$6-100,$A$7))/100</f>
        <v>8.8999999999999986</v>
      </c>
      <c r="B75" s="102">
        <f t="shared" si="5"/>
        <v>2.4389607458933738E-6</v>
      </c>
      <c r="C75" s="102">
        <f t="shared" si="5"/>
        <v>4.3983595980427052E-2</v>
      </c>
      <c r="D75" s="102">
        <f t="shared" si="5"/>
        <v>7.0177599426611589E-28</v>
      </c>
    </row>
    <row r="76" spans="1:4">
      <c r="A76" s="102">
        <f t="shared" si="6"/>
        <v>9.36</v>
      </c>
      <c r="B76" s="102">
        <f t="shared" si="5"/>
        <v>2.3033328004392187E-7</v>
      </c>
      <c r="C76" s="102">
        <f t="shared" si="5"/>
        <v>0.1039610953287641</v>
      </c>
      <c r="D76" s="102">
        <f t="shared" si="5"/>
        <v>1.0417362493304038E-25</v>
      </c>
    </row>
    <row r="77" spans="1:4">
      <c r="A77" s="102">
        <f t="shared" si="6"/>
        <v>9.82</v>
      </c>
      <c r="B77" s="102">
        <f t="shared" si="5"/>
        <v>1.7604020328985783E-8</v>
      </c>
      <c r="C77" s="102">
        <f t="shared" si="5"/>
        <v>0.19886311938727594</v>
      </c>
      <c r="D77" s="102">
        <f t="shared" si="5"/>
        <v>1.2514696812387733E-23</v>
      </c>
    </row>
    <row r="78" spans="1:4">
      <c r="A78" s="102">
        <f t="shared" si="6"/>
        <v>10.280000000000001</v>
      </c>
      <c r="B78" s="102">
        <f t="shared" si="5"/>
        <v>1.0888556732770564E-9</v>
      </c>
      <c r="C78" s="102">
        <f t="shared" si="5"/>
        <v>0.30785126046985317</v>
      </c>
      <c r="D78" s="102">
        <f t="shared" si="5"/>
        <v>1.2167074752562462E-21</v>
      </c>
    </row>
    <row r="79" spans="1:4">
      <c r="A79" s="102">
        <f t="shared" si="6"/>
        <v>10.739999999999998</v>
      </c>
      <c r="B79" s="102">
        <f t="shared" si="5"/>
        <v>5.4504462700183343E-11</v>
      </c>
      <c r="C79" s="102">
        <f t="shared" si="5"/>
        <v>0.38568336919181595</v>
      </c>
      <c r="D79" s="102">
        <f t="shared" si="5"/>
        <v>9.5731597815194807E-20</v>
      </c>
    </row>
    <row r="80" spans="1:4">
      <c r="A80" s="102">
        <f t="shared" si="6"/>
        <v>11.200000000000003</v>
      </c>
      <c r="B80" s="102">
        <f t="shared" si="5"/>
        <v>2.2079899631371001E-12</v>
      </c>
      <c r="C80" s="102">
        <f t="shared" si="5"/>
        <v>0.39104269397545566</v>
      </c>
      <c r="D80" s="102">
        <f t="shared" si="5"/>
        <v>6.0957581295625914E-18</v>
      </c>
    </row>
    <row r="81" spans="1:4">
      <c r="A81" s="102">
        <f t="shared" si="6"/>
        <v>11.659999999999997</v>
      </c>
      <c r="B81" s="102">
        <f t="shared" si="5"/>
        <v>7.2387806138542035E-14</v>
      </c>
      <c r="C81" s="102">
        <f t="shared" si="5"/>
        <v>0.32086380377117324</v>
      </c>
      <c r="D81" s="102">
        <f t="shared" si="5"/>
        <v>3.1412567374367647E-16</v>
      </c>
    </row>
    <row r="82" spans="1:4">
      <c r="A82" s="102">
        <f t="shared" si="6"/>
        <v>12.119999999999997</v>
      </c>
      <c r="B82" s="102">
        <f t="shared" si="5"/>
        <v>1.9206004311445954E-15</v>
      </c>
      <c r="C82" s="102">
        <f t="shared" si="5"/>
        <v>0.2130691467757185</v>
      </c>
      <c r="D82" s="102">
        <f t="shared" si="5"/>
        <v>1.3100335776938612E-14</v>
      </c>
    </row>
    <row r="83" spans="1:4">
      <c r="A83" s="102">
        <f t="shared" si="6"/>
        <v>12.579999999999998</v>
      </c>
      <c r="B83" s="102">
        <f t="shared" si="5"/>
        <v>4.1239360023650812E-17</v>
      </c>
      <c r="C83" s="102">
        <f t="shared" si="5"/>
        <v>0.11450480025929267</v>
      </c>
      <c r="D83" s="102">
        <f t="shared" si="5"/>
        <v>4.4214499077141937E-13</v>
      </c>
    </row>
    <row r="84" spans="1:4">
      <c r="A84" s="102">
        <f t="shared" si="6"/>
        <v>13.04</v>
      </c>
      <c r="B84" s="102">
        <f t="shared" si="5"/>
        <v>7.166219389011066E-19</v>
      </c>
      <c r="C84" s="102">
        <f t="shared" si="5"/>
        <v>4.9800087735070858E-2</v>
      </c>
      <c r="D84" s="102">
        <f t="shared" si="5"/>
        <v>1.2076755629578088E-11</v>
      </c>
    </row>
    <row r="85" spans="1:4">
      <c r="A85" s="102">
        <f t="shared" si="6"/>
        <v>13.5</v>
      </c>
      <c r="B85" s="102">
        <f t="shared" si="5"/>
        <v>1.007793539430001E-20</v>
      </c>
      <c r="C85" s="102">
        <f t="shared" si="5"/>
        <v>1.752830049356854E-2</v>
      </c>
      <c r="D85" s="102">
        <f t="shared" si="5"/>
        <v>2.6695566147628519E-10</v>
      </c>
    </row>
    <row r="86" spans="1:4">
      <c r="A86" s="102">
        <f t="shared" si="6"/>
        <v>13.96</v>
      </c>
      <c r="B86" s="102">
        <f t="shared" si="5"/>
        <v>1.1469812748239538E-22</v>
      </c>
      <c r="C86" s="102">
        <f t="shared" si="5"/>
        <v>4.9928992136123625E-3</v>
      </c>
      <c r="D86" s="102">
        <f t="shared" si="5"/>
        <v>4.7756366922822924E-9</v>
      </c>
    </row>
    <row r="87" spans="1:4">
      <c r="A87" s="102">
        <f t="shared" si="6"/>
        <v>14.420000000000002</v>
      </c>
      <c r="B87" s="102">
        <f t="shared" si="5"/>
        <v>1.0564388732895084E-24</v>
      </c>
      <c r="C87" s="102">
        <f t="shared" si="5"/>
        <v>1.1509834441784774E-3</v>
      </c>
      <c r="D87" s="102">
        <f t="shared" si="5"/>
        <v>6.9139576121124712E-8</v>
      </c>
    </row>
    <row r="88" spans="1:4">
      <c r="A88" s="102">
        <f t="shared" si="6"/>
        <v>14.880000000000003</v>
      </c>
      <c r="B88" s="102">
        <f t="shared" si="5"/>
        <v>7.8747306238746642E-27</v>
      </c>
      <c r="C88" s="102">
        <f t="shared" si="5"/>
        <v>2.1472798150036474E-4</v>
      </c>
      <c r="D88" s="102">
        <f t="shared" si="5"/>
        <v>8.1007537892814601E-7</v>
      </c>
    </row>
    <row r="89" spans="1:4">
      <c r="A89" s="102">
        <f t="shared" si="6"/>
        <v>15.340000000000003</v>
      </c>
      <c r="B89" s="102">
        <f t="shared" si="5"/>
        <v>4.7504016084631767E-29</v>
      </c>
      <c r="C89" s="102">
        <f t="shared" si="5"/>
        <v>3.2419886804213317E-5</v>
      </c>
      <c r="D89" s="102">
        <f t="shared" si="5"/>
        <v>7.6811711172505926E-6</v>
      </c>
    </row>
    <row r="90" spans="1:4">
      <c r="A90" s="102">
        <f t="shared" si="6"/>
        <v>15.799999999999997</v>
      </c>
      <c r="B90" s="102">
        <f t="shared" ref="B90:D110" si="7">IF(B$7,NORMDIST($A90,B$3,SQRT($A$4/$A$5),FALSE),#N/A)</f>
        <v>2.3191467772562159E-31</v>
      </c>
      <c r="C90" s="102">
        <f t="shared" si="7"/>
        <v>3.9612990910321244E-6</v>
      </c>
      <c r="D90" s="102">
        <f t="shared" si="7"/>
        <v>5.8943067756539116E-5</v>
      </c>
    </row>
    <row r="91" spans="1:4">
      <c r="A91" s="102">
        <f t="shared" si="6"/>
        <v>16.259999999999998</v>
      </c>
      <c r="B91" s="102">
        <f t="shared" si="7"/>
        <v>9.1628258369390603E-34</v>
      </c>
      <c r="C91" s="102">
        <f t="shared" si="7"/>
        <v>3.917121675934851E-7</v>
      </c>
      <c r="D91" s="102">
        <f t="shared" si="7"/>
        <v>3.6605076455733273E-4</v>
      </c>
    </row>
    <row r="92" spans="1:4">
      <c r="A92" s="102">
        <f t="shared" si="6"/>
        <v>16.72</v>
      </c>
      <c r="B92" s="102">
        <f t="shared" si="7"/>
        <v>2.9297726160709806E-36</v>
      </c>
      <c r="C92" s="102">
        <f t="shared" si="7"/>
        <v>3.1347273817919896E-8</v>
      </c>
      <c r="D92" s="102">
        <f t="shared" si="7"/>
        <v>1.8397261808242727E-3</v>
      </c>
    </row>
    <row r="93" spans="1:4">
      <c r="A93" s="102">
        <f t="shared" si="6"/>
        <v>17.18</v>
      </c>
      <c r="B93" s="102">
        <f t="shared" si="7"/>
        <v>7.5812651613998413E-39</v>
      </c>
      <c r="C93" s="102">
        <f t="shared" si="7"/>
        <v>2.0301857751968052E-9</v>
      </c>
      <c r="D93" s="102">
        <f t="shared" si="7"/>
        <v>7.4828725257805526E-3</v>
      </c>
    </row>
    <row r="94" spans="1:4">
      <c r="A94" s="102">
        <f t="shared" si="6"/>
        <v>17.64</v>
      </c>
      <c r="B94" s="102">
        <f t="shared" si="7"/>
        <v>1.5876426079842653E-41</v>
      </c>
      <c r="C94" s="102">
        <f t="shared" si="7"/>
        <v>1.0640819373433598E-10</v>
      </c>
      <c r="D94" s="102">
        <f t="shared" si="7"/>
        <v>2.4631269306382528E-2</v>
      </c>
    </row>
    <row r="95" spans="1:4">
      <c r="A95" s="102">
        <f t="shared" si="6"/>
        <v>18.100000000000001</v>
      </c>
      <c r="B95" s="102">
        <f t="shared" si="7"/>
        <v>2.6907112356423892E-44</v>
      </c>
      <c r="C95" s="102">
        <f t="shared" si="7"/>
        <v>4.513543677205469E-12</v>
      </c>
      <c r="D95" s="102">
        <f t="shared" si="7"/>
        <v>6.5615814774676776E-2</v>
      </c>
    </row>
    <row r="96" spans="1:4">
      <c r="A96" s="102">
        <f t="shared" si="6"/>
        <v>18.560000000000002</v>
      </c>
      <c r="B96" s="102">
        <f t="shared" si="7"/>
        <v>3.6904958935366877E-47</v>
      </c>
      <c r="C96" s="102">
        <f t="shared" si="7"/>
        <v>1.5493998706285755E-13</v>
      </c>
      <c r="D96" s="102">
        <f t="shared" si="7"/>
        <v>0.14145996522483922</v>
      </c>
    </row>
    <row r="97" spans="1:4">
      <c r="A97" s="102">
        <f t="shared" si="6"/>
        <v>19.020000000000003</v>
      </c>
      <c r="B97" s="102">
        <f t="shared" si="7"/>
        <v>4.0964310396809161E-50</v>
      </c>
      <c r="C97" s="102">
        <f t="shared" si="7"/>
        <v>4.3044004578241349E-15</v>
      </c>
      <c r="D97" s="102">
        <f t="shared" si="7"/>
        <v>0.24680949056704349</v>
      </c>
    </row>
    <row r="98" spans="1:4">
      <c r="A98" s="102">
        <f t="shared" si="6"/>
        <v>19.479999999999997</v>
      </c>
      <c r="B98" s="102">
        <f t="shared" si="7"/>
        <v>3.6798478104872277E-53</v>
      </c>
      <c r="C98" s="102">
        <f t="shared" si="7"/>
        <v>9.677543009077796E-17</v>
      </c>
      <c r="D98" s="102">
        <f t="shared" si="7"/>
        <v>0.34849251275897397</v>
      </c>
    </row>
    <row r="99" spans="1:4">
      <c r="A99" s="102">
        <f t="shared" si="6"/>
        <v>19.939999999999998</v>
      </c>
      <c r="B99" s="102">
        <f t="shared" si="7"/>
        <v>2.6752067697457533E-56</v>
      </c>
      <c r="C99" s="102">
        <f t="shared" si="7"/>
        <v>1.7608438259031379E-18</v>
      </c>
      <c r="D99" s="102">
        <f t="shared" si="7"/>
        <v>0.39822483019560684</v>
      </c>
    </row>
    <row r="100" spans="1:4">
      <c r="A100" s="102">
        <f t="shared" si="6"/>
        <v>20.399999999999999</v>
      </c>
      <c r="B100" s="102">
        <f t="shared" si="7"/>
        <v>1.5739398797766449E-59</v>
      </c>
      <c r="C100" s="102">
        <f t="shared" si="7"/>
        <v>2.5928647011004261E-20</v>
      </c>
      <c r="D100" s="102">
        <f t="shared" si="7"/>
        <v>0.36827014030332356</v>
      </c>
    </row>
    <row r="101" spans="1:4">
      <c r="A101" s="102">
        <f t="shared" si="6"/>
        <v>20.86</v>
      </c>
      <c r="B101" s="102">
        <f t="shared" si="7"/>
        <v>7.4941470715582535E-63</v>
      </c>
      <c r="C101" s="102">
        <f t="shared" si="7"/>
        <v>3.089883885403683E-22</v>
      </c>
      <c r="D101" s="102">
        <f t="shared" si="7"/>
        <v>0.27561824715345684</v>
      </c>
    </row>
    <row r="102" spans="1:4">
      <c r="A102" s="102">
        <f t="shared" si="6"/>
        <v>21.32</v>
      </c>
      <c r="B102" s="102">
        <f t="shared" si="7"/>
        <v>2.8877498620108848E-66</v>
      </c>
      <c r="C102" s="102">
        <f t="shared" si="7"/>
        <v>2.9799415870151208E-24</v>
      </c>
      <c r="D102" s="102">
        <f t="shared" si="7"/>
        <v>0.16693704174171375</v>
      </c>
    </row>
    <row r="103" spans="1:4">
      <c r="A103" s="102">
        <f t="shared" si="6"/>
        <v>21.78</v>
      </c>
      <c r="B103" s="102">
        <f t="shared" si="7"/>
        <v>9.0053421762448763E-70</v>
      </c>
      <c r="C103" s="102">
        <f t="shared" si="7"/>
        <v>2.3258228365927187E-26</v>
      </c>
      <c r="D103" s="102">
        <f t="shared" si="7"/>
        <v>8.1827775992142637E-2</v>
      </c>
    </row>
    <row r="104" spans="1:4">
      <c r="A104" s="102">
        <f t="shared" si="6"/>
        <v>22.240000000000002</v>
      </c>
      <c r="B104" s="102">
        <f t="shared" si="7"/>
        <v>2.2727106893577572E-73</v>
      </c>
      <c r="C104" s="102">
        <f t="shared" si="7"/>
        <v>1.4690913356180137E-28</v>
      </c>
      <c r="D104" s="102">
        <f t="shared" si="7"/>
        <v>3.2460265643697313E-2</v>
      </c>
    </row>
    <row r="105" spans="1:4">
      <c r="A105" s="102">
        <f t="shared" si="6"/>
        <v>22.700000000000003</v>
      </c>
      <c r="B105" s="102">
        <f t="shared" si="7"/>
        <v>4.6418529413767116E-77</v>
      </c>
      <c r="C105" s="102">
        <f t="shared" si="7"/>
        <v>7.5097287724962066E-31</v>
      </c>
      <c r="D105" s="102">
        <f t="shared" si="7"/>
        <v>1.0420934814422515E-2</v>
      </c>
    </row>
    <row r="106" spans="1:4">
      <c r="A106" s="102">
        <f t="shared" si="6"/>
        <v>23.159999999999997</v>
      </c>
      <c r="B106" s="102">
        <f t="shared" si="7"/>
        <v>7.6725881713524025E-81</v>
      </c>
      <c r="C106" s="102">
        <f t="shared" si="7"/>
        <v>3.1067263014749002E-33</v>
      </c>
      <c r="D106" s="102">
        <f t="shared" si="7"/>
        <v>2.7074757568407311E-3</v>
      </c>
    </row>
    <row r="107" spans="1:4">
      <c r="A107" s="102">
        <f t="shared" si="6"/>
        <v>23.619999999999997</v>
      </c>
      <c r="B107" s="102">
        <f t="shared" si="7"/>
        <v>1.0263504712119219E-84</v>
      </c>
      <c r="C107" s="102">
        <f t="shared" si="7"/>
        <v>1.0401237761360789E-35</v>
      </c>
      <c r="D107" s="102">
        <f t="shared" si="7"/>
        <v>5.6927978383425771E-4</v>
      </c>
    </row>
    <row r="108" spans="1:4">
      <c r="A108" s="102">
        <f t="shared" si="6"/>
        <v>24.08</v>
      </c>
      <c r="B108" s="102">
        <f t="shared" si="7"/>
        <v>1.1110990385251008E-88</v>
      </c>
      <c r="C108" s="102">
        <f t="shared" si="7"/>
        <v>2.8181904668633976E-38</v>
      </c>
      <c r="D108" s="102">
        <f t="shared" si="7"/>
        <v>9.6870208398719952E-5</v>
      </c>
    </row>
    <row r="109" spans="1:4">
      <c r="A109" s="102">
        <f t="shared" si="6"/>
        <v>24.54</v>
      </c>
      <c r="B109" s="102">
        <f t="shared" si="7"/>
        <v>9.7344886963514674E-93</v>
      </c>
      <c r="C109" s="102">
        <f t="shared" si="7"/>
        <v>6.1795798242287944E-41</v>
      </c>
      <c r="D109" s="102">
        <f t="shared" si="7"/>
        <v>1.3340066490355886E-5</v>
      </c>
    </row>
    <row r="110" spans="1:4">
      <c r="A110" s="102">
        <f t="shared" si="6"/>
        <v>25</v>
      </c>
      <c r="B110" s="102">
        <f t="shared" si="7"/>
        <v>6.9020294201272195E-97</v>
      </c>
      <c r="C110" s="102">
        <f t="shared" si="7"/>
        <v>1.0966065593889713E-43</v>
      </c>
      <c r="D110" s="102">
        <f t="shared" si="7"/>
        <v>1.4867195147342977E-6</v>
      </c>
    </row>
  </sheetData>
  <pageMargins left="0.7" right="0.7" top="0.75" bottom="0.75" header="0.3" footer="0.3"/>
  <pageSetup paperSize="9" orientation="portrait" horizontalDpi="200" verticalDpi="200" r:id="rId1"/>
  <drawing r:id="rId2"/>
  <legacyDrawing r:id="rId3"/>
  <mc:AlternateContent xmlns:mc="http://schemas.openxmlformats.org/markup-compatibility/2006">
    <mc:Choice Requires="x14">
      <controls>
        <mc:AlternateContent xmlns:mc="http://schemas.openxmlformats.org/markup-compatibility/2006">
          <mc:Choice Requires="x14">
            <control shapeId="8193" r:id="rId4" name="Check Box 1">
              <controlPr defaultSize="0" autoFill="0" autoLine="0" autoPict="0" altText="">
                <anchor moveWithCells="1">
                  <from>
                    <xdr:col>1</xdr:col>
                    <xdr:colOff>0</xdr:colOff>
                    <xdr:row>6</xdr:row>
                    <xdr:rowOff>9525</xdr:rowOff>
                  </from>
                  <to>
                    <xdr:col>1</xdr:col>
                    <xdr:colOff>1676400</xdr:colOff>
                    <xdr:row>7</xdr:row>
                    <xdr:rowOff>9525</xdr:rowOff>
                  </to>
                </anchor>
              </controlPr>
            </control>
          </mc:Choice>
        </mc:AlternateContent>
        <mc:AlternateContent xmlns:mc="http://schemas.openxmlformats.org/markup-compatibility/2006">
          <mc:Choice Requires="x14">
            <control shapeId="8194" r:id="rId5" name="Check Box 2">
              <controlPr defaultSize="0" autoFill="0" autoLine="0" autoPict="0" altText="">
                <anchor moveWithCells="1">
                  <from>
                    <xdr:col>2</xdr:col>
                    <xdr:colOff>0</xdr:colOff>
                    <xdr:row>6</xdr:row>
                    <xdr:rowOff>9525</xdr:rowOff>
                  </from>
                  <to>
                    <xdr:col>2</xdr:col>
                    <xdr:colOff>1676400</xdr:colOff>
                    <xdr:row>7</xdr:row>
                    <xdr:rowOff>9525</xdr:rowOff>
                  </to>
                </anchor>
              </controlPr>
            </control>
          </mc:Choice>
        </mc:AlternateContent>
        <mc:AlternateContent xmlns:mc="http://schemas.openxmlformats.org/markup-compatibility/2006">
          <mc:Choice Requires="x14">
            <control shapeId="8195" r:id="rId6" name="Check Box 3">
              <controlPr defaultSize="0" autoFill="0" autoLine="0" autoPict="0" altText="">
                <anchor moveWithCells="1">
                  <from>
                    <xdr:col>3</xdr:col>
                    <xdr:colOff>0</xdr:colOff>
                    <xdr:row>6</xdr:row>
                    <xdr:rowOff>9525</xdr:rowOff>
                  </from>
                  <to>
                    <xdr:col>3</xdr:col>
                    <xdr:colOff>1676400</xdr:colOff>
                    <xdr:row>7</xdr:row>
                    <xdr:rowOff>9525</xdr:rowOff>
                  </to>
                </anchor>
              </controlPr>
            </control>
          </mc:Choice>
        </mc:AlternateContent>
        <mc:AlternateContent xmlns:mc="http://schemas.openxmlformats.org/markup-compatibility/2006">
          <mc:Choice Requires="x14">
            <control shapeId="8196" r:id="rId7" name="Scroll Bar 4">
              <controlPr defaultSize="0" autoPict="0">
                <anchor moveWithCells="1">
                  <from>
                    <xdr:col>1</xdr:col>
                    <xdr:colOff>0</xdr:colOff>
                    <xdr:row>2</xdr:row>
                    <xdr:rowOff>0</xdr:rowOff>
                  </from>
                  <to>
                    <xdr:col>2</xdr:col>
                    <xdr:colOff>0</xdr:colOff>
                    <xdr:row>3</xdr:row>
                    <xdr:rowOff>0</xdr:rowOff>
                  </to>
                </anchor>
              </controlPr>
            </control>
          </mc:Choice>
        </mc:AlternateContent>
        <mc:AlternateContent xmlns:mc="http://schemas.openxmlformats.org/markup-compatibility/2006">
          <mc:Choice Requires="x14">
            <control shapeId="8197" r:id="rId8" name="Scroll Bar 5">
              <controlPr defaultSize="0" autoPict="0">
                <anchor moveWithCells="1">
                  <from>
                    <xdr:col>2</xdr:col>
                    <xdr:colOff>0</xdr:colOff>
                    <xdr:row>2</xdr:row>
                    <xdr:rowOff>0</xdr:rowOff>
                  </from>
                  <to>
                    <xdr:col>3</xdr:col>
                    <xdr:colOff>0</xdr:colOff>
                    <xdr:row>3</xdr:row>
                    <xdr:rowOff>0</xdr:rowOff>
                  </to>
                </anchor>
              </controlPr>
            </control>
          </mc:Choice>
        </mc:AlternateContent>
        <mc:AlternateContent xmlns:mc="http://schemas.openxmlformats.org/markup-compatibility/2006">
          <mc:Choice Requires="x14">
            <control shapeId="8198" r:id="rId9" name="Scroll Bar 6">
              <controlPr defaultSize="0" autoPict="0">
                <anchor moveWithCells="1">
                  <from>
                    <xdr:col>3</xdr:col>
                    <xdr:colOff>0</xdr:colOff>
                    <xdr:row>2</xdr:row>
                    <xdr:rowOff>0</xdr:rowOff>
                  </from>
                  <to>
                    <xdr:col>4</xdr:col>
                    <xdr:colOff>0</xdr:colOff>
                    <xdr:row>3</xdr:row>
                    <xdr:rowOff>0</xdr:rowOff>
                  </to>
                </anchor>
              </controlPr>
            </control>
          </mc:Choice>
        </mc:AlternateContent>
        <mc:AlternateContent xmlns:mc="http://schemas.openxmlformats.org/markup-compatibility/2006">
          <mc:Choice Requires="x14">
            <control shapeId="8199" r:id="rId10" name="Scroll Bar 7">
              <controlPr defaultSize="0" autoPict="0">
                <anchor moveWithCells="1">
                  <from>
                    <xdr:col>0</xdr:col>
                    <xdr:colOff>0</xdr:colOff>
                    <xdr:row>3</xdr:row>
                    <xdr:rowOff>0</xdr:rowOff>
                  </from>
                  <to>
                    <xdr:col>1</xdr:col>
                    <xdr:colOff>0</xdr:colOff>
                    <xdr:row>4</xdr:row>
                    <xdr:rowOff>0</xdr:rowOff>
                  </to>
                </anchor>
              </controlPr>
            </control>
          </mc:Choice>
        </mc:AlternateContent>
        <mc:AlternateContent xmlns:mc="http://schemas.openxmlformats.org/markup-compatibility/2006">
          <mc:Choice Requires="x14">
            <control shapeId="8200" r:id="rId11" name="Scroll Bar 8">
              <controlPr defaultSize="0" autoPict="0">
                <anchor moveWithCells="1">
                  <from>
                    <xdr:col>0</xdr:col>
                    <xdr:colOff>0</xdr:colOff>
                    <xdr:row>4</xdr:row>
                    <xdr:rowOff>0</xdr:rowOff>
                  </from>
                  <to>
                    <xdr:col>1</xdr:col>
                    <xdr:colOff>0</xdr:colOff>
                    <xdr:row>5</xdr:row>
                    <xdr:rowOff>0</xdr:rowOff>
                  </to>
                </anchor>
              </controlPr>
            </control>
          </mc:Choice>
        </mc:AlternateContent>
        <mc:AlternateContent xmlns:mc="http://schemas.openxmlformats.org/markup-compatibility/2006">
          <mc:Choice Requires="x14">
            <control shapeId="8201" r:id="rId12" name="Scroll Bar 9">
              <controlPr defaultSize="0" autoPict="0">
                <anchor moveWithCells="1">
                  <from>
                    <xdr:col>0</xdr:col>
                    <xdr:colOff>0</xdr:colOff>
                    <xdr:row>5</xdr:row>
                    <xdr:rowOff>0</xdr:rowOff>
                  </from>
                  <to>
                    <xdr:col>1</xdr:col>
                    <xdr:colOff>0</xdr:colOff>
                    <xdr:row>6</xdr:row>
                    <xdr:rowOff>0</xdr:rowOff>
                  </to>
                </anchor>
              </controlPr>
            </control>
          </mc:Choice>
        </mc:AlternateContent>
        <mc:AlternateContent xmlns:mc="http://schemas.openxmlformats.org/markup-compatibility/2006">
          <mc:Choice Requires="x14">
            <control shapeId="8202" r:id="rId13" name="Scroll Bar 10">
              <controlPr defaultSize="0" autoPict="0">
                <anchor moveWithCells="1">
                  <from>
                    <xdr:col>0</xdr:col>
                    <xdr:colOff>0</xdr:colOff>
                    <xdr:row>6</xdr:row>
                    <xdr:rowOff>0</xdr:rowOff>
                  </from>
                  <to>
                    <xdr:col>1</xdr:col>
                    <xdr:colOff>0</xdr:colOff>
                    <xdr:row>7</xdr:row>
                    <xdr:rowOff>0</xdr:rowOff>
                  </to>
                </anchor>
              </controlPr>
            </control>
          </mc:Choice>
        </mc:AlternateContent>
      </controls>
    </mc:Choice>
  </mc:AlternateContent>
</worksheet>
</file>

<file path=customUI/_rels/customUI.xml.rels><?xml version="1.0" encoding="UTF-8" standalone="yes"?>
<Relationships xmlns="http://schemas.openxmlformats.org/package/2006/relationships"><Relationship Id="brand" Type="http://schemas.openxmlformats.org/officeDocument/2006/relationships/image" Target="images/Terninger.png"/></Relationships>
</file>

<file path=customUI/customUI.xml><?xml version="1.0" encoding="utf-8"?>
<customUI xmlns="http://schemas.microsoft.com/office/2006/01/customui" xmlns:BEWIstatv50="http://www.bewistat.dk/excel-add-in/BEWIstatv50.xlam">
  <ribbon>
    <tabs>
      <tab idQ="BEWIstatv50:BEWIstatTab" getLabel="BewistatV50.MilaModuler.OnGetLabel">
        <group id="BEWIstatGroup" getLabel="BewistatV50.MilaModuler.OnGetLabel">
          <button id="BEWIstatButton" visible="true" getLabel="BewistatV50.MilaModuler.OnGetLabel" size="large" keytip="W" getScreentip="BewistatV50.MilaModuler.OnGetScreenTip" onAction="BewistatV50.statinitial.Bewistat2007" image="brand"/>
        </group>
      </tab>
    </tabs>
  </ribbon>
</customUI>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22</vt:i4>
      </vt:variant>
    </vt:vector>
  </HeadingPairs>
  <TitlesOfParts>
    <vt:vector size="22" baseType="lpstr">
      <vt:lpstr>Texts</vt:lpstr>
      <vt:lpstr>Pictures</vt:lpstr>
      <vt:lpstr>Settings</vt:lpstr>
      <vt:lpstr>Ejendomsværdi</vt:lpstr>
      <vt:lpstr>Ejendomsværdi plot</vt:lpstr>
      <vt:lpstr>Ejendomsværdi regression 1-5</vt:lpstr>
      <vt:lpstr>Ejendomsværdiregression 6-7b(I)</vt:lpstr>
      <vt:lpstr>Ejendomsværdi kvmpris 7b(II)</vt:lpstr>
      <vt:lpstr>Ejendomsvurdering</vt:lpstr>
      <vt:lpstr>Ejendomsvurdering plot</vt:lpstr>
      <vt:lpstr>Ejendomsvurdering regression 1</vt:lpstr>
      <vt:lpstr>Ejendomsvurdering regression 2</vt:lpstr>
      <vt:lpstr>Økogården (Spørgeskema)</vt:lpstr>
      <vt:lpstr>Økogården(Æg og ost)</vt:lpstr>
      <vt:lpstr>Indkøb</vt:lpstr>
      <vt:lpstr>Salg</vt:lpstr>
      <vt:lpstr>Tilfredshed</vt:lpstr>
      <vt:lpstr>Ejendomsvurdering (2)</vt:lpstr>
      <vt:lpstr>Hypergeometrisk fordeling</vt:lpstr>
      <vt:lpstr>Binomialfordeling</vt:lpstr>
      <vt:lpstr>Poissonfordeling</vt:lpstr>
      <vt:lpstr>Normalfordeling</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bwh</dc:creator>
  <cp:lastModifiedBy>Michael Larsen</cp:lastModifiedBy>
  <dcterms:created xsi:type="dcterms:W3CDTF">2010-10-19T15:49:25Z</dcterms:created>
  <dcterms:modified xsi:type="dcterms:W3CDTF">2026-02-12T15:27:40Z</dcterms:modified>
  <cp:contentStatus/>
</cp:coreProperties>
</file>